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05"/>
  <workbookPr filterPrivacy="1" defaultThemeVersion="124226"/>
  <xr:revisionPtr revIDLastSave="0" documentId="13_ncr:1_{AEF2E79E-B213-443B-A9B2-7FC44F36CB8A}" xr6:coauthVersionLast="47" xr6:coauthVersionMax="47" xr10:uidLastSave="{00000000-0000-0000-0000-000000000000}"/>
  <bookViews>
    <workbookView xWindow="-108" yWindow="-108" windowWidth="23256" windowHeight="12576" xr2:uid="{00000000-000D-0000-FFFF-FFFF00000000}"/>
  </bookViews>
  <sheets>
    <sheet name="FILF" sheetId="72" r:id="rId1"/>
    <sheet name="FIONF" sheetId="73" r:id="rId2"/>
    <sheet name="FISF" sheetId="74" r:id="rId3"/>
    <sheet name="FIFRF" sheetId="75" r:id="rId4"/>
    <sheet name="FICDF" sheetId="76" r:id="rId5"/>
    <sheet name="FBPF" sheetId="77" r:id="rId6"/>
    <sheet name="FIGSF" sheetId="78" r:id="rId7"/>
    <sheet name="FMPS6C" sheetId="79" r:id="rId8"/>
    <sheet name="FMPS5F" sheetId="80" r:id="rId9"/>
    <sheet name="FMPS5E" sheetId="81" r:id="rId10"/>
    <sheet name="FMPS5D" sheetId="82" r:id="rId11"/>
    <sheet name="FMPS5C" sheetId="83" r:id="rId12"/>
    <sheet name="FMPS5B" sheetId="84" r:id="rId13"/>
    <sheet name="FMPS5A" sheetId="85" r:id="rId14"/>
    <sheet name="FMPS4F" sheetId="86" r:id="rId15"/>
    <sheet name="FIPP" sheetId="87" r:id="rId16"/>
    <sheet name="FIDHY" sheetId="88" r:id="rId17"/>
    <sheet name="FIESF" sheetId="24" r:id="rId18"/>
    <sheet name="FIEHF" sheetId="25" r:id="rId19"/>
    <sheet name="TIVF" sheetId="26" r:id="rId20"/>
    <sheet name="TIEIF" sheetId="27" r:id="rId21"/>
    <sheet name="FITF" sheetId="28" r:id="rId22"/>
    <sheet name="FISCF" sheetId="29" r:id="rId23"/>
    <sheet name="FIPF" sheetId="30" r:id="rId24"/>
    <sheet name="FIOF" sheetId="31" r:id="rId25"/>
    <sheet name="FIFEF" sheetId="32" r:id="rId26"/>
    <sheet name="FIEF" sheetId="33" r:id="rId27"/>
    <sheet name="FIEAF" sheetId="34" r:id="rId28"/>
    <sheet name="FIBF" sheetId="35" r:id="rId29"/>
    <sheet name="FBIF" sheetId="36" r:id="rId30"/>
    <sheet name="FAEF" sheetId="37" r:id="rId31"/>
    <sheet name="FIIF-NSE" sheetId="38" r:id="rId32"/>
    <sheet name="FITX" sheetId="39" r:id="rId33"/>
    <sheet name="FIUS" sheetId="40" r:id="rId34"/>
    <sheet name="FEGF" sheetId="41" r:id="rId35"/>
    <sheet name="FIMAS" sheetId="42" r:id="rId36"/>
    <sheet name="FIFOF-50's+" sheetId="43" r:id="rId37"/>
    <sheet name="FIFOF-50's" sheetId="44" r:id="rId38"/>
    <sheet name="FIFOF-40's" sheetId="45" r:id="rId39"/>
    <sheet name="FIFOF-30's" sheetId="46" r:id="rId40"/>
    <sheet name="FIFOF-20's" sheetId="47" r:id="rId41"/>
    <sheet name="FF" sheetId="48" r:id="rId42"/>
    <sheet name="FIDA" sheetId="89" r:id="rId43"/>
    <sheet name="FILDF" sheetId="90" r:id="rId44"/>
    <sheet name="FISTIP" sheetId="91" r:id="rId45"/>
    <sheet name="FIUBF" sheetId="92" r:id="rId46"/>
    <sheet name="FIIOF" sheetId="93" r:id="rId47"/>
    <sheet name="FICRF" sheetId="94" r:id="rId48"/>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8" i="94" l="1"/>
  <c r="F130" i="94" s="1"/>
  <c r="E128" i="94"/>
  <c r="E130" i="94" s="1"/>
  <c r="F18" i="94"/>
  <c r="E18" i="94"/>
  <c r="F14" i="94"/>
  <c r="F22" i="94" s="1"/>
  <c r="E14" i="94"/>
  <c r="F9" i="94"/>
  <c r="E9" i="94"/>
  <c r="F15" i="93"/>
  <c r="F13" i="93"/>
  <c r="E13" i="93"/>
  <c r="F10" i="93"/>
  <c r="E10" i="93"/>
  <c r="E15" i="93" s="1"/>
  <c r="F13" i="92"/>
  <c r="E13" i="92"/>
  <c r="F9" i="92"/>
  <c r="E9" i="92"/>
  <c r="E17" i="92" s="1"/>
  <c r="F149" i="91"/>
  <c r="F147" i="91"/>
  <c r="E147" i="91"/>
  <c r="E149" i="91" s="1"/>
  <c r="E114" i="91"/>
  <c r="F110" i="91"/>
  <c r="F112" i="91" s="1"/>
  <c r="E110" i="91"/>
  <c r="E112" i="91" s="1"/>
  <c r="F22" i="91"/>
  <c r="E22" i="91"/>
  <c r="F18" i="91"/>
  <c r="E18" i="91"/>
  <c r="F10" i="91"/>
  <c r="E10" i="91"/>
  <c r="F12" i="90"/>
  <c r="E12" i="90"/>
  <c r="E14" i="90" s="1"/>
  <c r="F8" i="90"/>
  <c r="E8" i="90"/>
  <c r="E16" i="90" s="1"/>
  <c r="F18" i="89"/>
  <c r="E18" i="89"/>
  <c r="F14" i="89"/>
  <c r="E14" i="89"/>
  <c r="F8" i="89"/>
  <c r="E8" i="89"/>
  <c r="F83" i="88"/>
  <c r="E83" i="88"/>
  <c r="F75" i="88"/>
  <c r="E75" i="88"/>
  <c r="F71" i="88"/>
  <c r="E71" i="88"/>
  <c r="F65" i="88"/>
  <c r="E65" i="88"/>
  <c r="F59" i="88"/>
  <c r="E59" i="88"/>
  <c r="F51" i="88"/>
  <c r="E51" i="88"/>
  <c r="F47" i="88"/>
  <c r="F87" i="88" s="1"/>
  <c r="E47" i="88"/>
  <c r="E87" i="88" s="1"/>
  <c r="F74" i="87"/>
  <c r="E74" i="87"/>
  <c r="F66" i="87"/>
  <c r="E66" i="87"/>
  <c r="F61" i="87"/>
  <c r="E61" i="87"/>
  <c r="F56" i="87"/>
  <c r="E56" i="87"/>
  <c r="F47" i="87"/>
  <c r="E47" i="87"/>
  <c r="F28" i="86"/>
  <c r="E28" i="86"/>
  <c r="F24" i="86"/>
  <c r="F32" i="86" s="1"/>
  <c r="E24" i="86"/>
  <c r="E32" i="86" s="1"/>
  <c r="E25" i="85"/>
  <c r="F21" i="85"/>
  <c r="F23" i="85" s="1"/>
  <c r="E21" i="85"/>
  <c r="E23" i="85" s="1"/>
  <c r="F25" i="84"/>
  <c r="F27" i="84" s="1"/>
  <c r="E25" i="84"/>
  <c r="E27" i="84" s="1"/>
  <c r="F30" i="83"/>
  <c r="E30" i="83"/>
  <c r="F25" i="83"/>
  <c r="F32" i="83" s="1"/>
  <c r="E25" i="83"/>
  <c r="F29" i="82"/>
  <c r="E29" i="82"/>
  <c r="F24" i="82"/>
  <c r="F33" i="82" s="1"/>
  <c r="E24" i="82"/>
  <c r="E33" i="82" s="1"/>
  <c r="E30" i="81"/>
  <c r="F28" i="81"/>
  <c r="E28" i="81"/>
  <c r="F23" i="81"/>
  <c r="F32" i="81" s="1"/>
  <c r="E23" i="81"/>
  <c r="E32" i="81" s="1"/>
  <c r="F28" i="80"/>
  <c r="E28" i="80"/>
  <c r="F23" i="80"/>
  <c r="E23" i="80"/>
  <c r="F28" i="79"/>
  <c r="E28" i="79"/>
  <c r="F23" i="79"/>
  <c r="F32" i="79" s="1"/>
  <c r="E23" i="79"/>
  <c r="E32" i="79" s="1"/>
  <c r="F18" i="78"/>
  <c r="E18" i="78"/>
  <c r="F16" i="78"/>
  <c r="E16" i="78"/>
  <c r="F10" i="78"/>
  <c r="F20" i="78" s="1"/>
  <c r="E10" i="78"/>
  <c r="F47" i="77"/>
  <c r="E47" i="77"/>
  <c r="E51" i="77" s="1"/>
  <c r="F42" i="77"/>
  <c r="F51" i="77" s="1"/>
  <c r="E42" i="77"/>
  <c r="F35" i="77"/>
  <c r="E35" i="77"/>
  <c r="F53" i="76"/>
  <c r="E53" i="76"/>
  <c r="F46" i="76"/>
  <c r="E46" i="76"/>
  <c r="F41" i="76"/>
  <c r="F57" i="76" s="1"/>
  <c r="E41" i="76"/>
  <c r="F32" i="75"/>
  <c r="E32" i="75"/>
  <c r="F21" i="75"/>
  <c r="E21" i="75"/>
  <c r="F16" i="75"/>
  <c r="E16" i="75"/>
  <c r="F11" i="75"/>
  <c r="F36" i="75" s="1"/>
  <c r="E11" i="75"/>
  <c r="F26" i="74"/>
  <c r="E26" i="74"/>
  <c r="F22" i="74"/>
  <c r="E22" i="74"/>
  <c r="F12" i="74"/>
  <c r="E12" i="74"/>
  <c r="E30" i="74" s="1"/>
  <c r="F37" i="72"/>
  <c r="E37" i="72"/>
  <c r="F33" i="72"/>
  <c r="E33" i="72"/>
  <c r="F27" i="72"/>
  <c r="E27" i="72"/>
  <c r="F14" i="72"/>
  <c r="E14" i="72"/>
  <c r="F9" i="72"/>
  <c r="F39" i="72" s="1"/>
  <c r="E9" i="72"/>
  <c r="E22" i="94" l="1"/>
  <c r="E132" i="94"/>
  <c r="E24" i="91"/>
  <c r="F49" i="77"/>
  <c r="E78" i="87"/>
  <c r="E20" i="89"/>
  <c r="F16" i="90"/>
  <c r="E39" i="72"/>
  <c r="E36" i="75"/>
  <c r="E55" i="76"/>
  <c r="F30" i="80"/>
  <c r="F30" i="81"/>
  <c r="F25" i="85"/>
  <c r="F78" i="87"/>
  <c r="F22" i="89"/>
  <c r="E151" i="91"/>
  <c r="F17" i="92"/>
  <c r="F30" i="74"/>
  <c r="E29" i="84"/>
  <c r="F24" i="91"/>
  <c r="F29" i="84"/>
  <c r="E20" i="78"/>
  <c r="E32" i="83"/>
  <c r="E30" i="86"/>
  <c r="F20" i="89"/>
  <c r="E15" i="92"/>
  <c r="E20" i="94"/>
  <c r="E49" i="77"/>
  <c r="F30" i="86"/>
  <c r="F15" i="92"/>
  <c r="F20" i="94"/>
  <c r="E30" i="80"/>
  <c r="E32" i="80"/>
  <c r="E34" i="83"/>
  <c r="F32" i="80"/>
  <c r="F34" i="83"/>
  <c r="E28" i="74"/>
  <c r="E34" i="75"/>
  <c r="E57" i="76"/>
  <c r="E30" i="79"/>
  <c r="E31" i="82"/>
  <c r="E76" i="87"/>
  <c r="E85" i="88"/>
  <c r="E22" i="89"/>
  <c r="E26" i="91"/>
  <c r="F55" i="76"/>
  <c r="F28" i="74"/>
  <c r="F34" i="75"/>
  <c r="F30" i="79"/>
  <c r="F31" i="82"/>
  <c r="F76" i="87"/>
  <c r="F85" i="88"/>
  <c r="F14" i="90"/>
  <c r="F26" i="91"/>
  <c r="E41" i="72"/>
  <c r="F41" i="72"/>
  <c r="H77" i="29" l="1"/>
  <c r="D101" i="29" s="1"/>
  <c r="G77" i="29"/>
  <c r="G79" i="29" s="1"/>
  <c r="H50" i="24"/>
  <c r="D99" i="24" s="1"/>
  <c r="G50" i="24"/>
  <c r="H79" i="29" l="1"/>
  <c r="E10" i="48" l="1"/>
  <c r="E14" i="48" s="1"/>
  <c r="D10" i="48"/>
  <c r="D14" i="48" s="1"/>
  <c r="E13" i="47"/>
  <c r="E17" i="47" s="1"/>
  <c r="D13" i="47"/>
  <c r="D17" i="47" s="1"/>
  <c r="E13" i="46"/>
  <c r="E17" i="46" s="1"/>
  <c r="D13" i="46"/>
  <c r="D17" i="46" s="1"/>
  <c r="E13" i="45"/>
  <c r="E17" i="45" s="1"/>
  <c r="D13" i="45"/>
  <c r="D17" i="45" s="1"/>
  <c r="E12" i="44"/>
  <c r="E14" i="44" s="1"/>
  <c r="D12" i="44"/>
  <c r="D16" i="44" s="1"/>
  <c r="E9" i="43"/>
  <c r="E11" i="43" s="1"/>
  <c r="D9" i="43"/>
  <c r="D13" i="43" s="1"/>
  <c r="D11" i="43"/>
  <c r="E12" i="42"/>
  <c r="E14" i="42" s="1"/>
  <c r="D12" i="42"/>
  <c r="D16" i="42" s="1"/>
  <c r="E7" i="41"/>
  <c r="E9" i="41" s="1"/>
  <c r="D7" i="41"/>
  <c r="D11" i="41" s="1"/>
  <c r="E7" i="40"/>
  <c r="E9" i="40" s="1"/>
  <c r="D7" i="40"/>
  <c r="D11" i="40" s="1"/>
  <c r="F71" i="39"/>
  <c r="F67" i="39"/>
  <c r="E67" i="39"/>
  <c r="F61" i="39"/>
  <c r="F69" i="39" s="1"/>
  <c r="E61" i="39"/>
  <c r="E71" i="39" s="1"/>
  <c r="E69" i="39"/>
  <c r="F62" i="38"/>
  <c r="F58" i="38"/>
  <c r="F60" i="38" s="1"/>
  <c r="E58" i="38"/>
  <c r="E62" i="38" s="1"/>
  <c r="E73" i="37"/>
  <c r="F71" i="37"/>
  <c r="F69" i="37"/>
  <c r="E69" i="37"/>
  <c r="F21" i="37"/>
  <c r="F73" i="37" s="1"/>
  <c r="E21" i="37"/>
  <c r="E71" i="37" s="1"/>
  <c r="F37" i="36"/>
  <c r="F41" i="36" s="1"/>
  <c r="E37" i="36"/>
  <c r="E39" i="36" s="1"/>
  <c r="F42" i="35"/>
  <c r="E42" i="35"/>
  <c r="F38" i="35"/>
  <c r="F44" i="35" s="1"/>
  <c r="F46" i="35"/>
  <c r="E38" i="35"/>
  <c r="E46" i="35" s="1"/>
  <c r="F59" i="34"/>
  <c r="F63" i="34"/>
  <c r="E59" i="34"/>
  <c r="F54" i="34"/>
  <c r="F61" i="34" s="1"/>
  <c r="E54" i="34"/>
  <c r="F62" i="33"/>
  <c r="E62" i="33"/>
  <c r="F56" i="33"/>
  <c r="E56" i="33"/>
  <c r="E66" i="33" s="1"/>
  <c r="E40" i="32"/>
  <c r="F36" i="32"/>
  <c r="F40" i="32" s="1"/>
  <c r="E36" i="32"/>
  <c r="E38" i="32" s="1"/>
  <c r="F46" i="31"/>
  <c r="E46" i="31"/>
  <c r="F40" i="31"/>
  <c r="F48" i="31" s="1"/>
  <c r="E40" i="31"/>
  <c r="E50" i="31" s="1"/>
  <c r="F65" i="30"/>
  <c r="E65" i="30"/>
  <c r="F61" i="30"/>
  <c r="F69" i="30" s="1"/>
  <c r="E61" i="30"/>
  <c r="E69" i="30" s="1"/>
  <c r="F77" i="29"/>
  <c r="F82" i="29" s="1"/>
  <c r="E77" i="29"/>
  <c r="E82" i="29" s="1"/>
  <c r="F49" i="28"/>
  <c r="E49" i="28"/>
  <c r="F45" i="28"/>
  <c r="E45" i="28"/>
  <c r="F22" i="28"/>
  <c r="F51" i="28" s="1"/>
  <c r="E22" i="28"/>
  <c r="E51" i="28" s="1"/>
  <c r="E53" i="28"/>
  <c r="F52" i="27"/>
  <c r="E52" i="27"/>
  <c r="F42" i="27"/>
  <c r="E42" i="27"/>
  <c r="F37" i="27"/>
  <c r="F56" i="27"/>
  <c r="E37" i="27"/>
  <c r="E56" i="27" s="1"/>
  <c r="F45" i="26"/>
  <c r="E45" i="26"/>
  <c r="F41" i="26"/>
  <c r="F47" i="26" s="1"/>
  <c r="E41" i="26"/>
  <c r="E49" i="26" s="1"/>
  <c r="F82" i="25"/>
  <c r="E82" i="25"/>
  <c r="F74" i="25"/>
  <c r="E74" i="25"/>
  <c r="F69" i="25"/>
  <c r="E69" i="25"/>
  <c r="F62" i="25"/>
  <c r="E62" i="25"/>
  <c r="E84" i="25" s="1"/>
  <c r="F56" i="25"/>
  <c r="E56" i="25"/>
  <c r="F52" i="25"/>
  <c r="E52" i="25"/>
  <c r="F47" i="25"/>
  <c r="F86" i="25" s="1"/>
  <c r="E47" i="25"/>
  <c r="F64" i="24"/>
  <c r="F66" i="24" s="1"/>
  <c r="E64" i="24"/>
  <c r="F60" i="24"/>
  <c r="E60" i="24"/>
  <c r="F54" i="24"/>
  <c r="E54" i="24"/>
  <c r="F50" i="24"/>
  <c r="E50" i="24"/>
  <c r="E69" i="24" s="1"/>
  <c r="E66" i="24"/>
  <c r="F38" i="32"/>
  <c r="F54" i="27"/>
  <c r="E16" i="42" l="1"/>
  <c r="F69" i="24"/>
  <c r="F84" i="25"/>
  <c r="F53" i="28"/>
  <c r="F64" i="33"/>
  <c r="E41" i="36"/>
  <c r="E54" i="27"/>
  <c r="E11" i="40"/>
  <c r="E86" i="25"/>
  <c r="F66" i="33"/>
  <c r="E60" i="38"/>
  <c r="E13" i="43"/>
  <c r="E63" i="34"/>
  <c r="E11" i="41"/>
  <c r="E15" i="45"/>
  <c r="D12" i="48"/>
  <c r="E12" i="48"/>
  <c r="D15" i="47"/>
  <c r="E15" i="47"/>
  <c r="D15" i="46"/>
  <c r="E15" i="46"/>
  <c r="D15" i="45"/>
  <c r="D14" i="42"/>
  <c r="E16" i="44"/>
  <c r="D14" i="44"/>
  <c r="D9" i="41"/>
  <c r="D9" i="40"/>
  <c r="F39" i="36"/>
  <c r="E44" i="35"/>
  <c r="E61" i="34"/>
  <c r="E64" i="33"/>
  <c r="F50" i="31"/>
  <c r="E48" i="31"/>
  <c r="F67" i="30"/>
  <c r="E67" i="30"/>
  <c r="E79" i="29"/>
  <c r="F79" i="29"/>
  <c r="F49" i="26"/>
  <c r="E47" i="26"/>
</calcChain>
</file>

<file path=xl/sharedStrings.xml><?xml version="1.0" encoding="utf-8"?>
<sst xmlns="http://schemas.openxmlformats.org/spreadsheetml/2006/main" count="5831" uniqueCount="1212">
  <si>
    <t>Franklin India Liquid Fund</t>
  </si>
  <si>
    <t>Portfolio Statement as on December 31, 2021</t>
  </si>
  <si>
    <t>ISIN Number</t>
  </si>
  <si>
    <t>Name of the Instrument</t>
  </si>
  <si>
    <t>Rating</t>
  </si>
  <si>
    <t>Quantity</t>
  </si>
  <si>
    <t xml:space="preserve">Market Value(Rs. in Lakhs) </t>
  </si>
  <si>
    <t>% to Net Assets</t>
  </si>
  <si>
    <t>YTM</t>
  </si>
  <si>
    <t>Debt Instruments</t>
  </si>
  <si>
    <t>(a) Listed / awaiting listing on Stock Exchanges</t>
  </si>
  <si>
    <t>INE861G08035</t>
  </si>
  <si>
    <t>9.95% Food Corporation Of India (07-Mar-2022)</t>
  </si>
  <si>
    <t>CRISIL AAA(CE)</t>
  </si>
  <si>
    <t>INE029A07075</t>
  </si>
  <si>
    <t>7.35% Bharat Petroleum Corporation Ltd (10-Mar-2022) **</t>
  </si>
  <si>
    <t>CRISIL AAA</t>
  </si>
  <si>
    <t>Sub Total</t>
  </si>
  <si>
    <t>Money Market Instruments</t>
  </si>
  <si>
    <t>Certificate of Deposit</t>
  </si>
  <si>
    <t>INE040A16CK1</t>
  </si>
  <si>
    <t>HDFC Bank Ltd (21-Mar-2022) **</t>
  </si>
  <si>
    <t>CRISIL A1+</t>
  </si>
  <si>
    <t>Commercial Paper</t>
  </si>
  <si>
    <t>INE261F14II8</t>
  </si>
  <si>
    <t>National Bank For Agriculture &amp; Rural Development (25-Jan-2022) **@</t>
  </si>
  <si>
    <t>IND A1+</t>
  </si>
  <si>
    <t>INE028E14JL6</t>
  </si>
  <si>
    <t>Kotak Securities Ltd (18-Feb-2022) **@</t>
  </si>
  <si>
    <t>INE763G14JZ3</t>
  </si>
  <si>
    <t>ICICI Securities Ltd (11-Mar-2022) **@</t>
  </si>
  <si>
    <t>INE700G14AM2</t>
  </si>
  <si>
    <t>HDFC Securities Ltd (11-Mar-2022) **@</t>
  </si>
  <si>
    <t>INE929O14503</t>
  </si>
  <si>
    <t>Reliance Retail Ventures Ltd (25-Mar-2022) **@</t>
  </si>
  <si>
    <t>CARE A1+</t>
  </si>
  <si>
    <t>INE178A14HB2</t>
  </si>
  <si>
    <t>Chennai Petroleum Corporation Ltd (03-Feb-2022) **@</t>
  </si>
  <si>
    <t>INE001A14XM0</t>
  </si>
  <si>
    <t>Housing Development Finance Corporation Ltd (28-Feb-2022) **@</t>
  </si>
  <si>
    <t>ICRA A1+</t>
  </si>
  <si>
    <t>INE01C314155</t>
  </si>
  <si>
    <t>Bajaj Financial Securities Ltd (21-Jan-2022) **@</t>
  </si>
  <si>
    <t>INE002A14IQ0</t>
  </si>
  <si>
    <t>Reliance Industries Ltd (14-Mar-2022)@</t>
  </si>
  <si>
    <t>INE110O14369</t>
  </si>
  <si>
    <t>Axis Securities Ltd (14-Mar-2022) **@</t>
  </si>
  <si>
    <t>Treasury Bill</t>
  </si>
  <si>
    <t>IN002021X405</t>
  </si>
  <si>
    <t>91 DTB (17-Mar-2022)</t>
  </si>
  <si>
    <t>SOVEREIGN</t>
  </si>
  <si>
    <t>IN002021X371</t>
  </si>
  <si>
    <t>91 DTB (24-Feb-2022)</t>
  </si>
  <si>
    <t>IN002021X413</t>
  </si>
  <si>
    <t>91 DTB (24-Mar-2022)</t>
  </si>
  <si>
    <t>Government Securities</t>
  </si>
  <si>
    <t>IN0020060037</t>
  </si>
  <si>
    <t>8.20% GOI 2022 (15-Feb-2022)</t>
  </si>
  <si>
    <t>Total</t>
  </si>
  <si>
    <t>Call, Cash &amp; Other Assets</t>
  </si>
  <si>
    <t>Net Assets</t>
  </si>
  <si>
    <t>@ Listed</t>
  </si>
  <si>
    <t>** Non- Traded Scrips</t>
  </si>
  <si>
    <t>Notes</t>
  </si>
  <si>
    <t>a) NAV at the beginning and at the end of the Half-year ended 31-Dec-2021</t>
  </si>
  <si>
    <t xml:space="preserve">      Plan/Option</t>
  </si>
  <si>
    <t>As on 30-Jun-2021</t>
  </si>
  <si>
    <t>As on 31-Dec-2021</t>
  </si>
  <si>
    <t xml:space="preserve">      Regular Plan Growth Option</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</si>
  <si>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</si>
  <si>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</si>
  <si>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</si>
  <si>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</si>
  <si>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</si>
  <si>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</si>
  <si>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</si>
  <si>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</si>
  <si>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</si>
  <si>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</si>
  <si>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</si>
  <si>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Dividend Plan - Growth</t>
  </si>
  <si>
    <t xml:space="preserve">      Unclaimed Redemption Investor Education Plan - Growth</t>
  </si>
  <si>
    <t xml:space="preserve">      Unclaimed Dividend Investor Education Plan - Growth</t>
  </si>
  <si>
    <t>b) Aggregate Distributions declared during the Half - year ended 31-Dec-2021</t>
  </si>
  <si>
    <t>Plan Name</t>
  </si>
  <si>
    <t>Distributions per unit (Rs.)+++</t>
  </si>
  <si>
    <t>+++ Distribution payouts/ re-investments are subject to deduction of TDS at the applicable rates.</t>
  </si>
  <si>
    <t>IDCW - Income Distribution cum capital withdrawal</t>
  </si>
  <si>
    <t>c) Average Maturity as on 31-Dec-2021</t>
  </si>
  <si>
    <t>(In Years)</t>
  </si>
  <si>
    <t xml:space="preserve">d) During the month additional instances of fair valuation/deviation from valuation price provided by the valuation agencies </t>
  </si>
  <si>
    <t>Nil</t>
  </si>
  <si>
    <t>e) Product labeling and risk-o-meter</t>
  </si>
  <si>
    <t>Risk level based on portfolio as on December 31, 2021</t>
  </si>
  <si>
    <t>Primary Benchmark: CRISIL Liquid Fund Index</t>
  </si>
  <si>
    <t>Risk level of primary benchmark as on December 31, 2021</t>
  </si>
  <si>
    <t>Franklin India Overnight Fund</t>
  </si>
  <si>
    <t xml:space="preserve">      Growth Plan</t>
  </si>
  <si>
    <t xml:space="preserve">      Daily IDCW Plan</t>
  </si>
  <si>
    <t xml:space="preserve">      Weekly IDCW Plan</t>
  </si>
  <si>
    <t xml:space="preserve">      Direct Growth Plan</t>
  </si>
  <si>
    <t xml:space="preserve">      Direct Daily IDCW Plan</t>
  </si>
  <si>
    <t xml:space="preserve">      Direct Weekly IDCW Plan</t>
  </si>
  <si>
    <t>Primary Benchmark: CRISIL Overnight Index</t>
  </si>
  <si>
    <t>Franklin India Savings Fund</t>
  </si>
  <si>
    <t>INE237A164M6</t>
  </si>
  <si>
    <t>Kotak Mahindra Bank Ltd (25-Feb-2022) **</t>
  </si>
  <si>
    <t>INE556F16853</t>
  </si>
  <si>
    <t>Small Industries Development Bank of India (18-Mar-2022)</t>
  </si>
  <si>
    <t>INE040A16CI5</t>
  </si>
  <si>
    <t>HDFC Bank Ltd (17-Aug-2022) **</t>
  </si>
  <si>
    <t>INE261F16587</t>
  </si>
  <si>
    <t>National Bank For Agriculture &amp; Rural Development (08-Feb-2022) **</t>
  </si>
  <si>
    <t>INE261F16603</t>
  </si>
  <si>
    <t>National Bank For Agriculture &amp; Rural Development (24-Feb-2022) **</t>
  </si>
  <si>
    <t>INE027E14KT9</t>
  </si>
  <si>
    <t>L&amp;T Finance Ltd (28-Jan-2022) **@</t>
  </si>
  <si>
    <t>INE377Y14801</t>
  </si>
  <si>
    <t>Bajaj Housing Finance Ltd (24-Feb-2022) **@</t>
  </si>
  <si>
    <t>INE916D14Y56</t>
  </si>
  <si>
    <t>Kotak Mahindra Prime Ltd (15-Apr-2022) **@</t>
  </si>
  <si>
    <t>INE763G14KK3</t>
  </si>
  <si>
    <t>ICICI Securities Ltd (25-Mar-2022) **@</t>
  </si>
  <si>
    <t>INE296A14RI6</t>
  </si>
  <si>
    <t>Bajaj Finance Ltd (16-Feb-2022) **@</t>
  </si>
  <si>
    <t>INE121A14TH4</t>
  </si>
  <si>
    <t>Cholamandalam Investment and Finance Co Ltd (14-Mar-2022) **@</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</si>
  <si>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</si>
  <si>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</si>
  <si>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</si>
  <si>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</si>
  <si>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</si>
  <si>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</si>
  <si>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</si>
  <si>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</si>
  <si>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Primary Benchmark: NIFTY Money Market Index</t>
  </si>
  <si>
    <t>Franklin India Floating Rate Fund</t>
  </si>
  <si>
    <t>INE261F08BQ8</t>
  </si>
  <si>
    <t>6.70% National Bank For Agriculture &amp; Rural Development (11-Nov-2022) **</t>
  </si>
  <si>
    <t>INE831R07268</t>
  </si>
  <si>
    <t>Aditya Birla Housing Finance Ltd (364DTB +250 Bps) (17-Feb-2023) **</t>
  </si>
  <si>
    <t>ICRA AAA</t>
  </si>
  <si>
    <t>INE651J07739</t>
  </si>
  <si>
    <t>JM Financial Credit Solutions Ltd (1Y SBI MCLR + 460 Bps) (23-Jul-2024)</t>
  </si>
  <si>
    <t>ICRA AA</t>
  </si>
  <si>
    <t>INE896L07561</t>
  </si>
  <si>
    <t>Indostar Capital Finance Ltd (1Y SBI MCLR + 200 Bps) (02-May-2023) **</t>
  </si>
  <si>
    <t>CARE AA-</t>
  </si>
  <si>
    <t>INE238A166X7</t>
  </si>
  <si>
    <t>Axis Bank Ltd (09-Dec-2022) **</t>
  </si>
  <si>
    <t>INE975F14VY3</t>
  </si>
  <si>
    <t>Kotak Mahindra Investments Ltd (04-May-2022) **@</t>
  </si>
  <si>
    <t>INE115A14DE7</t>
  </si>
  <si>
    <t>LIC Housing Finance Ltd (07-Jul-2022) **@</t>
  </si>
  <si>
    <t>IN0020160084</t>
  </si>
  <si>
    <t>GOI FRB 2024 (07-Nov-2024)</t>
  </si>
  <si>
    <t>IN0020180041</t>
  </si>
  <si>
    <t>GOI FRB 2031 (07-Dec-2031)</t>
  </si>
  <si>
    <t>IN0020200120</t>
  </si>
  <si>
    <t>GOI FRB 2033 (22-Sep-2033)</t>
  </si>
  <si>
    <t>IN0020210160</t>
  </si>
  <si>
    <t>GOI FRB 2028 (04-Oct-2028)</t>
  </si>
  <si>
    <t>IN0020210012</t>
  </si>
  <si>
    <t>5.63% GOI 2026 (12-Apr-2026)</t>
  </si>
  <si>
    <t>IN0020210137</t>
  </si>
  <si>
    <t>GOI FRB 2034 (30-Oct-2034)</t>
  </si>
  <si>
    <t>IN0020200211</t>
  </si>
  <si>
    <t>4.48% GOI 2023 (02-Nov-2023)</t>
  </si>
  <si>
    <t>IN0020160050</t>
  </si>
  <si>
    <t>6.84% GOI 2022 (19-Dec-2022)</t>
  </si>
  <si>
    <t>Primary Benchmark: CRISIL Low Duration Debt Index (Effective December 1, 2021, the benchmark of the scheme has been changed from Crisil Liquid Fund Index)</t>
  </si>
  <si>
    <t>Franklin India Corporate Debt Fund</t>
  </si>
  <si>
    <t>INE861G08019</t>
  </si>
  <si>
    <t>8.62% Food Corporation Of India (22-Mar-2023) **</t>
  </si>
  <si>
    <t>ICRA AAA(CE)</t>
  </si>
  <si>
    <t>INE941D07133</t>
  </si>
  <si>
    <t>8.45% Sikka Ports &amp; Terminals Ltd (12-Jun-2023) **</t>
  </si>
  <si>
    <t>INE001A07SE1</t>
  </si>
  <si>
    <t>7.50% Housing Development Finance Corporation Ltd (08-Jan-2025) **</t>
  </si>
  <si>
    <t>INE163N08065</t>
  </si>
  <si>
    <t>8.60% ONGC Petro Additions Ltd (11-Mar-2022) **</t>
  </si>
  <si>
    <t>CARE AAA(CE)</t>
  </si>
  <si>
    <t>INE163N08073</t>
  </si>
  <si>
    <t>8.85% ONGC Petro Additions Ltd (19-Apr-2022) **</t>
  </si>
  <si>
    <t>INE134E08JC3</t>
  </si>
  <si>
    <t>7.44% Power Finance Corporation Ltd (11-Jun-2027) **</t>
  </si>
  <si>
    <t>INE020B08CM4</t>
  </si>
  <si>
    <t>6.99% REC Ltd (30-Sep-2024) **</t>
  </si>
  <si>
    <t>INE020B08AM8</t>
  </si>
  <si>
    <t>7.09% REC Ltd (17-Oct-2022) **</t>
  </si>
  <si>
    <t>INE053F07CC9</t>
  </si>
  <si>
    <t>6.19% Indian Railway Finance Corporation Ltd (28-Apr-2023) **</t>
  </si>
  <si>
    <t>INE557F08FJ5</t>
  </si>
  <si>
    <t>5.80% National Housing Bank (15-May-2023)</t>
  </si>
  <si>
    <t>INE261F08BI5</t>
  </si>
  <si>
    <t>7.90% National Bank For Agriculture &amp; Rural Development (18-Apr-2022) **</t>
  </si>
  <si>
    <t>INE906B07FG1</t>
  </si>
  <si>
    <t>7.60% National Highways Authority Of India (18-Mar-2022) **</t>
  </si>
  <si>
    <t>INE242A08460</t>
  </si>
  <si>
    <t>5.05% Indian Oil Corporation Ltd (25-Nov-2022)</t>
  </si>
  <si>
    <t>INE115A07NM3</t>
  </si>
  <si>
    <t>0.00% LIC Housing Finance Ltd (25-Feb-2022) **</t>
  </si>
  <si>
    <t>INE094A08036</t>
  </si>
  <si>
    <t>7.00% Hindustan Petroleum Corporation Ltd (14-Aug-2024) **</t>
  </si>
  <si>
    <t>INE848E07989</t>
  </si>
  <si>
    <t>7.52% NHPC Ltd (06-Jun-2023) **</t>
  </si>
  <si>
    <t>CARE AAA</t>
  </si>
  <si>
    <t>INE002A08575</t>
  </si>
  <si>
    <t>8.30% Reliance Industries Ltd (08-Mar-2022)</t>
  </si>
  <si>
    <t>INE295J08022</t>
  </si>
  <si>
    <t>9.90% Coastal Gujarat Power Ltd (25-Aug-2028) **</t>
  </si>
  <si>
    <t>CARE AA(CE)</t>
  </si>
  <si>
    <t>INE115A07PA3</t>
  </si>
  <si>
    <t>5.23% LIC Housing Finance Ltd (26-Jul-2023) **</t>
  </si>
  <si>
    <t>INE053F07BB3</t>
  </si>
  <si>
    <t>8.25% Indian Railway Finance Corporation Ltd (28-Feb-2024) **</t>
  </si>
  <si>
    <t>INE018A08AS1</t>
  </si>
  <si>
    <t>8.02% Larsen &amp; Toubro Ltd (22-May-2022)</t>
  </si>
  <si>
    <t>INE020B08930</t>
  </si>
  <si>
    <t>8.30% REC Ltd (10-Apr-2025) **</t>
  </si>
  <si>
    <t>INE134E08KH0</t>
  </si>
  <si>
    <t>7.42% Power Finance Corporation Ltd (19-Nov-2024) **</t>
  </si>
  <si>
    <t>INE721A08DC8</t>
  </si>
  <si>
    <t>10.25% Shriram Transport Finance Co Ltd (26-Apr-2024) **</t>
  </si>
  <si>
    <t>CRISIL AA+</t>
  </si>
  <si>
    <t>INE134E08KN8</t>
  </si>
  <si>
    <t>6.98% Power Finance Corporation Ltd (20-Apr-2023) **</t>
  </si>
  <si>
    <t>INE261F08AI7</t>
  </si>
  <si>
    <t>8.60% National Bank For Agriculture &amp; Rural Development (31-Jan-2022) **</t>
  </si>
  <si>
    <t>INE134E08JW1</t>
  </si>
  <si>
    <t>8.18% Power Finance Corporation Ltd (19-Mar-2022) **</t>
  </si>
  <si>
    <t>INE018A08AR3</t>
  </si>
  <si>
    <t>7.87% Larsen &amp; Toubro Ltd (18-Apr-2022) **</t>
  </si>
  <si>
    <t>INE134E08JY7</t>
  </si>
  <si>
    <t>9.25% Power Finance Corporation Ltd (25-Sep-2024) **</t>
  </si>
  <si>
    <t>INE115A07NW2</t>
  </si>
  <si>
    <t>0.00% LIC Housing Finance Ltd (04-May-2022) **</t>
  </si>
  <si>
    <t>INE556F08JI1</t>
  </si>
  <si>
    <t>8.81% Small Industries Development Bank Of India (25-Jan-2022) **</t>
  </si>
  <si>
    <t>INE031A08657</t>
  </si>
  <si>
    <t>8.23% Housing &amp; Urban Development Corporation Ltd (15-Apr-2022) **</t>
  </si>
  <si>
    <t>INE860H07GE0</t>
  </si>
  <si>
    <t>0.00% Aditya Birla Finance Ltd (08-Apr-2022) **</t>
  </si>
  <si>
    <t>INE238A162W8</t>
  </si>
  <si>
    <t>Axis Bank Ltd (11-May-2022) **</t>
  </si>
  <si>
    <t>IN0020170174</t>
  </si>
  <si>
    <t>7.17% GOI 2028 (08-Jan-2028)</t>
  </si>
  <si>
    <t>IN0020180488</t>
  </si>
  <si>
    <t>7.32% GOI 2024 (28-Jan-2024)</t>
  </si>
  <si>
    <t>IN0020180025</t>
  </si>
  <si>
    <t>7.37% GOI 2023 (16-Apr-2023)</t>
  </si>
  <si>
    <t>IN0020170026</t>
  </si>
  <si>
    <t>6.79% GOI 2027 (15-May-2027)</t>
  </si>
  <si>
    <t xml:space="preserve">      Monthly IDCW Plan</t>
  </si>
  <si>
    <t xml:space="preserve">      Quarterly IDCW Plan</t>
  </si>
  <si>
    <t xml:space="preserve">      Half Yearly IDCW Plan</t>
  </si>
  <si>
    <t xml:space="preserve">      Annual IDCW Plan</t>
  </si>
  <si>
    <t xml:space="preserve">      Direct Monthly IDCW Plan</t>
  </si>
  <si>
    <t xml:space="preserve">      Direct Quarterly IDCW Plan</t>
  </si>
  <si>
    <t xml:space="preserve">      Direct Half Yearly IDCW Plan</t>
  </si>
  <si>
    <t xml:space="preserve">      Direct Annual IDCW Plan</t>
  </si>
  <si>
    <t>e) For ISIN INE445K07106 - 9.50% Reliance Broadcast Network Ltd (20-Jul-2020), the amount due at maturity was not received. For further details refer below link</t>
  </si>
  <si>
    <t>https://www.franklintempletonindia.com/downloadsServlet/pdf/franklin-templeton-update-on-reliance-broadcast-july-23-2020-kcg9m1gq</t>
  </si>
  <si>
    <t>f) Product labeling and risk-o-meter</t>
  </si>
  <si>
    <t>Primary Benchmark: NIFTY Corporate Bond Index</t>
  </si>
  <si>
    <t>Franklin India Banking &amp; PSU Debt Fund</t>
  </si>
  <si>
    <t>INE031A08756</t>
  </si>
  <si>
    <t>6.99% Housing &amp; Urban Development Corporation Ltd (11-Nov-2022) **</t>
  </si>
  <si>
    <t>IND AAA</t>
  </si>
  <si>
    <t>INE261F08CI3</t>
  </si>
  <si>
    <t>5.47% National Bank For Agriculture &amp; Rural Development (11-Apr-2025) **</t>
  </si>
  <si>
    <t>INE556F08JM3</t>
  </si>
  <si>
    <t>7.29% Small Industries Development Bank Of India (01-Aug-2022) **</t>
  </si>
  <si>
    <t>INE733E07JO9</t>
  </si>
  <si>
    <t>9.17% NTPC Ltd (21-Sep-2024) **</t>
  </si>
  <si>
    <t>INE020B08CK8</t>
  </si>
  <si>
    <t>6.88% REC Ltd (20-Mar-2025) **</t>
  </si>
  <si>
    <t>INE242A08452</t>
  </si>
  <si>
    <t>6.39% Indian Oil Corporation Ltd (06-Mar-2025) **</t>
  </si>
  <si>
    <t>INE906B07FT4</t>
  </si>
  <si>
    <t>7.27% National Highways Authority Of India (06-Jun-2022)</t>
  </si>
  <si>
    <t>INE094A08077</t>
  </si>
  <si>
    <t>5.36% Hindustan Petroleum Corporation Ltd (11-Apr-2025) **</t>
  </si>
  <si>
    <t>INE020B08DH2</t>
  </si>
  <si>
    <t>5.81% REC Ltd (31-Dec-2025) **</t>
  </si>
  <si>
    <t>INE206D08261</t>
  </si>
  <si>
    <t>8.14% Nuclear Power Corporation of India Ltd (25-Mar-2026) **</t>
  </si>
  <si>
    <t>INE020B08906</t>
  </si>
  <si>
    <t>8.27% REC Ltd (06-Feb-2025) **</t>
  </si>
  <si>
    <t>INE976G08064</t>
  </si>
  <si>
    <t>10.20% RBL Bank Ltd (15-Apr-2023) **</t>
  </si>
  <si>
    <t>ICRA AA-</t>
  </si>
  <si>
    <t>INE733E07JX0</t>
  </si>
  <si>
    <t>8.19% NTPC Ltd (15-Dec-2025) **</t>
  </si>
  <si>
    <t>INE514E08EP9</t>
  </si>
  <si>
    <t>8.25% Export-Import Bank of India (28-Sep-2025) **</t>
  </si>
  <si>
    <t>INE752E07MQ8</t>
  </si>
  <si>
    <t>8.40% Power Grid Corporation of India Ltd (27-May-2024) **</t>
  </si>
  <si>
    <t>INE861G08076</t>
  </si>
  <si>
    <t>6.65% Food Corporation Of India (23-Oct-2030)</t>
  </si>
  <si>
    <t>INE020B08BM6</t>
  </si>
  <si>
    <t>8.35% REC Ltd (11-Mar-2022) **</t>
  </si>
  <si>
    <t>INE238A161W0</t>
  </si>
  <si>
    <t>Axis Bank Ltd (13-May-2022) **</t>
  </si>
  <si>
    <t>INE556F16861</t>
  </si>
  <si>
    <t>Small Industries Development Bank of India (25-Mar-2022)</t>
  </si>
  <si>
    <t xml:space="preserve">      IDCW Plan</t>
  </si>
  <si>
    <t xml:space="preserve">      Direct IDCW Plan</t>
  </si>
  <si>
    <t>Primary Benchmark: NIFTY Banking &amp; PSU Debt Index</t>
  </si>
  <si>
    <t>Franklin India Government Securities Fund</t>
  </si>
  <si>
    <t>IN002020Z402</t>
  </si>
  <si>
    <t>364 DTB (06-Jan-2022)</t>
  </si>
  <si>
    <t>IN0020200278</t>
  </si>
  <si>
    <t>5.15% GOI 2025 (09-Nov-2025)</t>
  </si>
  <si>
    <t>IN0020200112</t>
  </si>
  <si>
    <t>5.22% GOI 2025 (15-Jun-2025)</t>
  </si>
  <si>
    <t xml:space="preserve">      Growth Option</t>
  </si>
  <si>
    <t xml:space="preserve">      Quarterly IDCW Option</t>
  </si>
  <si>
    <t xml:space="preserve">      Direct Growth Option</t>
  </si>
  <si>
    <t xml:space="preserve">      Direct Quarterly IDCW Option</t>
  </si>
  <si>
    <t>Primary Benchmark: NIFTY All Duration G-Sec Index (The Benchmark Index of the fund has been changed from I-Sec Li-bex effective September 8, 2021)</t>
  </si>
  <si>
    <t>Franklin India Fixed Maturity Plans-Series 6 – Plan C  (1169 days)</t>
  </si>
  <si>
    <t>INE891K07416</t>
  </si>
  <si>
    <t>0.00% Axis Finance Ltd (19-Apr-2022) **</t>
  </si>
  <si>
    <t>INE377Y07052</t>
  </si>
  <si>
    <t>0.00% Bajaj Housing Finance Ltd (05-Apr-2022) **</t>
  </si>
  <si>
    <t>INE774D07SQ1</t>
  </si>
  <si>
    <t>0.00% Mahindra &amp; Mahindra Financial Services Ltd (29-Mar-2022) **</t>
  </si>
  <si>
    <t>INE296A07QQ5</t>
  </si>
  <si>
    <t>0.00% Bajaj Finance Ltd (05-Apr-2022) **</t>
  </si>
  <si>
    <t>INE535H07AT9</t>
  </si>
  <si>
    <t>0.00% Fullerton India Credit Co Ltd (13-Apr-2022) **</t>
  </si>
  <si>
    <t>INE848E07427</t>
  </si>
  <si>
    <t>8.78% NHPC Ltd (11-Feb-2022) **</t>
  </si>
  <si>
    <t xml:space="preserve">      IDCW Plan </t>
  </si>
  <si>
    <t>Primary Benchmark: CRISIL Composite Bond Fund Index</t>
  </si>
  <si>
    <t>Franklin India Fixed Maturity Plans-Series 5 – Plan F (1203 days)</t>
  </si>
  <si>
    <t>INE020B08BF0</t>
  </si>
  <si>
    <t>8.45% REC Ltd (22-Mar-2022) **</t>
  </si>
  <si>
    <t>INE831R07235</t>
  </si>
  <si>
    <t>0.00% Aditya Birla Housing Finance Ltd (13-Apr-2022) **</t>
  </si>
  <si>
    <t>Franklin India Fixed Maturity Plans-Series 5 – Plan E (1224 days)</t>
  </si>
  <si>
    <t>INE377Y07086</t>
  </si>
  <si>
    <t>0.00% Bajaj Housing Finance Ltd (05-May-2022) **</t>
  </si>
  <si>
    <t>INE756I07CI8</t>
  </si>
  <si>
    <t>0.00% HDB Financial Services Ltd (05-Apr-2022) **</t>
  </si>
  <si>
    <t>INE306N07KG9</t>
  </si>
  <si>
    <t>9.4756% Tata Capital Financial Services Ltd (08-Apr-2022) **</t>
  </si>
  <si>
    <t>Franklin India Fixed Maturity Plans – Series 5 – Plan D (1238 days)</t>
  </si>
  <si>
    <t>INE774D07SS7</t>
  </si>
  <si>
    <t>9.05% Mahindra &amp; Mahindra Financial Services Ltd (18-Apr-2022) **</t>
  </si>
  <si>
    <t>Franklin India Fixed Maturity Plans - Series 5 -Plan C (1259 Days)</t>
  </si>
  <si>
    <t>INE535H07AQ5</t>
  </si>
  <si>
    <t>0.00% Fullerton India Credit Co Ltd (19-Apr-2022) **</t>
  </si>
  <si>
    <t>INE476M07BR8</t>
  </si>
  <si>
    <t>9.3772% L&amp;T Finance Ltd (11-Mar-2022) **</t>
  </si>
  <si>
    <t>Franklin India Fixed Maturity Plans – Series 5 - Plan B (1244 days)</t>
  </si>
  <si>
    <t>INE033L07GA4</t>
  </si>
  <si>
    <t>9.1791% Tata Capital Housing Finance Ltd (13-Apr-2022) **</t>
  </si>
  <si>
    <t>Franklin India Fixed Maturity Plans - Series 5 - Plan A (1273 days)</t>
  </si>
  <si>
    <t>Franklin India Fixed Maturity Plans - Series 4 - Plan F (1286 Days)</t>
  </si>
  <si>
    <t>INE115A07LM7</t>
  </si>
  <si>
    <t>7.95% LIC Housing Finance Ltd (24-Mar-2022) **</t>
  </si>
  <si>
    <t>(b) Privately Placed / Unlisted</t>
  </si>
  <si>
    <t>INE895D08790</t>
  </si>
  <si>
    <t>8.25% Tata Sons Pvt Ltd (23-Mar-2022) **</t>
  </si>
  <si>
    <t>Franklin India Pension Plan</t>
  </si>
  <si>
    <t>Industry Classification / Rating</t>
  </si>
  <si>
    <t>Equity &amp; Equity related</t>
  </si>
  <si>
    <t>INE009A01021</t>
  </si>
  <si>
    <t>Infosys Ltd</t>
  </si>
  <si>
    <t>Software</t>
  </si>
  <si>
    <t>INE238A01034</t>
  </si>
  <si>
    <t>Axis Bank Ltd</t>
  </si>
  <si>
    <t>Banks</t>
  </si>
  <si>
    <t>INE090A01021</t>
  </si>
  <si>
    <t>ICICI Bank Ltd</t>
  </si>
  <si>
    <t>INE040A01034</t>
  </si>
  <si>
    <t>HDFC Bank Ltd</t>
  </si>
  <si>
    <t>INE018A01030</t>
  </si>
  <si>
    <t>Larsen &amp; Toubro Ltd</t>
  </si>
  <si>
    <t>Construction Project</t>
  </si>
  <si>
    <t>INE397D01024</t>
  </si>
  <si>
    <t>Bharti Airtel Ltd</t>
  </si>
  <si>
    <t>Telecom - Services</t>
  </si>
  <si>
    <t>INE030A01027</t>
  </si>
  <si>
    <t>Hindustan Unilever Ltd</t>
  </si>
  <si>
    <t>Consumer Non Durables</t>
  </si>
  <si>
    <t>INE237A01028</t>
  </si>
  <si>
    <t>Kotak Mahindra Bank Ltd</t>
  </si>
  <si>
    <t>INE062A01020</t>
  </si>
  <si>
    <t>State Bank of India</t>
  </si>
  <si>
    <t>INE079A01024</t>
  </si>
  <si>
    <t>Ambuja Cements Ltd</t>
  </si>
  <si>
    <t>Cement &amp; Cement Products</t>
  </si>
  <si>
    <t>INE226A01021</t>
  </si>
  <si>
    <t>Voltas Ltd</t>
  </si>
  <si>
    <t>Consumer Durables</t>
  </si>
  <si>
    <t>INE860A01027</t>
  </si>
  <si>
    <t>HCL Technologies Ltd</t>
  </si>
  <si>
    <t>INE347G01014</t>
  </si>
  <si>
    <t>Petronet LNG Ltd</t>
  </si>
  <si>
    <t>Gas</t>
  </si>
  <si>
    <t>INE089A01023</t>
  </si>
  <si>
    <t>Dr. Reddy's Laboratories Ltd</t>
  </si>
  <si>
    <t>Pharmaceuticals</t>
  </si>
  <si>
    <t>INE686F01025</t>
  </si>
  <si>
    <t>United Breweries Ltd</t>
  </si>
  <si>
    <t>INE733E01010</t>
  </si>
  <si>
    <t>NTPC Ltd</t>
  </si>
  <si>
    <t>Power</t>
  </si>
  <si>
    <t>INE018E01016</t>
  </si>
  <si>
    <t>SBI Cards and Payment Services Ltd</t>
  </si>
  <si>
    <t>Finance</t>
  </si>
  <si>
    <t>INE752E01010</t>
  </si>
  <si>
    <t>Power Grid Corporation of India Ltd</t>
  </si>
  <si>
    <t>INE047A01021</t>
  </si>
  <si>
    <t>Grasim Industries Ltd</t>
  </si>
  <si>
    <t>INE787D01026</t>
  </si>
  <si>
    <t>Balkrishna Industries Ltd</t>
  </si>
  <si>
    <t>Auto Ancillaries</t>
  </si>
  <si>
    <t>INE647O01011</t>
  </si>
  <si>
    <t>Aditya Birla Fashion and Retail Ltd</t>
  </si>
  <si>
    <t>Retailing</t>
  </si>
  <si>
    <t>INE010B01027</t>
  </si>
  <si>
    <t>Cadila Healthcare Ltd</t>
  </si>
  <si>
    <t>INE029A01011</t>
  </si>
  <si>
    <t>Bharat Petroleum Corporation Ltd</t>
  </si>
  <si>
    <t>Petroleum Products</t>
  </si>
  <si>
    <t>INE246F01010</t>
  </si>
  <si>
    <t>Gujarat State Petronet Ltd</t>
  </si>
  <si>
    <t>INE491A01021</t>
  </si>
  <si>
    <t>City Union Bank Ltd</t>
  </si>
  <si>
    <t>INE101A01026</t>
  </si>
  <si>
    <t>Mahindra &amp; Mahindra Ltd</t>
  </si>
  <si>
    <t>Auto</t>
  </si>
  <si>
    <t>INE049A01027</t>
  </si>
  <si>
    <t>Himatsingka Seide Ltd</t>
  </si>
  <si>
    <t>Textile Products</t>
  </si>
  <si>
    <t>INE668F01031</t>
  </si>
  <si>
    <t>Jyothy Labs Ltd</t>
  </si>
  <si>
    <t>INE274F01020</t>
  </si>
  <si>
    <t>Westlife Development Ltd</t>
  </si>
  <si>
    <t>Leisure Services</t>
  </si>
  <si>
    <t>INE155A01022</t>
  </si>
  <si>
    <t>Tata Motors Ltd</t>
  </si>
  <si>
    <t>INE758T01015</t>
  </si>
  <si>
    <t>Zomato Ltd</t>
  </si>
  <si>
    <t>INE531A01024</t>
  </si>
  <si>
    <t>Kansai Nerolac Paints Ltd</t>
  </si>
  <si>
    <t>INE118D01016</t>
  </si>
  <si>
    <t>Nuvoco Vistas Corporation Ltd</t>
  </si>
  <si>
    <t>INE094A01015</t>
  </si>
  <si>
    <t>Hindustan Petroleum Corporation Ltd</t>
  </si>
  <si>
    <t>INE472A01039</t>
  </si>
  <si>
    <t>Blue Star Ltd</t>
  </si>
  <si>
    <t>INE245A01021</t>
  </si>
  <si>
    <t>Tata Power Co Ltd</t>
  </si>
  <si>
    <t>INE917I01010</t>
  </si>
  <si>
    <t>Bajaj Auto Ltd</t>
  </si>
  <si>
    <t>INE417T01026</t>
  </si>
  <si>
    <t>PB Fintech Ltd</t>
  </si>
  <si>
    <t>Financial Technology (Fintech)</t>
  </si>
  <si>
    <t>INE806T01012</t>
  </si>
  <si>
    <t>Sapphire Foods India Ltd</t>
  </si>
  <si>
    <t>INE745G01035</t>
  </si>
  <si>
    <t>Multi Commodity Exchange Of India Ltd</t>
  </si>
  <si>
    <t>Capital Markets</t>
  </si>
  <si>
    <t>INE001A07SK8</t>
  </si>
  <si>
    <t>6.95% Housing Development Finance Corporation Ltd (27-Apr-2023) **</t>
  </si>
  <si>
    <t>INE110L08037</t>
  </si>
  <si>
    <t>9.25% Reliance Industries Ltd (17-Jun-2024) **</t>
  </si>
  <si>
    <t>INE514E14PZ2</t>
  </si>
  <si>
    <t>Export-Import Bank Of India (30-Mar-2022)@</t>
  </si>
  <si>
    <t>IN0020190396</t>
  </si>
  <si>
    <t>6.18% GOI 2024 (04-Nov-2024)</t>
  </si>
  <si>
    <t>Primary Benchmark: 40% Nifty 
500+60% Crisil Composite Bond Fund Index</t>
  </si>
  <si>
    <t>Franklin India Debt Hybrid Fund (No. of segregated Portfolio in the scheme - 1)</t>
  </si>
  <si>
    <t>Main Portfolio</t>
  </si>
  <si>
    <t>(b) Units of Real Estate Investment Trusts (REITs)</t>
  </si>
  <si>
    <t>INE041025011</t>
  </si>
  <si>
    <t>Embassy Office Parks REIT</t>
  </si>
  <si>
    <t>Construction</t>
  </si>
  <si>
    <t>INE296A07RM2</t>
  </si>
  <si>
    <t>4.66% Bajaj Finance Ltd (02-Dec-2022) **</t>
  </si>
  <si>
    <t>INE261F16595</t>
  </si>
  <si>
    <t>National Bank For Agriculture &amp; Rural Development (18-Feb-2022)</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</si>
  <si>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</si>
  <si>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Primary Benchmark: CRISIL Hybrid 85+15 Conservative Index</t>
  </si>
  <si>
    <t>Franklin India Equity Savings Fund</t>
  </si>
  <si>
    <t>% to Net Assets(Hedged &amp; Unhedged)</t>
  </si>
  <si>
    <t>Outstanding position in Derivative Instruments (Rs. in Lakhs)
Long / (Short)</t>
  </si>
  <si>
    <t>Outstanding derivative exposure as % to net assets
Long / (Short )</t>
  </si>
  <si>
    <t>INE001A01036</t>
  </si>
  <si>
    <t>Housing Development Finance Corporation Ltd</t>
  </si>
  <si>
    <t>INE585B01010</t>
  </si>
  <si>
    <t>Maruti Suzuki India Ltd</t>
  </si>
  <si>
    <t>INE016A01026</t>
  </si>
  <si>
    <t>Dabur India Ltd</t>
  </si>
  <si>
    <t>INE721A01013</t>
  </si>
  <si>
    <t>Shriram Transport Finance Co Ltd</t>
  </si>
  <si>
    <t>INE171A01029</t>
  </si>
  <si>
    <t>Federal Bank Ltd</t>
  </si>
  <si>
    <t>IN002021X421</t>
  </si>
  <si>
    <t>91 DTB (31-Mar-2022)</t>
  </si>
  <si>
    <t>Margin on Derivatives</t>
  </si>
  <si>
    <t xml:space="preserve">c) Total outstanding position (as at Dec 31, 2021) in Derivative Instruments (Gross Notional) </t>
  </si>
  <si>
    <t>Rs. 4,014.97 Lacs</t>
  </si>
  <si>
    <t>d) Outstanding derivative exposure as % to net assets</t>
  </si>
  <si>
    <t>e) Portfolio Turnover Ratio during the Half - year 31-Dec-2021</t>
  </si>
  <si>
    <t>f) Average Maturity as on 31-Dec-2021</t>
  </si>
  <si>
    <t xml:space="preserve">g) During the month additional instances of fair valuation/deviation from valuation price provided by the valuation agencies </t>
  </si>
  <si>
    <t>Refer below link for rationale of devation under Valuation policy</t>
  </si>
  <si>
    <t>https://www.franklintempletonindia.com/investor/reports?firstFilter-4</t>
  </si>
  <si>
    <t>h) For product labeling and risk-o-meter</t>
  </si>
  <si>
    <t>Primary Benchmark: Nifty Equity Savings Index</t>
  </si>
  <si>
    <t>Franklin India Equity Hybrid Fund</t>
  </si>
  <si>
    <t xml:space="preserve">(b) Unlisted </t>
  </si>
  <si>
    <t>INE671B01018</t>
  </si>
  <si>
    <t>Globsyn Technologies Ltd ** ^^</t>
  </si>
  <si>
    <t>Numero Uno International Ltd ** ^^</t>
  </si>
  <si>
    <t>(c) Units of Real Estate Investment Trusts (REITs)</t>
  </si>
  <si>
    <t>* Less than 0.01%</t>
  </si>
  <si>
    <t>^^ Securities are fair valued</t>
  </si>
  <si>
    <t>c) Portfolio Turnover Ratio during the Half - year 31-Dec-2021</t>
  </si>
  <si>
    <t>d) Average Maturity as on 31-Dec-2021</t>
  </si>
  <si>
    <t xml:space="preserve">e) During the month additional instances of fair valuation/deviation from valuation price provided by the valuation agencies </t>
  </si>
  <si>
    <t>f) For product labeling and risk-o-meter</t>
  </si>
  <si>
    <t>Primary Benchmark: CRISIL Hybrid 35+65 - Aggressive Index</t>
  </si>
  <si>
    <t>Templeton India Value Fund</t>
  </si>
  <si>
    <t>Industry Classification</t>
  </si>
  <si>
    <t>IN9155A01020</t>
  </si>
  <si>
    <t>Tata Motors Ltd DVR</t>
  </si>
  <si>
    <t>INE263A01024</t>
  </si>
  <si>
    <t>Bharat Electronics Ltd</t>
  </si>
  <si>
    <t>Aerospace &amp; Defense</t>
  </si>
  <si>
    <t>INE154A01025</t>
  </si>
  <si>
    <t>ITC Ltd</t>
  </si>
  <si>
    <t>INE522F01014</t>
  </si>
  <si>
    <t>Coal India Ltd</t>
  </si>
  <si>
    <t>Minerals/Mining</t>
  </si>
  <si>
    <t>INE235A01022</t>
  </si>
  <si>
    <t>Finolex Cables Ltd</t>
  </si>
  <si>
    <t>Industrial Products</t>
  </si>
  <si>
    <t>INE669C01036</t>
  </si>
  <si>
    <t>Tech Mahindra Ltd</t>
  </si>
  <si>
    <t>INE242A01010</t>
  </si>
  <si>
    <t>Indian Oil Corporation Ltd</t>
  </si>
  <si>
    <t>INE055A01016</t>
  </si>
  <si>
    <t>Century Textile &amp; Industries Ltd</t>
  </si>
  <si>
    <t>Paper</t>
  </si>
  <si>
    <t>INE129A01019</t>
  </si>
  <si>
    <t>GAIL (India) Ltd</t>
  </si>
  <si>
    <t>INE012A01025</t>
  </si>
  <si>
    <t>ACC Ltd</t>
  </si>
  <si>
    <t>INE613A01020</t>
  </si>
  <si>
    <t>Rallis India Ltd</t>
  </si>
  <si>
    <t>Pesticides</t>
  </si>
  <si>
    <t>INE066F01012</t>
  </si>
  <si>
    <t>Hindustan Aeronautics Ltd</t>
  </si>
  <si>
    <t>INE302A01020</t>
  </si>
  <si>
    <t>Exide Industries Ltd</t>
  </si>
  <si>
    <t>INE326A01037</t>
  </si>
  <si>
    <t>Lupin Ltd</t>
  </si>
  <si>
    <t>INE146L01010</t>
  </si>
  <si>
    <t>Kirloskar Oil Engines Ltd</t>
  </si>
  <si>
    <t>INE976G01028</t>
  </si>
  <si>
    <t>RBL Bank Ltd</t>
  </si>
  <si>
    <t>IN9397D01014</t>
  </si>
  <si>
    <t>Bharti Airtel Ltd - Partly Paid</t>
  </si>
  <si>
    <t>INE635Q01029</t>
  </si>
  <si>
    <t>Gulf Oil Lubricants India Ltd</t>
  </si>
  <si>
    <t>d) For product labeling and risk-o-meter</t>
  </si>
  <si>
    <t>Primary Benchmark: NIFTY500 Value 50 (The Benchmark of the fund has been changed from S&amp;P BSE 500 effective December 1, 2021)</t>
  </si>
  <si>
    <t>Templeton India Equity Income Fund</t>
  </si>
  <si>
    <t>INE848E01016</t>
  </si>
  <si>
    <t>NHPC Ltd</t>
  </si>
  <si>
    <t>INE183A01024</t>
  </si>
  <si>
    <t>Finolex Industries Ltd</t>
  </si>
  <si>
    <t>INE467B01029</t>
  </si>
  <si>
    <t>Tata Consultancy Services Ltd</t>
  </si>
  <si>
    <t>INE825A01012</t>
  </si>
  <si>
    <t>Vardhman Textiles Ltd</t>
  </si>
  <si>
    <t>Textiles - Cotton</t>
  </si>
  <si>
    <t>INE259A01022</t>
  </si>
  <si>
    <t>Colgate Palmolive (India) Ltd</t>
  </si>
  <si>
    <t>INE158A01026</t>
  </si>
  <si>
    <t>Hero MotoCorp Ltd</t>
  </si>
  <si>
    <t>INE213A01029</t>
  </si>
  <si>
    <t>Oil &amp; Natural Gas Corporation Ltd</t>
  </si>
  <si>
    <t>Oil</t>
  </si>
  <si>
    <t>INE092A01019</t>
  </si>
  <si>
    <t>Tata Chemicals Ltd</t>
  </si>
  <si>
    <t>Chemicals</t>
  </si>
  <si>
    <t>INE486A01021</t>
  </si>
  <si>
    <t>CESC Ltd</t>
  </si>
  <si>
    <t>INE192A01025</t>
  </si>
  <si>
    <t>Tata Consumer Products Ltd</t>
  </si>
  <si>
    <t>INE0FDU25010</t>
  </si>
  <si>
    <t>Brookfield India Real Estate Trust</t>
  </si>
  <si>
    <t>Foreign Equity Securities</t>
  </si>
  <si>
    <t>US9047677045</t>
  </si>
  <si>
    <t>Unilever PLC, (ADR)</t>
  </si>
  <si>
    <t>KYG982771092</t>
  </si>
  <si>
    <t>Xtep International Holdings Ltd</t>
  </si>
  <si>
    <t>TW0003034005</t>
  </si>
  <si>
    <t>Novatek Microelectronics Corp. Ltd</t>
  </si>
  <si>
    <t>KYG9829N1025</t>
  </si>
  <si>
    <t>Xinyi Solar Holdings Ltd</t>
  </si>
  <si>
    <t>Industrial Capital Goods</t>
  </si>
  <si>
    <t>TW0002454006</t>
  </si>
  <si>
    <t>Mediatek Inc</t>
  </si>
  <si>
    <t>Hardware</t>
  </si>
  <si>
    <t>CNE1000004J3</t>
  </si>
  <si>
    <t>Travelsky Technology Ltd, H</t>
  </si>
  <si>
    <t>TW0004915004</t>
  </si>
  <si>
    <t>Primax Electronics Ltd</t>
  </si>
  <si>
    <t>Primary Benchmark: Nifty Dividend Opportunities 50</t>
  </si>
  <si>
    <t>Franklin India Technology Fund</t>
  </si>
  <si>
    <t>INE663F01024</t>
  </si>
  <si>
    <t>Info Edge (India) Ltd</t>
  </si>
  <si>
    <t>INE136B01020</t>
  </si>
  <si>
    <t>Cyient Ltd</t>
  </si>
  <si>
    <t>INE00WC01027</t>
  </si>
  <si>
    <t>Affle India Ltd</t>
  </si>
  <si>
    <t>INE933S01016</t>
  </si>
  <si>
    <t>Indiamart Intermesh Ltd</t>
  </si>
  <si>
    <t>INE356A01018</t>
  </si>
  <si>
    <t>Mphasis Ltd</t>
  </si>
  <si>
    <t>INE388Y01029</t>
  </si>
  <si>
    <t>FSN E-Commerce Ventures Ltd</t>
  </si>
  <si>
    <t>INE0CLI01024</t>
  </si>
  <si>
    <t>Rategain Travel Technologies Ltd</t>
  </si>
  <si>
    <t>INE01P501012</t>
  </si>
  <si>
    <t>Xelpmoc Design and Tech Ltd</t>
  </si>
  <si>
    <t>MU0295S00016</t>
  </si>
  <si>
    <t>Makemytrip Ltd</t>
  </si>
  <si>
    <t>US1924461023</t>
  </si>
  <si>
    <t>Cognizant Technology Solutions Corp., A</t>
  </si>
  <si>
    <t>TW0002330008</t>
  </si>
  <si>
    <t>Taiwan Semiconductor Manufacturing Co. Ltd</t>
  </si>
  <si>
    <t>KR7005930003</t>
  </si>
  <si>
    <t>Samsung Electronics Co. Ltd</t>
  </si>
  <si>
    <t>US7475251036</t>
  </si>
  <si>
    <t>Qualcomm Inc.</t>
  </si>
  <si>
    <t>Telecom -  Equipment &amp; Accessories</t>
  </si>
  <si>
    <t>US0231351067</t>
  </si>
  <si>
    <t>Amazon.com INC</t>
  </si>
  <si>
    <t>US79466L3024</t>
  </si>
  <si>
    <t>Salesforce.Com Inc</t>
  </si>
  <si>
    <t xml:space="preserve">Software                                </t>
  </si>
  <si>
    <t>US5949181045</t>
  </si>
  <si>
    <t>Microsoft Corp</t>
  </si>
  <si>
    <t>US90353T1007</t>
  </si>
  <si>
    <t>Uber Technologies Inc</t>
  </si>
  <si>
    <t>US90184L1026</t>
  </si>
  <si>
    <t>Twitter Inc.</t>
  </si>
  <si>
    <t>US3580541049</t>
  </si>
  <si>
    <t>Freshworks Inc</t>
  </si>
  <si>
    <t>IT Enabled Service - Software</t>
  </si>
  <si>
    <t>US02079K3059</t>
  </si>
  <si>
    <t>Alphabet Inc</t>
  </si>
  <si>
    <t>US4581401001</t>
  </si>
  <si>
    <t>Intel Corp</t>
  </si>
  <si>
    <t>US70450Y1038</t>
  </si>
  <si>
    <t>PayPal Holdings Inc</t>
  </si>
  <si>
    <t>KYG017191142</t>
  </si>
  <si>
    <t>Alibaba Group Holding Ltd</t>
  </si>
  <si>
    <t>KYG875721634</t>
  </si>
  <si>
    <t>Tencent Holdings Ltd</t>
  </si>
  <si>
    <t>KR7006400006</t>
  </si>
  <si>
    <t>Samsung Sdi Co Ltd</t>
  </si>
  <si>
    <t>KR7051910008</t>
  </si>
  <si>
    <t>LG Chem Ltd</t>
  </si>
  <si>
    <t>IL0011301780</t>
  </si>
  <si>
    <t>Wix.Com Ltd</t>
  </si>
  <si>
    <t>Foreign Mutual Fund Units</t>
  </si>
  <si>
    <t>LU0626261944</t>
  </si>
  <si>
    <t>Franklin Technology Fund, Class I (Acc)</t>
  </si>
  <si>
    <t>Foreign Mutual Fund</t>
  </si>
  <si>
    <t>e) For product labeling and risk-o-meter</t>
  </si>
  <si>
    <t>Primary Benchmark: S&amp;P BSE Teck</t>
  </si>
  <si>
    <t>Franklin India Smaller Companies Fund</t>
  </si>
  <si>
    <t>INE288B01029</t>
  </si>
  <si>
    <t>Deepak Nitrite Ltd</t>
  </si>
  <si>
    <t>INE791I01019</t>
  </si>
  <si>
    <t>Brigade Enterprises Ltd</t>
  </si>
  <si>
    <t>INE04I401011</t>
  </si>
  <si>
    <t>KPIT Technologies Ltd</t>
  </si>
  <si>
    <t>INE930H01031</t>
  </si>
  <si>
    <t>K.P.R. Mill Ltd</t>
  </si>
  <si>
    <t>INE421D01022</t>
  </si>
  <si>
    <t>CCL Products (India) Ltd</t>
  </si>
  <si>
    <t>INE572A01028</t>
  </si>
  <si>
    <t>J.B. Chemicals &amp; Pharmaceuticals Ltd</t>
  </si>
  <si>
    <t>INE615P01015</t>
  </si>
  <si>
    <t>Quess Corp Ltd</t>
  </si>
  <si>
    <t>Other Services</t>
  </si>
  <si>
    <t>INE988K01017</t>
  </si>
  <si>
    <t>Equitas Holdings Ltd</t>
  </si>
  <si>
    <t>INE120A01034</t>
  </si>
  <si>
    <t>Carborundum Universal Ltd</t>
  </si>
  <si>
    <t>INE974X01010</t>
  </si>
  <si>
    <t>Tube Investments of India Ltd</t>
  </si>
  <si>
    <t>INE671H01015</t>
  </si>
  <si>
    <t>Sobha Ltd</t>
  </si>
  <si>
    <t>INE634I01029</t>
  </si>
  <si>
    <t>KNR Constructions Ltd</t>
  </si>
  <si>
    <t>INE406M01024</t>
  </si>
  <si>
    <t>Eris Lifesciences Ltd</t>
  </si>
  <si>
    <t>INE985S01024</t>
  </si>
  <si>
    <t>Teamlease Services Ltd</t>
  </si>
  <si>
    <t>Commercial Services</t>
  </si>
  <si>
    <t>INE317F01035</t>
  </si>
  <si>
    <t>Nesco Ltd</t>
  </si>
  <si>
    <t>INE539A01019</t>
  </si>
  <si>
    <t>GHCL Ltd</t>
  </si>
  <si>
    <t>INE758C01029</t>
  </si>
  <si>
    <t>Ahluwalia Contracts (India) Ltd</t>
  </si>
  <si>
    <t>INE970X01018</t>
  </si>
  <si>
    <t>Lemon Tree Hotels Ltd</t>
  </si>
  <si>
    <t>INE038F01029</t>
  </si>
  <si>
    <t>TV Today Network Ltd</t>
  </si>
  <si>
    <t>Entertainment</t>
  </si>
  <si>
    <t>INE054A01027</t>
  </si>
  <si>
    <t>V.I.P. Industries Ltd</t>
  </si>
  <si>
    <t>INE036D01028</t>
  </si>
  <si>
    <t>Karur Vysya Bank Ltd</t>
  </si>
  <si>
    <t>INE063P01018</t>
  </si>
  <si>
    <t>Equitas Small Finance Bank Ltd</t>
  </si>
  <si>
    <t>INE690A01028</t>
  </si>
  <si>
    <t>TTK Prestige Ltd</t>
  </si>
  <si>
    <t>INE503A01015</t>
  </si>
  <si>
    <t>DCB Bank Ltd</t>
  </si>
  <si>
    <t>INE227C01017</t>
  </si>
  <si>
    <t>M M Forgings Ltd</t>
  </si>
  <si>
    <t>INE100A01010</t>
  </si>
  <si>
    <t>Atul Ltd</t>
  </si>
  <si>
    <t>INE121A01024</t>
  </si>
  <si>
    <t>Cholamandalam Investment and Finance Co Ltd</t>
  </si>
  <si>
    <t>INE495P01012</t>
  </si>
  <si>
    <t>Mrs Bectors Food Specialities Ltd</t>
  </si>
  <si>
    <t>INE578A01017</t>
  </si>
  <si>
    <t>HeidelbergCement India Ltd</t>
  </si>
  <si>
    <t>INE786A01032</t>
  </si>
  <si>
    <t>JK Lakshmi Cement Ltd</t>
  </si>
  <si>
    <t>INE043D01016</t>
  </si>
  <si>
    <t>IDFC Ltd</t>
  </si>
  <si>
    <t>INE852F01015</t>
  </si>
  <si>
    <t>Gateway Distriparks Ltd</t>
  </si>
  <si>
    <t>Transportation</t>
  </si>
  <si>
    <t>INE570A01014</t>
  </si>
  <si>
    <t>Ion Exchange (India) Ltd</t>
  </si>
  <si>
    <t>INE274V01019</t>
  </si>
  <si>
    <t>Shankara Building Products Ltd</t>
  </si>
  <si>
    <t>INE112L01020</t>
  </si>
  <si>
    <t>Metropolis Healthcare Ltd</t>
  </si>
  <si>
    <t>Healthcare Services</t>
  </si>
  <si>
    <t>INE285K01026</t>
  </si>
  <si>
    <t>Techno Electric &amp; Engineering Co Ltd</t>
  </si>
  <si>
    <t>INE919I01024</t>
  </si>
  <si>
    <t>Music Broadcast Ltd</t>
  </si>
  <si>
    <t>INE284S01014</t>
  </si>
  <si>
    <t>S J S Enterprises Ltd</t>
  </si>
  <si>
    <t>INE442H01029</t>
  </si>
  <si>
    <t>Ashoka Buildcon Ltd</t>
  </si>
  <si>
    <t>INE488A01050</t>
  </si>
  <si>
    <t>Chemplast Sanmar Ltd</t>
  </si>
  <si>
    <t>INE463V01026</t>
  </si>
  <si>
    <t>Anand Rathi Wealth Ltd</t>
  </si>
  <si>
    <t>INE0I7C01011</t>
  </si>
  <si>
    <t>Latent View Analytics Ltd</t>
  </si>
  <si>
    <t>INE752H01013</t>
  </si>
  <si>
    <t>CARE Ratings Ltd</t>
  </si>
  <si>
    <t>INE201P01022</t>
  </si>
  <si>
    <t>G R Infraprojects Ltd</t>
  </si>
  <si>
    <t>INE873D01024</t>
  </si>
  <si>
    <t>Indoco Remedies Ltd</t>
  </si>
  <si>
    <t>INE246B01019</t>
  </si>
  <si>
    <t>Ramco Systems Ltd</t>
  </si>
  <si>
    <t>INE07Y701011</t>
  </si>
  <si>
    <t>Hitachi Energy India Ltd</t>
  </si>
  <si>
    <t>INE043W01024</t>
  </si>
  <si>
    <t>Vijaya Diagnostic Centre Ltd</t>
  </si>
  <si>
    <t>INE0IX101010</t>
  </si>
  <si>
    <t>Data Patterns India Ltd</t>
  </si>
  <si>
    <t>INE060A01024</t>
  </si>
  <si>
    <t>Navneet Education Ltd</t>
  </si>
  <si>
    <t>Printing &amp; Publication</t>
  </si>
  <si>
    <t>INE501G01024</t>
  </si>
  <si>
    <t>HT Media Ltd</t>
  </si>
  <si>
    <t>Media</t>
  </si>
  <si>
    <t>Rs. 2,907.72 Lacs</t>
  </si>
  <si>
    <t>Primary Benchmark: Nifty Smallcap 250</t>
  </si>
  <si>
    <t>Franklin India Prima Fund</t>
  </si>
  <si>
    <t>INE299U01018</t>
  </si>
  <si>
    <t>Crompton Greaves Consumer Electricals Ltd</t>
  </si>
  <si>
    <t>INE331A01037</t>
  </si>
  <si>
    <t>The Ramco Cements Ltd</t>
  </si>
  <si>
    <t>INE437A01024</t>
  </si>
  <si>
    <t>Apollo Hospitals Enterprise Ltd</t>
  </si>
  <si>
    <t>INE053A01029</t>
  </si>
  <si>
    <t>Indian Hotels Co Ltd</t>
  </si>
  <si>
    <t>INE093I01010</t>
  </si>
  <si>
    <t>Oberoi Realty Ltd</t>
  </si>
  <si>
    <t>INE548C01032</t>
  </si>
  <si>
    <t>Emami Ltd</t>
  </si>
  <si>
    <t>INE208A01029</t>
  </si>
  <si>
    <t>Ashok Leyland Ltd</t>
  </si>
  <si>
    <t>INE571A01020</t>
  </si>
  <si>
    <t>IPCA Laboratories Ltd</t>
  </si>
  <si>
    <t>INE149A01033</t>
  </si>
  <si>
    <t>Cholamandalam Financial Holdings Ltd</t>
  </si>
  <si>
    <t>INE849A01020</t>
  </si>
  <si>
    <t>Trent Ltd</t>
  </si>
  <si>
    <t>INE823G01014</t>
  </si>
  <si>
    <t>J.K. Cement Ltd</t>
  </si>
  <si>
    <t>INE387A01021</t>
  </si>
  <si>
    <t>Sundram Fasteners Ltd</t>
  </si>
  <si>
    <t>INE169A01031</t>
  </si>
  <si>
    <t>Coromandel International Ltd</t>
  </si>
  <si>
    <t>Fertilisers</t>
  </si>
  <si>
    <t>INE438A01022</t>
  </si>
  <si>
    <t>Apollo Tyres Ltd</t>
  </si>
  <si>
    <t>INE111A01025</t>
  </si>
  <si>
    <t>Container Corporation Of India Ltd</t>
  </si>
  <si>
    <t>INE660A01013</t>
  </si>
  <si>
    <t>Sundaram Finance Ltd</t>
  </si>
  <si>
    <t>INE323A01026</t>
  </si>
  <si>
    <t>Bosch Ltd</t>
  </si>
  <si>
    <t>INE042A01014</t>
  </si>
  <si>
    <t>Escorts Ltd</t>
  </si>
  <si>
    <t>INE262H01013</t>
  </si>
  <si>
    <t>Persistent Systems Ltd</t>
  </si>
  <si>
    <t>INE180A01020</t>
  </si>
  <si>
    <t>Max Financial Services Ltd</t>
  </si>
  <si>
    <t>Insurance</t>
  </si>
  <si>
    <t>INE176A01028</t>
  </si>
  <si>
    <t>Bata India Ltd</t>
  </si>
  <si>
    <t>INE769A01020</t>
  </si>
  <si>
    <t>Aarti Industries Ltd</t>
  </si>
  <si>
    <t>INE067A01029</t>
  </si>
  <si>
    <t>CG Power and Industrial Solutions Ltd</t>
  </si>
  <si>
    <t>INE211B01039</t>
  </si>
  <si>
    <t>Phoenix Mills Ltd</t>
  </si>
  <si>
    <t>INE203G01027</t>
  </si>
  <si>
    <t>Indraprastha Gas Ltd</t>
  </si>
  <si>
    <t>INE217B01036</t>
  </si>
  <si>
    <t>Kajaria Ceramics Ltd</t>
  </si>
  <si>
    <t>INE716A01013</t>
  </si>
  <si>
    <t>Whirlpool Of India Ltd</t>
  </si>
  <si>
    <t>INE603J01030</t>
  </si>
  <si>
    <t>PI Industries Ltd</t>
  </si>
  <si>
    <t>INE255A01020</t>
  </si>
  <si>
    <t>EPL Ltd</t>
  </si>
  <si>
    <t>INE671A01010</t>
  </si>
  <si>
    <t>Honeywell Automation India Ltd</t>
  </si>
  <si>
    <t xml:space="preserve">e) For product labeling and risk-o-meter </t>
  </si>
  <si>
    <t>Primary Benchmark: Nifty Midcap 150</t>
  </si>
  <si>
    <t>Franklin India Opportunities Fund</t>
  </si>
  <si>
    <t>INE021A01026</t>
  </si>
  <si>
    <t>Asian Paints Ltd</t>
  </si>
  <si>
    <t>INE475E01026</t>
  </si>
  <si>
    <t>Caplin Point Laboratories Ltd</t>
  </si>
  <si>
    <t>INE869I01013</t>
  </si>
  <si>
    <t>GTPL Hathway Ltd</t>
  </si>
  <si>
    <t>INE334L01012</t>
  </si>
  <si>
    <t>Ujjivan Financial Services Ltd</t>
  </si>
  <si>
    <t>INE0AJG01018</t>
  </si>
  <si>
    <t>Hemisphere Properties India Ltd</t>
  </si>
  <si>
    <t>INE696201123</t>
  </si>
  <si>
    <t>Quantum Information Services ** ^^</t>
  </si>
  <si>
    <t>Chennai Interactive Business Services Pvt Ltd **  ^^</t>
  </si>
  <si>
    <t>NIL</t>
  </si>
  <si>
    <t>Primary Benchmark: NIFTY 500</t>
  </si>
  <si>
    <t>Franklin India Focused Equity Fund</t>
  </si>
  <si>
    <t>INE059A01026</t>
  </si>
  <si>
    <t>Cipla Ltd</t>
  </si>
  <si>
    <t>INE878B01027</t>
  </si>
  <si>
    <t>KEI Industries Ltd</t>
  </si>
  <si>
    <t>INE646L01027</t>
  </si>
  <si>
    <t>Interglobe Aviation Ltd</t>
  </si>
  <si>
    <t>INE123W01016</t>
  </si>
  <si>
    <t>SBI Life Insurance Co Ltd</t>
  </si>
  <si>
    <t>INE095A01012</t>
  </si>
  <si>
    <t>IndusInd Bank Ltd</t>
  </si>
  <si>
    <t>INE876N01018</t>
  </si>
  <si>
    <t>Orient Cement Ltd</t>
  </si>
  <si>
    <t>INE355A01028</t>
  </si>
  <si>
    <t>Somany Ceramics Ltd</t>
  </si>
  <si>
    <t>INE686A01026</t>
  </si>
  <si>
    <t>ITD Cementation India Ltd</t>
  </si>
  <si>
    <t>INE854D01024</t>
  </si>
  <si>
    <t>United Spirits Ltd</t>
  </si>
  <si>
    <t>INE298A01020</t>
  </si>
  <si>
    <t>Cummins India Ltd</t>
  </si>
  <si>
    <t>Franklin India Flexi Cap Fund ^</t>
  </si>
  <si>
    <t>INE196A01026</t>
  </si>
  <si>
    <t>Marico Ltd</t>
  </si>
  <si>
    <t>INE674K01013</t>
  </si>
  <si>
    <t>Aditya Birla Capital Ltd</t>
  </si>
  <si>
    <t>INE044A01036</t>
  </si>
  <si>
    <t>Sun Pharmaceutical Industries Ltd</t>
  </si>
  <si>
    <t>INE955V01021</t>
  </si>
  <si>
    <t>Arvind Fashions Ltd</t>
  </si>
  <si>
    <t>Quantum Information Systems ** ^^</t>
  </si>
  <si>
    <t>^ Franklin India Equity Fund is renamed as Franklin India Flexi Cap Fund effective Jan 29, 2021.</t>
  </si>
  <si>
    <t>Franklin India Equity Advantage Fund</t>
  </si>
  <si>
    <t>INE685A01028</t>
  </si>
  <si>
    <t>Torrent Pharmaceuticals Ltd</t>
  </si>
  <si>
    <t>INE536H01010</t>
  </si>
  <si>
    <t>Mahindra CIE Automotive Ltd</t>
  </si>
  <si>
    <t>INE640A01023</t>
  </si>
  <si>
    <t>SKF India Ltd</t>
  </si>
  <si>
    <t>INE775A01035</t>
  </si>
  <si>
    <t>Motherson Sumi Systems Ltd</t>
  </si>
  <si>
    <t xml:space="preserve">d) For product labeling and risk-o-meter </t>
  </si>
  <si>
    <t>Primary Benchmark: NIFTY LargeMidcap 250</t>
  </si>
  <si>
    <t>Franklin India Bluechip Fund</t>
  </si>
  <si>
    <t>INE795G01014</t>
  </si>
  <si>
    <t>HDFC Life Insurance Co Ltd</t>
  </si>
  <si>
    <t>INE102D01028</t>
  </si>
  <si>
    <t>Godrej Consumer Products Ltd</t>
  </si>
  <si>
    <t>INE481G01011</t>
  </si>
  <si>
    <t>Ultratech Cement Ltd</t>
  </si>
  <si>
    <t>INE038A01020</t>
  </si>
  <si>
    <t>Hindalco Industries Ltd</t>
  </si>
  <si>
    <t>Non - Ferrous Metals</t>
  </si>
  <si>
    <t>Primary Benchmark: Nifty 100</t>
  </si>
  <si>
    <t>Franklin Build India Fund</t>
  </si>
  <si>
    <t>INE002A01018</t>
  </si>
  <si>
    <t>Reliance Industries Ltd</t>
  </si>
  <si>
    <t>INE323I01011</t>
  </si>
  <si>
    <t>Puravankara Ltd</t>
  </si>
  <si>
    <t>INE349A01021</t>
  </si>
  <si>
    <t>NRB Bearings Ltd</t>
  </si>
  <si>
    <t>INE465A01025</t>
  </si>
  <si>
    <t>Bharat Forge Ltd</t>
  </si>
  <si>
    <t>Primary Benchmark: S&amp;P BSE India Infrastructure Index</t>
  </si>
  <si>
    <t>Franklin Asian Equity Fund</t>
  </si>
  <si>
    <t>INE338I01027</t>
  </si>
  <si>
    <t>Motilal Oswal Financial Services Ltd</t>
  </si>
  <si>
    <t>INE484J01027</t>
  </si>
  <si>
    <t>Godrej Properties Ltd</t>
  </si>
  <si>
    <t>HK0000069689</t>
  </si>
  <si>
    <t>AIA Group Ltd</t>
  </si>
  <si>
    <t>ID1000109507</t>
  </si>
  <si>
    <t>Bank Central Asia Tbk Pt</t>
  </si>
  <si>
    <t>KYG8208B1014</t>
  </si>
  <si>
    <t>JD.Com Inc</t>
  </si>
  <si>
    <t>KR7035420009</t>
  </si>
  <si>
    <t>Naver Corp</t>
  </si>
  <si>
    <t>KYG596691041</t>
  </si>
  <si>
    <t>Meituan Dianping</t>
  </si>
  <si>
    <t>CNE1000002M1</t>
  </si>
  <si>
    <t>China Merchants Bank Co Ltd</t>
  </si>
  <si>
    <t>SG1L01001701</t>
  </si>
  <si>
    <t>DBS Group Holdings Ltd</t>
  </si>
  <si>
    <t>KR7000660001</t>
  </si>
  <si>
    <t>SK Hynix Inc</t>
  </si>
  <si>
    <t>CNE100001FR6</t>
  </si>
  <si>
    <t>Longi Green Energy Technology Co Ltd</t>
  </si>
  <si>
    <t>CNE100001RG4</t>
  </si>
  <si>
    <t>Guangzhou Tinci Materials Technology Co Ltd</t>
  </si>
  <si>
    <t>HK0669013440</t>
  </si>
  <si>
    <t>Techtronic Industries Co. Ltd</t>
  </si>
  <si>
    <t>CNE100001QQ5</t>
  </si>
  <si>
    <t>Midea Group Co Ltd</t>
  </si>
  <si>
    <t>KYG210961051</t>
  </si>
  <si>
    <t>China Mengniu Dairy Co. Ltd</t>
  </si>
  <si>
    <t>US98850P1093</t>
  </si>
  <si>
    <t>Yum China Holdings INC</t>
  </si>
  <si>
    <t>KYG2108Y1052</t>
  </si>
  <si>
    <t>China Resources Land Ltd</t>
  </si>
  <si>
    <t>CNE1000003X6</t>
  </si>
  <si>
    <t>Ping An Insurance (Group) Co. Of China Ltd, H</t>
  </si>
  <si>
    <t>KYG2453A1085</t>
  </si>
  <si>
    <t>Country Garden Services Holdings Co Ltd</t>
  </si>
  <si>
    <t>CNE0000018R8</t>
  </si>
  <si>
    <t>Kweichow Moutai Co. Ltd, A</t>
  </si>
  <si>
    <t>KYG1674K1013</t>
  </si>
  <si>
    <t>Budweiser Brewing Co APAC Ltd</t>
  </si>
  <si>
    <t>HK0000218211</t>
  </si>
  <si>
    <t>Hua Hong Semiconductor Ltd</t>
  </si>
  <si>
    <t>ID1000061302</t>
  </si>
  <si>
    <t>Indocement Tunggal Prakarsa Tbk Pt</t>
  </si>
  <si>
    <t>CNE100000CS3</t>
  </si>
  <si>
    <t>Beijing Oriental Yuhong Waterproof Technology Co Ltd</t>
  </si>
  <si>
    <t>Engineering Services</t>
  </si>
  <si>
    <t>US81141R1005</t>
  </si>
  <si>
    <t>Sea Ltd (ADR)</t>
  </si>
  <si>
    <t>TH0264A10Z12</t>
  </si>
  <si>
    <t>Bangkok Dusit Medical Services Pcl</t>
  </si>
  <si>
    <t>CNE100002XM8</t>
  </si>
  <si>
    <t>Will Semiconductor Co Ltd</t>
  </si>
  <si>
    <t>CNE0000014W7</t>
  </si>
  <si>
    <t>Jiangsu Hengrui Medicine Co Ltd</t>
  </si>
  <si>
    <t>PHY806761029</t>
  </si>
  <si>
    <t>SM Investments Corp</t>
  </si>
  <si>
    <t>TH0003010Z12</t>
  </si>
  <si>
    <t>The Siam Cement PCL, Fgn.</t>
  </si>
  <si>
    <t>ID1000106800</t>
  </si>
  <si>
    <t>Semen Indonesia (Persero) Tbk PT</t>
  </si>
  <si>
    <t>US89677Q1076</t>
  </si>
  <si>
    <t>Trip.Com Group Ltd, (ADR)</t>
  </si>
  <si>
    <t>CNE1000004L9</t>
  </si>
  <si>
    <t>Weichai Power Co Ltd</t>
  </si>
  <si>
    <t>TH0128B10Z17</t>
  </si>
  <si>
    <t>Minor International Pcl, Fgn.</t>
  </si>
  <si>
    <t>ID1000125503</t>
  </si>
  <si>
    <t>ACE Hardware Indonesia Tbk Pt</t>
  </si>
  <si>
    <t>CNE1000023Q8</t>
  </si>
  <si>
    <t>Laobaixing Pharmacy Chain Jsc</t>
  </si>
  <si>
    <t>BMG0171K1018</t>
  </si>
  <si>
    <t>Alibaba Health Information Technology Ltd</t>
  </si>
  <si>
    <t>TH0128053707</t>
  </si>
  <si>
    <t>Minor International PCL- Warrants (31-July-2023)</t>
  </si>
  <si>
    <t>TH0128053509</t>
  </si>
  <si>
    <t>Minor International Pcl</t>
  </si>
  <si>
    <t>TH0128054200</t>
  </si>
  <si>
    <t>Primary Benchmark: MSCI Asia (ex-Japan) Standard Index</t>
  </si>
  <si>
    <t>Franklin India Index Fund NSE Nifty Plan</t>
  </si>
  <si>
    <t>INE296A01024</t>
  </si>
  <si>
    <t>Bajaj Finance Ltd</t>
  </si>
  <si>
    <t>INE280A01028</t>
  </si>
  <si>
    <t>Titan Co Ltd</t>
  </si>
  <si>
    <t>INE075A01022</t>
  </si>
  <si>
    <t>Wipro Ltd</t>
  </si>
  <si>
    <t>INE918I01018</t>
  </si>
  <si>
    <t>Bajaj Finserv Ltd</t>
  </si>
  <si>
    <t>INE081A01012</t>
  </si>
  <si>
    <t>Tata Steel Ltd</t>
  </si>
  <si>
    <t>Ferrous Metals</t>
  </si>
  <si>
    <t>INE239A01016</t>
  </si>
  <si>
    <t>Nestle India Ltd</t>
  </si>
  <si>
    <t>INE019A01038</t>
  </si>
  <si>
    <t>JSW Steel Ltd</t>
  </si>
  <si>
    <t>INE361B01024</t>
  </si>
  <si>
    <t>Divi's Laboratories Ltd</t>
  </si>
  <si>
    <t>INE742F01042</t>
  </si>
  <si>
    <t>Adani Ports and Special Economic Zone Ltd</t>
  </si>
  <si>
    <t>INE216A01030</t>
  </si>
  <si>
    <t>Britannia Industries Ltd</t>
  </si>
  <si>
    <t>INE628A01036</t>
  </si>
  <si>
    <t>UPL Ltd</t>
  </si>
  <si>
    <t>INE070A01015</t>
  </si>
  <si>
    <t>Shree Cement Ltd</t>
  </si>
  <si>
    <t>INE066A01021</t>
  </si>
  <si>
    <t>Eicher Motors Ltd</t>
  </si>
  <si>
    <t>INE528G01035</t>
  </si>
  <si>
    <t>Yes Bank Ltd</t>
  </si>
  <si>
    <t>Primary Benchmark: Nifty 50</t>
  </si>
  <si>
    <t>Franklin India TAXSHIELD</t>
  </si>
  <si>
    <t>INE572E01012</t>
  </si>
  <si>
    <t>PNB Housing Finance Ltd</t>
  </si>
  <si>
    <t>INE811K01011</t>
  </si>
  <si>
    <t>Prestige Estates Projects Ltd</t>
  </si>
  <si>
    <t>Franklin India Feeder - Franklin U.S. Opportunities Fund</t>
  </si>
  <si>
    <t>LU0195948665</t>
  </si>
  <si>
    <t>Franklin U.S. Opportunities Fund, Class I (Acc)</t>
  </si>
  <si>
    <t>Primary Benchmark: Russell 3000 Growth Index</t>
  </si>
  <si>
    <t>Franklin India Feeder - Templeton European Opportunities Fund</t>
  </si>
  <si>
    <t>LU0195949390</t>
  </si>
  <si>
    <t>Templeton European Opportunities Fund, Class I (Acc)</t>
  </si>
  <si>
    <t>Primary Benchmark: MSCI Europe Index</t>
  </si>
  <si>
    <t>^ Franklin India Feeder - Franklin European Growth Fund is renamed as Franklin India Feeder - Templeton European Opportunities Fund effective Aug 18, 2020.</t>
  </si>
  <si>
    <t>Franklin India Multi-Asset Solution Fund</t>
  </si>
  <si>
    <t>Mutual Fund Units</t>
  </si>
  <si>
    <t>INF090I01FN7</t>
  </si>
  <si>
    <t>Franklin India Bluechip Fund Direct-Growth Plan</t>
  </si>
  <si>
    <t>INF204KB17I5</t>
  </si>
  <si>
    <t>Nippon India ETF Gold Bees</t>
  </si>
  <si>
    <t>INF090I01JV2</t>
  </si>
  <si>
    <t>Franklin India Liquid Fund Direct-Growth Plan</t>
  </si>
  <si>
    <t>INF090I01GK1</t>
  </si>
  <si>
    <t>Franklin India Short-Term Income Plan (No. of Segregated Portfolios in the Scheme- 3) - (under winding up) Direct-Growth Plan ^^ $$$</t>
  </si>
  <si>
    <t>INF090I01VS3</t>
  </si>
  <si>
    <t>Franklin India Short Term Income Plan-Segregated Portfolio 3- 9.50% Yes Bank Ltd CO 23 Dec 2021-Direct-Growth Plan</t>
  </si>
  <si>
    <t>INF090I01UY3</t>
  </si>
  <si>
    <t>Franklin India Short Term Income Plan - Segregated Portfolio 2 - 10.90% Vodafone Idea Ltd 02 Sep 2023 - Direct - Growth Plan</t>
  </si>
  <si>
    <t>^^ Securities are fair Valued</t>
  </si>
  <si>
    <t>$$$ This scheme is under winding-up and SBI Funds Management Private Limited has been appointed as the liquidator as per the order of Hon'ble Supreme Court dated February 12, 2021.</t>
  </si>
  <si>
    <t>Franklin India Life Stage Fund Of Funds - 50's Plus Floating Rate Plan</t>
  </si>
  <si>
    <t>INF090I01GV8</t>
  </si>
  <si>
    <t>Franklin India Savings Fund Direct-Growth Plan</t>
  </si>
  <si>
    <t>INF090I01GY2</t>
  </si>
  <si>
    <t>Templeton India Value Fund Direct-Growth Plan</t>
  </si>
  <si>
    <t xml:space="preserve">      IDCW Option</t>
  </si>
  <si>
    <t xml:space="preserve">      Direct IDCW Option</t>
  </si>
  <si>
    <t>Primary Benchmark:  20% S&amp;P BSE Sensex + 80% Crisil Liquid Fund Index</t>
  </si>
  <si>
    <t>Franklin India Life Stage Fund Of Funds - 50's Plus Plan</t>
  </si>
  <si>
    <t>INF090I01FW8</t>
  </si>
  <si>
    <t>Franklin India Corporate Debt Fund Direct-Growth Plan</t>
  </si>
  <si>
    <t>INF090I01HB8</t>
  </si>
  <si>
    <t>Franklin India Dynamic Accrual Fund (No. of Segregated Portfolios in the Scheme- 3) - (under winding up) Direct-Growth Plan ^^ $$$</t>
  </si>
  <si>
    <t>INF090I01WD3</t>
  </si>
  <si>
    <t>Franklin India Dynamic Accrual Fund- Segregated Portfolio 3- 9.50% Yes Bank Ltd CO 23 Dec 2021-Direct-Growth Plan</t>
  </si>
  <si>
    <t>INF090I01TX7</t>
  </si>
  <si>
    <t>Franklin India Dynamic Accrual Fund - Segregated Portfolio 2 - 10.90% Vodafone Idea Ltd 02 Sep 2023 - Direct - Growth Plan</t>
  </si>
  <si>
    <t>Primary Benchmark: 20% S&amp;P BSE Sensex+ 80% Crisil Composite Bond Fund Index;</t>
  </si>
  <si>
    <t>Franklin India Life Stage Fund Of Funds - 40's Plan</t>
  </si>
  <si>
    <t>INF090I01FH9</t>
  </si>
  <si>
    <t>Franklin India Prima Fund Direct-Growth Plan</t>
  </si>
  <si>
    <t>Primary Benchmark: 25%S&amp;P BSE Sensex + 10% Nifty 500 + 65% Crisil Composite Bond Fund Index</t>
  </si>
  <si>
    <t>Franklin India Life Stage Fund Of Funds - 30's Plan</t>
  </si>
  <si>
    <t>Primary Benchmark: 45%S&amp;P BSE Sensex + 10% Nifty 500 + 45% Crisil Composite Bond Fund Index</t>
  </si>
  <si>
    <t>Franklin India Life Stage Fund Of Funds - 20's Plan</t>
  </si>
  <si>
    <t>Primary Benchmark: 65% S&amp;P BSE Sensex + 15% Nifty 500 + 20% Crisil Composite Bond Fund Index</t>
  </si>
  <si>
    <t>Franklin India Dynamic Asset Allocation Fund Of Funds</t>
  </si>
  <si>
    <t>INF090I01FK3</t>
  </si>
  <si>
    <t>Franklin India Flexi Cap Fund-Direct Growth Plan (Formerly known as Franklin India Equity Fund)</t>
  </si>
  <si>
    <t>Franklin India Dynamic Accrual Fund (No. of segregated Portfolios in the scheme - 3) - (under winding up) $$$</t>
  </si>
  <si>
    <t>INE01E708040</t>
  </si>
  <si>
    <t>10.32% Andhra Pradesh Capital Region Development Authority (16-Aug-2027) **</t>
  </si>
  <si>
    <t>CRISIL A+(CE)</t>
  </si>
  <si>
    <t>INE971Z07133</t>
  </si>
  <si>
    <t>12.25% Rivaaz Trade Ventures Pvt Ltd (30-Jun-2023) $$ @@@ **</t>
  </si>
  <si>
    <t>BWR D(CE)</t>
  </si>
  <si>
    <t>INE946S07189</t>
  </si>
  <si>
    <t>13.55% Nufuture Digital (India) Ltd (31-Dec-2023) $$ @@@ **</t>
  </si>
  <si>
    <t>INE971Z07190</t>
  </si>
  <si>
    <t>13.00% Rivaaz Trade Ventures Pvt Ltd (31-Dec-2023) $$ @@@ **</t>
  </si>
  <si>
    <t>INF200K01TK5</t>
  </si>
  <si>
    <t>SBI Overnight Fund - Direct Plan - Growth</t>
  </si>
  <si>
    <t>Mutual Fund</t>
  </si>
  <si>
    <t>https://www.franklintempletonindia.com/investor/reports</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</si>
  <si>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</si>
  <si>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f) @@@ Coupons/ part payments/ maturity payments were due to be paid by Nufuture Digital (India) Ltd. on July 31, 2020, September 2, 2020, by Future Ideas Co. Ltd. on July 31, 2020, September 30, 2020 and by Rivaaz Trade Ventures Pvt Ltd on July 31, 2020, August 31, 2020, September 30, 2020, October 31, 2020, November 7,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</si>
  <si>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</si>
  <si>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https://www.franklintempletonindia.com/downloadsServlet/pdf/fair-valuation-reliance-big-reliance-infra-november-4-2020-kgox4tfq</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</si>
  <si>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</si>
  <si>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i) Product labeling and risk-o-meter</t>
  </si>
  <si>
    <t>Franklin India Dynamic Accrual Fund - Segregated Portfolio 2 - 10.90% Vodafone Idea Ltd (02-Sep-2023)</t>
  </si>
  <si>
    <t>INE669E08318</t>
  </si>
  <si>
    <t>10.90% Vodafone Idea Ltd (02-Sep-2023) $$ ^^ **</t>
  </si>
  <si>
    <t>CARE B-</t>
  </si>
  <si>
    <t xml:space="preserve"> $$ Indicates securties below investment grade or default</t>
  </si>
  <si>
    <t>^^ Securities are fair valued. This amount only reflects the realizable value as on the date of disclosure and does not indicate any reduction or write-off of the amount repayable by the issuers.</t>
  </si>
  <si>
    <t xml:space="preserve">b) During the month additional instances of fair valuation/deviation from valuation price provided by the valuation agencies </t>
  </si>
  <si>
    <t>Franklin India Dynamic Accrual Fund - Segregated Portfolio 3 - 9.50% Yes Bank Ltd CO 23 Dec 2021</t>
  </si>
  <si>
    <t>INE528G08352</t>
  </si>
  <si>
    <t>9.50% Yes Bank Ltd (23-Dec-2116) ~~~  $$ **</t>
  </si>
  <si>
    <t>CARE (withdrawn)/ ICRA D (hyb)</t>
  </si>
  <si>
    <t>~~~ Call option for December 23, 2021 shall not be exercised by the issuer as per RBI Regulations. As call option is not exercised by the issuer, per SEBI circular dated March 22, 2021, maturity of the security has been moved to 100 years from the date of issuance.</t>
  </si>
  <si>
    <t>Franklin India Low Duration Fund (No. of segregated Portfolio in the scheme -2) - (under winding up) $$$</t>
  </si>
  <si>
    <t>INE157D08027</t>
  </si>
  <si>
    <t>11.40% Clix Capital Services Pvt Ltd (27-Jun-2023) **</t>
  </si>
  <si>
    <t>CARE A+</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</si>
  <si>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</si>
  <si>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f)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</si>
  <si>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</si>
  <si>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h) Product labeling and risk-o-meter</t>
  </si>
  <si>
    <t>Primary Benchmark: NIFTY Low Duration Debt Index</t>
  </si>
  <si>
    <t>Franklin India Low Duration Fund-Segregated Portfolio 2 - 10.90% Vodafone Idea Ltd (02-Sep-2023)</t>
  </si>
  <si>
    <t>Franklin India Short-Term Income Plan (No. of segregated Portfolios in the scheme - 3) - (under winding up) $$$</t>
  </si>
  <si>
    <t>INE01E708024</t>
  </si>
  <si>
    <t>10.32% Andhra Pradesh Capital Region Development Authority (16-Aug-2025) **</t>
  </si>
  <si>
    <t>INE01E708016</t>
  </si>
  <si>
    <t>10.32% Andhra Pradesh Capital Region Development Authority (16-Aug-2024) **</t>
  </si>
  <si>
    <t>INE01E708032</t>
  </si>
  <si>
    <t>10.32% Andhra Pradesh Capital Region Development Authority (16-Aug-2026) **</t>
  </si>
  <si>
    <t>INE080T07110</t>
  </si>
  <si>
    <t>14.15% Future Ideas Co Ltd (31-Jan-2023) $$ @@@ **</t>
  </si>
  <si>
    <t>INE971Z07125</t>
  </si>
  <si>
    <t>12.25% Rivaaz Trade Ventures Pvt Ltd (30-Jun-2022) $$ @@@ **</t>
  </si>
  <si>
    <t>INE971Z07182</t>
  </si>
  <si>
    <t>13.00% Rivaaz Trade Ventures Pvt Ltd (30-Dec-2022) $$ @@@ **</t>
  </si>
  <si>
    <t>INE080T07102</t>
  </si>
  <si>
    <t>14.15% Future Ideas Co Ltd (31-Jan-2022) $$ @@@ **</t>
  </si>
  <si>
    <t xml:space="preserve">      Retail Plan Weekly IDCW Option</t>
  </si>
  <si>
    <t xml:space="preserve">      Institutional Plan Growth Option</t>
  </si>
  <si>
    <t xml:space="preserve">      Direct Retail Plan Weekly IDCW Option</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</si>
  <si>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</si>
  <si>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f) For ISIN INE445K07106 - 9.50% Reliance Broadcast Network Ltd (20-Jul-2020), the amount due at maturity was not received. For further details refer below link</t>
  </si>
  <si>
    <t>g) @@@ Coupons/ part payments/ maturity payments were due to be paid by Nufuture Digital (India) Ltd. on July 31, 2020, August 31, 2020, September 2, 2020, September 30, 2020, October 31, 2020, November 30, 2020, December 31, 2020, January 31, 2021, February 28, 2021, March 31, 2021, April 30, 2021, May 31, 2021, June 30,2021, July 31, 2021, August 31,2021, September 30, 2021, October 31, 2021, November 30, 2021, December 31, 2021 by Future Ideas Co. Ltd. on July 31, 2020, October 31, 2020, January 31, 2021, April 30, 2021, July 31, 2021, October 31, 2021 and by Rivaaz Trade Ventures Pvt Ltd on July 31, 2020, August 31, 2020, September 30, 2020, October 31, 2020, November 7, 2020, December 30, 2020, June 30,2021, December 30, 2021.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</si>
  <si>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</si>
  <si>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</si>
  <si>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j) Product labeling and risk-o-meter</t>
  </si>
  <si>
    <t>Primary Benchmark: CRISIL Short Term Bond Fund Index</t>
  </si>
  <si>
    <t>Franklin India Short Term Income Plan - Segregated Portfolio 2 - 10.90% Vodafone Idea Ltd (02-Sep-2023)</t>
  </si>
  <si>
    <t>Franklin India Short Term Income Plan - Segregated Portfolio 3 - 9.50% Yes Bank Ltd CO 23 Dec 2021</t>
  </si>
  <si>
    <t>Franklin India Ultra Short Bond Fund - (No. of segregated Portfolio in the scheme -1) - (under winding up) $$$</t>
  </si>
  <si>
    <t>INE157D08019</t>
  </si>
  <si>
    <t>11.40% Clix Capital Services Pvt Ltd (25-May-2023) **</t>
  </si>
  <si>
    <t xml:space="preserve">      Institutional Plan Daily IDCW Option</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</si>
  <si>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</si>
  <si>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</si>
  <si>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</si>
  <si>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</si>
  <si>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</si>
  <si>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Primary Benchmark: NIFTY Ultra Short Duration Debt Index</t>
  </si>
  <si>
    <t>Franklin India Income Opportunities Fund (No. of segregated Portfolio in the scheme - 2) - (under winding up) $$$</t>
  </si>
  <si>
    <t>INE080T07128</t>
  </si>
  <si>
    <t>14.15% Future Ideas Co Ltd (31-Dec-2023) $$ @@@ **</t>
  </si>
  <si>
    <t>As on 12-Dec-2021*</t>
  </si>
  <si>
    <t>* All units in the scheme have been extinguished post distribution based on NAV dated Dec 12, 2021 which is the last declared NAV.</t>
  </si>
  <si>
    <t>NA</t>
  </si>
  <si>
    <t>This metric is computed basis market value of the securities held in the portfolio. Since the value of the securities held by the portfolio is currently zero, this metric is not applicable.</t>
  </si>
  <si>
    <t>e) @@@ Coupons/ part payments/ maturity payments were due to be paid by Nufuture Digital (India) Ltd. on July 31, 2020, by Future Ideas Co. Ltd. on July 31, 2020 and by Rivaaz Trade Ventures Pvt Ltd on August 31,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</si>
  <si>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f)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</si>
  <si>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Post the last pay out, Franklin India Income Opportunities Fund (FIIOF) has paid 100% of its AUM as on December 12, 2021 (except cases requiring remediation or with incomplete documentation).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Details of the same will be shared with investors in due course. There is no portfolio left to evaluate riskometer for the fund except the securities which are currently valued at zero or have matured but defaulted on their repayment obligation. On account of this, the riskometer for FIIOF has not been disclosed.</t>
  </si>
  <si>
    <t>$$$ This scheme is under winding-up and SBI Funds Management Private Limited has been appointed as the liquidator as per the order of Hon'ble Supreme Court dated February 12, 2021. All units in the scheme have been extinguished post distribution based on NAV dated Dec 12, 2021 which is the last declared NAV.</t>
  </si>
  <si>
    <t>Franklin India Income Opportunities Fund-Segregated Portfolio 2 - 10.90% Vodafone Idea Ltd (02-Sep-2023)</t>
  </si>
  <si>
    <t>Franklin India Credit Risk Fund (No. of segregated Portfolios in the scheme -3) - (under winding up) $$$</t>
  </si>
  <si>
    <t>INE946S07171</t>
  </si>
  <si>
    <t>13.55% Nufuture Digital (India) Ltd (31-Dec-2022) $$ @@@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</si>
  <si>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</si>
  <si>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f) @@@ Coupons/ part payments/ maturity payments were due to be paid by Nufuture Digital (India) Ltd. on July 31, 2020, September 2, 2020 and by Future Ideas Co. Ltd. on July 31, 2020,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</si>
  <si>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</si>
  <si>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Primary Benchmark: NIFTY Credit Risk Bond Index</t>
  </si>
  <si>
    <t>Franklin India Credit Risk Fund-Segregated Portfolio 2 - 10.90% Vodafone Idea Ltd (02-Sep-2023)</t>
  </si>
  <si>
    <t>Franklin India Credit Risk Fund - Segregated Portfolio 3 - 9.50% Yes Bank Ltd CO 23 Dec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</si>
</sst>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
  </numFmts>
  <fonts count="12">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sz val="8"/>
      <name val="Arial"/>
      <family val="2"/>
    </font>
    <font>
      <u/>
      <sz val="8"/>
      <color theme="10"/>
      <name val="Arial"/>
      <family val="2"/>
    </font>
    <font>
      <b/>
      <sz val="9"/>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74">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4" fontId="2" fillId="2" borderId="0" xfId="0" applyNumberFormat="1" applyFont="1" applyFill="1" applyAlignment="1">
      <alignment horizontal="left" vertical="top" wrapText="1"/>
    </xf>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3" fillId="2" borderId="0" xfId="0" applyFont="1" applyFill="1" applyAlignment="1">
      <alignment horizontal="left" vertical="top"/>
    </xf>
    <xf numFmtId="4" fontId="7" fillId="3" borderId="0" xfId="0" applyNumberFormat="1" applyFont="1" applyFill="1"/>
    <xf numFmtId="39" fontId="7" fillId="2" borderId="0" xfId="0" applyNumberFormat="1" applyFont="1" applyFill="1"/>
    <xf numFmtId="39" fontId="7" fillId="3" borderId="0" xfId="0" applyNumberFormat="1" applyFont="1" applyFill="1"/>
    <xf numFmtId="2"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39" fontId="6" fillId="3" borderId="0" xfId="0" applyNumberFormat="1" applyFont="1" applyFill="1"/>
    <xf numFmtId="0" fontId="6" fillId="2" borderId="3" xfId="0" applyFont="1" applyFill="1" applyBorder="1"/>
    <xf numFmtId="0" fontId="7" fillId="2" borderId="3" xfId="0"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4" fontId="7" fillId="2" borderId="0" xfId="0" applyNumberFormat="1" applyFont="1" applyFill="1"/>
    <xf numFmtId="0" fontId="8" fillId="2" borderId="0" xfId="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2" fontId="6"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0" fontId="6" fillId="3" borderId="0" xfId="0" applyFont="1" applyFill="1"/>
    <xf numFmtId="0" fontId="9" fillId="3" borderId="0" xfId="0" applyFont="1" applyFill="1" applyAlignment="1">
      <alignment horizontal="right"/>
    </xf>
    <xf numFmtId="0" fontId="10" fillId="2" borderId="0" xfId="1" applyFont="1" applyFill="1"/>
    <xf numFmtId="0" fontId="10" fillId="3" borderId="0" xfId="1" applyFont="1" applyFill="1"/>
    <xf numFmtId="0" fontId="7" fillId="3" borderId="0" xfId="0" applyFont="1" applyFill="1"/>
    <xf numFmtId="0" fontId="6" fillId="0" borderId="0" xfId="0" applyFont="1"/>
    <xf numFmtId="0" fontId="7" fillId="2" borderId="4" xfId="0" applyFont="1" applyFill="1" applyBorder="1" applyAlignment="1">
      <alignment wrapText="1"/>
    </xf>
    <xf numFmtId="0" fontId="6" fillId="3" borderId="0" xfId="0" applyFont="1" applyFill="1" applyAlignment="1">
      <alignment wrapText="1"/>
    </xf>
    <xf numFmtId="0" fontId="6" fillId="2" borderId="0" xfId="0" applyFont="1" applyFill="1" applyAlignment="1">
      <alignment wrapText="1"/>
    </xf>
    <xf numFmtId="0" fontId="0" fillId="0" borderId="0" xfId="0" applyAlignment="1">
      <alignment wrapText="1"/>
    </xf>
    <xf numFmtId="0" fontId="3" fillId="3" borderId="0" xfId="0" applyFont="1" applyFill="1"/>
    <xf numFmtId="0" fontId="11" fillId="2" borderId="0" xfId="0" applyFont="1" applyFill="1"/>
    <xf numFmtId="4" fontId="7" fillId="2" borderId="0" xfId="0" applyNumberFormat="1" applyFont="1" applyFill="1" applyAlignment="1">
      <alignment horizontal="right"/>
    </xf>
    <xf numFmtId="0" fontId="6" fillId="3" borderId="0" xfId="0" applyFont="1" applyFill="1" applyAlignment="1">
      <alignment horizontal="justify" wrapText="1"/>
    </xf>
    <xf numFmtId="0" fontId="0" fillId="3" borderId="0" xfId="0" applyFill="1" applyAlignment="1">
      <alignment horizontal="justify" wrapText="1"/>
    </xf>
    <xf numFmtId="4" fontId="7" fillId="2" borderId="4" xfId="0" applyNumberFormat="1" applyFont="1" applyFill="1" applyBorder="1"/>
    <xf numFmtId="4" fontId="6" fillId="3" borderId="4" xfId="0" applyNumberFormat="1" applyFont="1" applyFill="1" applyBorder="1"/>
    <xf numFmtId="4" fontId="7" fillId="3" borderId="4" xfId="0" applyNumberFormat="1" applyFont="1" applyFill="1" applyBorder="1"/>
    <xf numFmtId="4" fontId="6" fillId="3" borderId="5" xfId="0" applyNumberFormat="1" applyFont="1" applyFill="1" applyBorder="1"/>
    <xf numFmtId="0" fontId="4" fillId="4" borderId="2" xfId="0" applyFont="1" applyFill="1" applyBorder="1" applyAlignment="1">
      <alignment horizontal="center" vertical="center" wrapText="1"/>
    </xf>
    <xf numFmtId="0" fontId="4" fillId="4" borderId="0" xfId="0" applyFont="1" applyFill="1" applyAlignment="1">
      <alignment horizontal="center" vertical="center" wrapText="1"/>
    </xf>
    <xf numFmtId="0" fontId="6" fillId="2" borderId="0" xfId="0" applyFont="1" applyFill="1" applyAlignment="1">
      <alignment horizontal="left" wrapText="1"/>
    </xf>
    <xf numFmtId="0" fontId="0" fillId="0" borderId="0" xfId="0" applyAlignment="1">
      <alignment horizontal="left" wrapText="1"/>
    </xf>
    <xf numFmtId="0" fontId="6" fillId="3" borderId="0" xfId="0" applyFont="1" applyFill="1" applyAlignment="1">
      <alignment horizontal="left" vertical="top" wrapText="1"/>
    </xf>
    <xf numFmtId="0" fontId="6" fillId="2" borderId="0" xfId="0" applyFont="1" applyFill="1" applyAlignment="1">
      <alignment wrapText="1"/>
    </xf>
    <xf numFmtId="0" fontId="0" fillId="0" borderId="0" xfId="0" applyAlignment="1">
      <alignment wrapText="1"/>
    </xf>
    <xf numFmtId="0" fontId="6" fillId="2" borderId="0" xfId="0" applyFont="1" applyFill="1" applyAlignment="1">
      <alignment vertical="top" wrapText="1"/>
    </xf>
    <xf numFmtId="0" fontId="0" fillId="0" borderId="0" xfId="0" applyAlignment="1">
      <alignment vertical="top" wrapText="1"/>
    </xf>
    <xf numFmtId="0" fontId="6" fillId="2" borderId="0" xfId="0" applyFont="1" applyFill="1" applyAlignment="1">
      <alignment horizontal="justify" wrapText="1"/>
    </xf>
    <xf numFmtId="0" fontId="0" fillId="0" borderId="0" xfId="0" applyAlignment="1">
      <alignment horizontal="justify" wrapText="1"/>
    </xf>
    <xf numFmtId="0" fontId="7" fillId="3" borderId="0" xfId="0" applyFont="1" applyFill="1" applyAlignment="1">
      <alignment vertical="top" wrapText="1"/>
    </xf>
    <xf numFmtId="0" fontId="6" fillId="2" borderId="6" xfId="0" applyFont="1" applyFill="1" applyBorder="1" applyAlignment="1"/>
    <xf numFmtId="0" fontId="6" fillId="2" borderId="7" xfId="0" applyFont="1" applyFill="1" applyBorder="1" applyAlignment="1"/>
    <xf numFmtId="0" fontId="7" fillId="2" borderId="6" xfId="0" applyFont="1" applyFill="1" applyBorder="1" applyAlignment="1"/>
    <xf numFmtId="0" fontId="7" fillId="2" borderId="7" xfId="0" applyFont="1" applyFill="1" applyBorder="1" applyAlignment="1"/>
  </cellXfs>
  <cellStyles count="2">
    <cellStyle name="Hyperlink" xfId="1" builtinId="8"/>
    <cellStyle name="Normal" xfId="0" builtinId="0"/>
  </cellStyles>
  <dxfs count="71">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7.jpeg"/></Relationships>
</file>

<file path=xl/drawings/_rels/drawing9.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7.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7.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7.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7.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7.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7.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7.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3.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1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2.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14.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5.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0.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16.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8.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16.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42.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16.jpeg"/></Relationships>
</file>

<file path=xl/drawings/_rels/drawing43.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8.jpeg"/></Relationships>
</file>

<file path=xl/drawings/_rels/drawing44.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10.jpeg"/></Relationships>
</file>

<file path=xl/drawings/_rels/drawing45.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8.jpeg"/></Relationships>
</file>

<file path=xl/drawings/_rels/drawing46.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3.jpeg"/></Relationships>
</file>

<file path=xl/drawings/_rels/drawing47.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17.jpeg"/></Relationships>
</file>

<file path=xl/drawings/drawing1.xml><?xml version="1.0" encoding="utf-8"?>
<xdr:wsDr xmlns:xdr="http://schemas.openxmlformats.org/drawingml/2006/spreadsheetDrawing" xmlns:a="http://schemas.openxmlformats.org/drawingml/2006/main">
  <xdr:twoCellAnchor editAs="oneCell">
    <xdr:from>
      <xdr:col>0</xdr:col>
      <xdr:colOff>44450</xdr:colOff>
      <xdr:row>86</xdr:row>
      <xdr:rowOff>83820</xdr:rowOff>
    </xdr:from>
    <xdr:to>
      <xdr:col>0</xdr:col>
      <xdr:colOff>2260600</xdr:colOff>
      <xdr:row>97</xdr:row>
      <xdr:rowOff>121920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2561570"/>
          <a:ext cx="2216150" cy="1609725"/>
        </a:xfrm>
        <a:prstGeom prst="rect">
          <a:avLst/>
        </a:prstGeom>
        <a:noFill/>
        <a:ln>
          <a:noFill/>
        </a:ln>
      </xdr:spPr>
    </xdr:pic>
    <xdr:clientData/>
  </xdr:twoCellAnchor>
  <xdr:twoCellAnchor editAs="oneCell">
    <xdr:from>
      <xdr:col>0</xdr:col>
      <xdr:colOff>44450</xdr:colOff>
      <xdr:row>102</xdr:row>
      <xdr:rowOff>115570</xdr:rowOff>
    </xdr:from>
    <xdr:to>
      <xdr:col>0</xdr:col>
      <xdr:colOff>2260600</xdr:colOff>
      <xdr:row>114</xdr:row>
      <xdr:rowOff>26670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4879320"/>
          <a:ext cx="2216150" cy="16256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35</xdr:row>
      <xdr:rowOff>95250</xdr:rowOff>
    </xdr:from>
    <xdr:to>
      <xdr:col>1</xdr:col>
      <xdr:colOff>3175</xdr:colOff>
      <xdr:row>47</xdr:row>
      <xdr:rowOff>635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5391150"/>
          <a:ext cx="2362200" cy="1619885"/>
        </a:xfrm>
        <a:prstGeom prst="rect">
          <a:avLst/>
        </a:prstGeom>
        <a:noFill/>
        <a:ln>
          <a:noFill/>
        </a:ln>
      </xdr:spPr>
    </xdr:pic>
    <xdr:clientData/>
  </xdr:twoCellAnchor>
  <xdr:twoCellAnchor editAs="oneCell">
    <xdr:from>
      <xdr:col>0</xdr:col>
      <xdr:colOff>76200</xdr:colOff>
      <xdr:row>51</xdr:row>
      <xdr:rowOff>76200</xdr:rowOff>
    </xdr:from>
    <xdr:to>
      <xdr:col>1</xdr:col>
      <xdr:colOff>0</xdr:colOff>
      <xdr:row>62</xdr:row>
      <xdr:rowOff>108585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7658100"/>
          <a:ext cx="2371725" cy="160401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44450</xdr:colOff>
      <xdr:row>66</xdr:row>
      <xdr:rowOff>83820</xdr:rowOff>
    </xdr:from>
    <xdr:to>
      <xdr:col>0</xdr:col>
      <xdr:colOff>2260600</xdr:colOff>
      <xdr:row>77</xdr:row>
      <xdr:rowOff>121920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9656445"/>
          <a:ext cx="2216150" cy="1609725"/>
        </a:xfrm>
        <a:prstGeom prst="rect">
          <a:avLst/>
        </a:prstGeom>
        <a:noFill/>
        <a:ln>
          <a:noFill/>
        </a:ln>
      </xdr:spPr>
    </xdr:pic>
    <xdr:clientData/>
  </xdr:twoCellAnchor>
  <xdr:twoCellAnchor editAs="oneCell">
    <xdr:from>
      <xdr:col>0</xdr:col>
      <xdr:colOff>0</xdr:colOff>
      <xdr:row>83</xdr:row>
      <xdr:rowOff>0</xdr:rowOff>
    </xdr:from>
    <xdr:to>
      <xdr:col>0</xdr:col>
      <xdr:colOff>2177415</xdr:colOff>
      <xdr:row>93</xdr:row>
      <xdr:rowOff>76200</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2001500"/>
          <a:ext cx="2177415" cy="150495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62</xdr:row>
      <xdr:rowOff>83820</xdr:rowOff>
    </xdr:from>
    <xdr:to>
      <xdr:col>0</xdr:col>
      <xdr:colOff>2260600</xdr:colOff>
      <xdr:row>73</xdr:row>
      <xdr:rowOff>74295</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9084945"/>
          <a:ext cx="2216150" cy="1562100"/>
        </a:xfrm>
        <a:prstGeom prst="rect">
          <a:avLst/>
        </a:prstGeom>
        <a:noFill/>
        <a:ln>
          <a:noFill/>
        </a:ln>
      </xdr:spPr>
    </xdr:pic>
    <xdr:clientData/>
  </xdr:twoCellAnchor>
  <xdr:twoCellAnchor editAs="oneCell">
    <xdr:from>
      <xdr:col>0</xdr:col>
      <xdr:colOff>76200</xdr:colOff>
      <xdr:row>79</xdr:row>
      <xdr:rowOff>0</xdr:rowOff>
    </xdr:from>
    <xdr:to>
      <xdr:col>0</xdr:col>
      <xdr:colOff>2349500</xdr:colOff>
      <xdr:row>89</xdr:row>
      <xdr:rowOff>91440</xdr:rowOff>
    </xdr:to>
    <xdr:pic>
      <xdr:nvPicPr>
        <xdr:cNvPr id="3" name="Picture 2">
          <a:extLst>
            <a:ext uri="{FF2B5EF4-FFF2-40B4-BE49-F238E27FC236}">
              <a16:creationId xmlns:a16="http://schemas.microsoft.com/office/drawing/2014/main" id="{3CAAB070-F914-44CA-851D-A91A6AA8BB61}"/>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 y="11430000"/>
          <a:ext cx="2273300" cy="152019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113</xdr:row>
      <xdr:rowOff>96520</xdr:rowOff>
    </xdr:from>
    <xdr:to>
      <xdr:col>0</xdr:col>
      <xdr:colOff>2362200</xdr:colOff>
      <xdr:row>125</xdr:row>
      <xdr:rowOff>7620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6384270"/>
          <a:ext cx="2286000" cy="1625600"/>
        </a:xfrm>
        <a:prstGeom prst="rect">
          <a:avLst/>
        </a:prstGeom>
        <a:noFill/>
        <a:ln>
          <a:noFill/>
        </a:ln>
      </xdr:spPr>
    </xdr:pic>
    <xdr:clientData/>
  </xdr:twoCellAnchor>
  <xdr:twoCellAnchor editAs="oneCell">
    <xdr:from>
      <xdr:col>0</xdr:col>
      <xdr:colOff>79380</xdr:colOff>
      <xdr:row>98</xdr:row>
      <xdr:rowOff>0</xdr:rowOff>
    </xdr:from>
    <xdr:to>
      <xdr:col>0</xdr:col>
      <xdr:colOff>2345060</xdr:colOff>
      <xdr:row>109</xdr:row>
      <xdr:rowOff>41910</xdr:rowOff>
    </xdr:to>
    <xdr:pic>
      <xdr:nvPicPr>
        <xdr:cNvPr id="3" name="Picture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80" y="14144625"/>
          <a:ext cx="2265680" cy="161353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101600</xdr:colOff>
      <xdr:row>92</xdr:row>
      <xdr:rowOff>88900</xdr:rowOff>
    </xdr:from>
    <xdr:to>
      <xdr:col>0</xdr:col>
      <xdr:colOff>2387600</xdr:colOff>
      <xdr:row>104</xdr:row>
      <xdr:rowOff>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3376275"/>
          <a:ext cx="2286000" cy="1625600"/>
        </a:xfrm>
        <a:prstGeom prst="rect">
          <a:avLst/>
        </a:prstGeom>
        <a:noFill/>
        <a:ln>
          <a:noFill/>
        </a:ln>
      </xdr:spPr>
    </xdr:pic>
    <xdr:clientData/>
  </xdr:twoCellAnchor>
  <xdr:twoCellAnchor editAs="oneCell">
    <xdr:from>
      <xdr:col>0</xdr:col>
      <xdr:colOff>127000</xdr:colOff>
      <xdr:row>77</xdr:row>
      <xdr:rowOff>0</xdr:rowOff>
    </xdr:from>
    <xdr:to>
      <xdr:col>0</xdr:col>
      <xdr:colOff>2392680</xdr:colOff>
      <xdr:row>88</xdr:row>
      <xdr:rowOff>41910</xdr:rowOff>
    </xdr:to>
    <xdr:pic>
      <xdr:nvPicPr>
        <xdr:cNvPr id="3" name="Picture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000" y="11144250"/>
          <a:ext cx="2265680" cy="161353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107950</xdr:colOff>
      <xdr:row>62</xdr:row>
      <xdr:rowOff>95250</xdr:rowOff>
    </xdr:from>
    <xdr:to>
      <xdr:col>1</xdr:col>
      <xdr:colOff>3175</xdr:colOff>
      <xdr:row>74</xdr:row>
      <xdr:rowOff>6350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9239250"/>
          <a:ext cx="2343150" cy="1625600"/>
        </a:xfrm>
        <a:prstGeom prst="rect">
          <a:avLst/>
        </a:prstGeom>
        <a:noFill/>
        <a:ln>
          <a:noFill/>
        </a:ln>
      </xdr:spPr>
    </xdr:pic>
    <xdr:clientData/>
  </xdr:twoCellAnchor>
  <xdr:twoCellAnchor editAs="oneCell">
    <xdr:from>
      <xdr:col>0</xdr:col>
      <xdr:colOff>139700</xdr:colOff>
      <xdr:row>47</xdr:row>
      <xdr:rowOff>0</xdr:rowOff>
    </xdr:from>
    <xdr:to>
      <xdr:col>1</xdr:col>
      <xdr:colOff>0</xdr:colOff>
      <xdr:row>58</xdr:row>
      <xdr:rowOff>41910</xdr:rowOff>
    </xdr:to>
    <xdr:pic>
      <xdr:nvPicPr>
        <xdr:cNvPr id="3" name="Picture 2">
          <a:extLst>
            <a:ext uri="{FF2B5EF4-FFF2-40B4-BE49-F238E27FC236}">
              <a16:creationId xmlns:a16="http://schemas.microsoft.com/office/drawing/2014/main" id="{DCD7C5D9-6182-493E-8BB7-C575B429AA0E}"/>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9700" y="7000875"/>
          <a:ext cx="2308225" cy="1613535"/>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58</xdr:row>
      <xdr:rowOff>114300</xdr:rowOff>
    </xdr:from>
    <xdr:to>
      <xdr:col>0</xdr:col>
      <xdr:colOff>2341880</xdr:colOff>
      <xdr:row>70</xdr:row>
      <xdr:rowOff>29210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543925"/>
          <a:ext cx="2265680" cy="1629410"/>
        </a:xfrm>
        <a:prstGeom prst="rect">
          <a:avLst/>
        </a:prstGeom>
        <a:noFill/>
        <a:ln>
          <a:noFill/>
        </a:ln>
      </xdr:spPr>
    </xdr:pic>
    <xdr:clientData/>
  </xdr:twoCellAnchor>
  <xdr:twoCellAnchor editAs="oneCell">
    <xdr:from>
      <xdr:col>0</xdr:col>
      <xdr:colOff>95250</xdr:colOff>
      <xdr:row>74</xdr:row>
      <xdr:rowOff>114300</xdr:rowOff>
    </xdr:from>
    <xdr:to>
      <xdr:col>0</xdr:col>
      <xdr:colOff>2381250</xdr:colOff>
      <xdr:row>86</xdr:row>
      <xdr:rowOff>25400</xdr:rowOff>
    </xdr:to>
    <xdr:pic>
      <xdr:nvPicPr>
        <xdr:cNvPr id="3" name="Picture 2">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0829925"/>
          <a:ext cx="2286000" cy="162560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88900</xdr:colOff>
      <xdr:row>61</xdr:row>
      <xdr:rowOff>114300</xdr:rowOff>
    </xdr:from>
    <xdr:to>
      <xdr:col>0</xdr:col>
      <xdr:colOff>2354580</xdr:colOff>
      <xdr:row>73</xdr:row>
      <xdr:rowOff>29210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8972550"/>
          <a:ext cx="2265680" cy="1629410"/>
        </a:xfrm>
        <a:prstGeom prst="rect">
          <a:avLst/>
        </a:prstGeom>
        <a:noFill/>
        <a:ln>
          <a:noFill/>
        </a:ln>
      </xdr:spPr>
    </xdr:pic>
    <xdr:clientData/>
  </xdr:twoCellAnchor>
  <xdr:twoCellAnchor editAs="oneCell">
    <xdr:from>
      <xdr:col>0</xdr:col>
      <xdr:colOff>88900</xdr:colOff>
      <xdr:row>77</xdr:row>
      <xdr:rowOff>101600</xdr:rowOff>
    </xdr:from>
    <xdr:to>
      <xdr:col>0</xdr:col>
      <xdr:colOff>2374900</xdr:colOff>
      <xdr:row>89</xdr:row>
      <xdr:rowOff>12700</xdr:rowOff>
    </xdr:to>
    <xdr:pic>
      <xdr:nvPicPr>
        <xdr:cNvPr id="3" name="Picture 2">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1245850"/>
          <a:ext cx="2286000" cy="162560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82550</xdr:colOff>
      <xdr:row>61</xdr:row>
      <xdr:rowOff>114300</xdr:rowOff>
    </xdr:from>
    <xdr:to>
      <xdr:col>0</xdr:col>
      <xdr:colOff>2348230</xdr:colOff>
      <xdr:row>73</xdr:row>
      <xdr:rowOff>29210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8972550"/>
          <a:ext cx="2265680" cy="1629410"/>
        </a:xfrm>
        <a:prstGeom prst="rect">
          <a:avLst/>
        </a:prstGeom>
        <a:noFill/>
        <a:ln>
          <a:noFill/>
        </a:ln>
      </xdr:spPr>
    </xdr:pic>
    <xdr:clientData/>
  </xdr:twoCellAnchor>
  <xdr:twoCellAnchor editAs="oneCell">
    <xdr:from>
      <xdr:col>0</xdr:col>
      <xdr:colOff>88900</xdr:colOff>
      <xdr:row>77</xdr:row>
      <xdr:rowOff>107950</xdr:rowOff>
    </xdr:from>
    <xdr:to>
      <xdr:col>0</xdr:col>
      <xdr:colOff>2374900</xdr:colOff>
      <xdr:row>89</xdr:row>
      <xdr:rowOff>19050</xdr:rowOff>
    </xdr:to>
    <xdr:pic>
      <xdr:nvPicPr>
        <xdr:cNvPr id="3" name="Picture 2">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1252200"/>
          <a:ext cx="2286000" cy="162560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107950</xdr:colOff>
      <xdr:row>60</xdr:row>
      <xdr:rowOff>107950</xdr:rowOff>
    </xdr:from>
    <xdr:to>
      <xdr:col>0</xdr:col>
      <xdr:colOff>2373630</xdr:colOff>
      <xdr:row>72</xdr:row>
      <xdr:rowOff>22860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8823325"/>
          <a:ext cx="2265680" cy="1629410"/>
        </a:xfrm>
        <a:prstGeom prst="rect">
          <a:avLst/>
        </a:prstGeom>
        <a:noFill/>
        <a:ln>
          <a:noFill/>
        </a:ln>
      </xdr:spPr>
    </xdr:pic>
    <xdr:clientData/>
  </xdr:twoCellAnchor>
  <xdr:twoCellAnchor editAs="oneCell">
    <xdr:from>
      <xdr:col>0</xdr:col>
      <xdr:colOff>101600</xdr:colOff>
      <xdr:row>76</xdr:row>
      <xdr:rowOff>107950</xdr:rowOff>
    </xdr:from>
    <xdr:to>
      <xdr:col>0</xdr:col>
      <xdr:colOff>2387600</xdr:colOff>
      <xdr:row>88</xdr:row>
      <xdr:rowOff>19050</xdr:rowOff>
    </xdr:to>
    <xdr:pic>
      <xdr:nvPicPr>
        <xdr:cNvPr id="3" name="Picture 2">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600" y="11109325"/>
          <a:ext cx="2286000" cy="1625600"/>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76200</xdr:colOff>
      <xdr:row>65</xdr:row>
      <xdr:rowOff>114300</xdr:rowOff>
    </xdr:from>
    <xdr:to>
      <xdr:col>0</xdr:col>
      <xdr:colOff>2341880</xdr:colOff>
      <xdr:row>77</xdr:row>
      <xdr:rowOff>29210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9544050"/>
          <a:ext cx="2265680" cy="1629410"/>
        </a:xfrm>
        <a:prstGeom prst="rect">
          <a:avLst/>
        </a:prstGeom>
        <a:noFill/>
        <a:ln>
          <a:noFill/>
        </a:ln>
      </xdr:spPr>
    </xdr:pic>
    <xdr:clientData/>
  </xdr:twoCellAnchor>
  <xdr:twoCellAnchor editAs="oneCell">
    <xdr:from>
      <xdr:col>0</xdr:col>
      <xdr:colOff>76200</xdr:colOff>
      <xdr:row>81</xdr:row>
      <xdr:rowOff>120650</xdr:rowOff>
    </xdr:from>
    <xdr:to>
      <xdr:col>0</xdr:col>
      <xdr:colOff>2362200</xdr:colOff>
      <xdr:row>93</xdr:row>
      <xdr:rowOff>31750</xdr:rowOff>
    </xdr:to>
    <xdr:pic>
      <xdr:nvPicPr>
        <xdr:cNvPr id="3" name="Picture 2">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 y="11836400"/>
          <a:ext cx="2286000" cy="1625600"/>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101600</xdr:colOff>
      <xdr:row>56</xdr:row>
      <xdr:rowOff>114300</xdr:rowOff>
    </xdr:from>
    <xdr:to>
      <xdr:col>0</xdr:col>
      <xdr:colOff>2367280</xdr:colOff>
      <xdr:row>68</xdr:row>
      <xdr:rowOff>29210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8258175"/>
          <a:ext cx="2265680" cy="1629410"/>
        </a:xfrm>
        <a:prstGeom prst="rect">
          <a:avLst/>
        </a:prstGeom>
        <a:noFill/>
        <a:ln>
          <a:noFill/>
        </a:ln>
      </xdr:spPr>
    </xdr:pic>
    <xdr:clientData/>
  </xdr:twoCellAnchor>
  <xdr:twoCellAnchor editAs="oneCell">
    <xdr:from>
      <xdr:col>0</xdr:col>
      <xdr:colOff>88900</xdr:colOff>
      <xdr:row>72</xdr:row>
      <xdr:rowOff>114300</xdr:rowOff>
    </xdr:from>
    <xdr:to>
      <xdr:col>0</xdr:col>
      <xdr:colOff>2374900</xdr:colOff>
      <xdr:row>84</xdr:row>
      <xdr:rowOff>25400</xdr:rowOff>
    </xdr:to>
    <xdr:pic>
      <xdr:nvPicPr>
        <xdr:cNvPr id="3" name="Picture 2">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10544175"/>
          <a:ext cx="2286000" cy="1625600"/>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82550</xdr:colOff>
      <xdr:row>56</xdr:row>
      <xdr:rowOff>101600</xdr:rowOff>
    </xdr:from>
    <xdr:to>
      <xdr:col>0</xdr:col>
      <xdr:colOff>2348230</xdr:colOff>
      <xdr:row>68</xdr:row>
      <xdr:rowOff>16510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8245475"/>
          <a:ext cx="2265680" cy="1629410"/>
        </a:xfrm>
        <a:prstGeom prst="rect">
          <a:avLst/>
        </a:prstGeom>
        <a:noFill/>
        <a:ln>
          <a:noFill/>
        </a:ln>
      </xdr:spPr>
    </xdr:pic>
    <xdr:clientData/>
  </xdr:twoCellAnchor>
  <xdr:twoCellAnchor editAs="oneCell">
    <xdr:from>
      <xdr:col>0</xdr:col>
      <xdr:colOff>95250</xdr:colOff>
      <xdr:row>72</xdr:row>
      <xdr:rowOff>88900</xdr:rowOff>
    </xdr:from>
    <xdr:to>
      <xdr:col>0</xdr:col>
      <xdr:colOff>2381250</xdr:colOff>
      <xdr:row>84</xdr:row>
      <xdr:rowOff>0</xdr:rowOff>
    </xdr:to>
    <xdr:pic>
      <xdr:nvPicPr>
        <xdr:cNvPr id="3" name="Picture 2">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0518775"/>
          <a:ext cx="2286000" cy="1625600"/>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69850</xdr:colOff>
      <xdr:row>63</xdr:row>
      <xdr:rowOff>114300</xdr:rowOff>
    </xdr:from>
    <xdr:to>
      <xdr:col>0</xdr:col>
      <xdr:colOff>2335530</xdr:colOff>
      <xdr:row>75</xdr:row>
      <xdr:rowOff>29210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9258300"/>
          <a:ext cx="2265680" cy="1629410"/>
        </a:xfrm>
        <a:prstGeom prst="rect">
          <a:avLst/>
        </a:prstGeom>
        <a:noFill/>
        <a:ln>
          <a:noFill/>
        </a:ln>
      </xdr:spPr>
    </xdr:pic>
    <xdr:clientData/>
  </xdr:twoCellAnchor>
  <xdr:twoCellAnchor editAs="oneCell">
    <xdr:from>
      <xdr:col>0</xdr:col>
      <xdr:colOff>69850</xdr:colOff>
      <xdr:row>79</xdr:row>
      <xdr:rowOff>107950</xdr:rowOff>
    </xdr:from>
    <xdr:to>
      <xdr:col>0</xdr:col>
      <xdr:colOff>2355850</xdr:colOff>
      <xdr:row>91</xdr:row>
      <xdr:rowOff>19050</xdr:rowOff>
    </xdr:to>
    <xdr:pic>
      <xdr:nvPicPr>
        <xdr:cNvPr id="3" name="Picture 2">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11537950"/>
          <a:ext cx="2286000" cy="162560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69850</xdr:colOff>
      <xdr:row>122</xdr:row>
      <xdr:rowOff>107950</xdr:rowOff>
    </xdr:from>
    <xdr:to>
      <xdr:col>0</xdr:col>
      <xdr:colOff>2439670</xdr:colOff>
      <xdr:row>133</xdr:row>
      <xdr:rowOff>72390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7824450"/>
          <a:ext cx="2369820" cy="1536065"/>
        </a:xfrm>
        <a:prstGeom prst="rect">
          <a:avLst/>
        </a:prstGeom>
        <a:noFill/>
        <a:ln>
          <a:noFill/>
        </a:ln>
      </xdr:spPr>
    </xdr:pic>
    <xdr:clientData/>
  </xdr:twoCellAnchor>
  <xdr:twoCellAnchor editAs="oneCell">
    <xdr:from>
      <xdr:col>0</xdr:col>
      <xdr:colOff>71442</xdr:colOff>
      <xdr:row>107</xdr:row>
      <xdr:rowOff>0</xdr:rowOff>
    </xdr:from>
    <xdr:to>
      <xdr:col>0</xdr:col>
      <xdr:colOff>2441262</xdr:colOff>
      <xdr:row>117</xdr:row>
      <xdr:rowOff>91440</xdr:rowOff>
    </xdr:to>
    <xdr:pic>
      <xdr:nvPicPr>
        <xdr:cNvPr id="3" name="Picture 2">
          <a:extLst>
            <a:ext uri="{FF2B5EF4-FFF2-40B4-BE49-F238E27FC236}">
              <a16:creationId xmlns:a16="http://schemas.microsoft.com/office/drawing/2014/main" id="{00000000-0008-0000-0F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5430500"/>
          <a:ext cx="2369820" cy="1520190"/>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142875</xdr:colOff>
      <xdr:row>136</xdr:row>
      <xdr:rowOff>63500</xdr:rowOff>
    </xdr:from>
    <xdr:to>
      <xdr:col>0</xdr:col>
      <xdr:colOff>2320290</xdr:colOff>
      <xdr:row>147</xdr:row>
      <xdr:rowOff>12700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9808825"/>
          <a:ext cx="2177415" cy="1520825"/>
        </a:xfrm>
        <a:prstGeom prst="rect">
          <a:avLst/>
        </a:prstGeom>
        <a:noFill/>
        <a:ln>
          <a:noFill/>
        </a:ln>
      </xdr:spPr>
    </xdr:pic>
    <xdr:clientData/>
  </xdr:twoCellAnchor>
  <xdr:twoCellAnchor editAs="oneCell">
    <xdr:from>
      <xdr:col>0</xdr:col>
      <xdr:colOff>171450</xdr:colOff>
      <xdr:row>121</xdr:row>
      <xdr:rowOff>50800</xdr:rowOff>
    </xdr:from>
    <xdr:to>
      <xdr:col>0</xdr:col>
      <xdr:colOff>2457450</xdr:colOff>
      <xdr:row>133</xdr:row>
      <xdr:rowOff>0</xdr:rowOff>
    </xdr:to>
    <xdr:pic>
      <xdr:nvPicPr>
        <xdr:cNvPr id="3" name="Picture 2">
          <a:extLst>
            <a:ext uri="{FF2B5EF4-FFF2-40B4-BE49-F238E27FC236}">
              <a16:creationId xmlns:a16="http://schemas.microsoft.com/office/drawing/2014/main" id="{7A1601E9-44D1-4516-AE48-A9007791879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1450" y="17653000"/>
          <a:ext cx="2286000" cy="1663700"/>
        </a:xfrm>
        <a:prstGeom prst="rect">
          <a:avLst/>
        </a:prstGeom>
        <a:no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55566</xdr:colOff>
      <xdr:row>127</xdr:row>
      <xdr:rowOff>0</xdr:rowOff>
    </xdr:from>
    <xdr:to>
      <xdr:col>0</xdr:col>
      <xdr:colOff>2341566</xdr:colOff>
      <xdr:row>138</xdr:row>
      <xdr:rowOff>66040</xdr:rowOff>
    </xdr:to>
    <xdr:pic>
      <xdr:nvPicPr>
        <xdr:cNvPr id="2" name="Picture 1">
          <a:extLst>
            <a:ext uri="{FF2B5EF4-FFF2-40B4-BE49-F238E27FC236}">
              <a16:creationId xmlns:a16="http://schemas.microsoft.com/office/drawing/2014/main" id="{0571EBDE-ED96-4093-A1CB-9242650A7DF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18630900"/>
          <a:ext cx="2286000" cy="1637665"/>
        </a:xfrm>
        <a:prstGeom prst="rect">
          <a:avLst/>
        </a:prstGeom>
        <a:noFill/>
        <a:ln>
          <a:noFill/>
        </a:ln>
      </xdr:spPr>
    </xdr:pic>
    <xdr:clientData/>
  </xdr:twoCellAnchor>
  <xdr:twoCellAnchor editAs="oneCell">
    <xdr:from>
      <xdr:col>0</xdr:col>
      <xdr:colOff>133350</xdr:colOff>
      <xdr:row>111</xdr:row>
      <xdr:rowOff>19050</xdr:rowOff>
    </xdr:from>
    <xdr:to>
      <xdr:col>0</xdr:col>
      <xdr:colOff>2419350</xdr:colOff>
      <xdr:row>122</xdr:row>
      <xdr:rowOff>83185</xdr:rowOff>
    </xdr:to>
    <xdr:pic>
      <xdr:nvPicPr>
        <xdr:cNvPr id="5" name="Picture 4">
          <a:extLst>
            <a:ext uri="{FF2B5EF4-FFF2-40B4-BE49-F238E27FC236}">
              <a16:creationId xmlns:a16="http://schemas.microsoft.com/office/drawing/2014/main" id="{577A359C-FA19-4827-931E-FC7C84AB401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 y="14947900"/>
          <a:ext cx="2286000" cy="146113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79380</xdr:colOff>
      <xdr:row>116</xdr:row>
      <xdr:rowOff>71434</xdr:rowOff>
    </xdr:from>
    <xdr:to>
      <xdr:col>0</xdr:col>
      <xdr:colOff>2346965</xdr:colOff>
      <xdr:row>127</xdr:row>
      <xdr:rowOff>67624</xdr:rowOff>
    </xdr:to>
    <xdr:pic>
      <xdr:nvPicPr>
        <xdr:cNvPr id="2" name="Picture 1">
          <a:extLst>
            <a:ext uri="{FF2B5EF4-FFF2-40B4-BE49-F238E27FC236}">
              <a16:creationId xmlns:a16="http://schemas.microsoft.com/office/drawing/2014/main" id="{B2785CC6-21B6-4102-AB37-963EAA80BFA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7216434"/>
          <a:ext cx="2267585" cy="1567815"/>
        </a:xfrm>
        <a:prstGeom prst="rect">
          <a:avLst/>
        </a:prstGeom>
        <a:noFill/>
        <a:ln>
          <a:noFill/>
        </a:ln>
      </xdr:spPr>
    </xdr:pic>
    <xdr:clientData/>
  </xdr:twoCellAnchor>
  <xdr:twoCellAnchor editAs="oneCell">
    <xdr:from>
      <xdr:col>0</xdr:col>
      <xdr:colOff>119063</xdr:colOff>
      <xdr:row>131</xdr:row>
      <xdr:rowOff>87313</xdr:rowOff>
    </xdr:from>
    <xdr:to>
      <xdr:col>0</xdr:col>
      <xdr:colOff>2386648</xdr:colOff>
      <xdr:row>142</xdr:row>
      <xdr:rowOff>83503</xdr:rowOff>
    </xdr:to>
    <xdr:pic>
      <xdr:nvPicPr>
        <xdr:cNvPr id="3" name="Picture 2">
          <a:extLst>
            <a:ext uri="{FF2B5EF4-FFF2-40B4-BE49-F238E27FC236}">
              <a16:creationId xmlns:a16="http://schemas.microsoft.com/office/drawing/2014/main" id="{21763702-1B35-43FA-8D7E-16997896654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63" y="19375438"/>
          <a:ext cx="2267585" cy="1567815"/>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79380</xdr:colOff>
      <xdr:row>74</xdr:row>
      <xdr:rowOff>55558</xdr:rowOff>
    </xdr:from>
    <xdr:to>
      <xdr:col>0</xdr:col>
      <xdr:colOff>2346965</xdr:colOff>
      <xdr:row>85</xdr:row>
      <xdr:rowOff>121598</xdr:rowOff>
    </xdr:to>
    <xdr:pic>
      <xdr:nvPicPr>
        <xdr:cNvPr id="2" name="Picture 1">
          <a:extLst>
            <a:ext uri="{FF2B5EF4-FFF2-40B4-BE49-F238E27FC236}">
              <a16:creationId xmlns:a16="http://schemas.microsoft.com/office/drawing/2014/main" id="{C48F8393-B8C2-4852-A0D9-C2CCDB16FAB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342558"/>
          <a:ext cx="2267585" cy="1637665"/>
        </a:xfrm>
        <a:prstGeom prst="rect">
          <a:avLst/>
        </a:prstGeom>
        <a:noFill/>
        <a:ln>
          <a:noFill/>
        </a:ln>
      </xdr:spPr>
    </xdr:pic>
    <xdr:clientData/>
  </xdr:twoCellAnchor>
  <xdr:twoCellAnchor editAs="oneCell">
    <xdr:from>
      <xdr:col>0</xdr:col>
      <xdr:colOff>95251</xdr:colOff>
      <xdr:row>91</xdr:row>
      <xdr:rowOff>0</xdr:rowOff>
    </xdr:from>
    <xdr:to>
      <xdr:col>0</xdr:col>
      <xdr:colOff>2362836</xdr:colOff>
      <xdr:row>102</xdr:row>
      <xdr:rowOff>66040</xdr:rowOff>
    </xdr:to>
    <xdr:pic>
      <xdr:nvPicPr>
        <xdr:cNvPr id="4" name="Picture 3">
          <a:extLst>
            <a:ext uri="{FF2B5EF4-FFF2-40B4-BE49-F238E27FC236}">
              <a16:creationId xmlns:a16="http://schemas.microsoft.com/office/drawing/2014/main" id="{9773B26E-3862-4EAA-8D7F-9F7D7A0E247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1868150"/>
          <a:ext cx="2267585" cy="1463040"/>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79380</xdr:colOff>
      <xdr:row>80</xdr:row>
      <xdr:rowOff>55558</xdr:rowOff>
    </xdr:from>
    <xdr:to>
      <xdr:col>0</xdr:col>
      <xdr:colOff>2346965</xdr:colOff>
      <xdr:row>91</xdr:row>
      <xdr:rowOff>16823</xdr:rowOff>
    </xdr:to>
    <xdr:pic>
      <xdr:nvPicPr>
        <xdr:cNvPr id="2" name="Picture 1">
          <a:extLst>
            <a:ext uri="{FF2B5EF4-FFF2-40B4-BE49-F238E27FC236}">
              <a16:creationId xmlns:a16="http://schemas.microsoft.com/office/drawing/2014/main" id="{46F8A6B3-A39C-4765-9A8A-6B4AFABF736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1628433"/>
          <a:ext cx="2267585" cy="1580515"/>
        </a:xfrm>
        <a:prstGeom prst="rect">
          <a:avLst/>
        </a:prstGeom>
        <a:noFill/>
        <a:ln>
          <a:noFill/>
        </a:ln>
      </xdr:spPr>
    </xdr:pic>
    <xdr:clientData/>
  </xdr:twoCellAnchor>
  <xdr:twoCellAnchor editAs="oneCell">
    <xdr:from>
      <xdr:col>0</xdr:col>
      <xdr:colOff>79375</xdr:colOff>
      <xdr:row>95</xdr:row>
      <xdr:rowOff>119062</xdr:rowOff>
    </xdr:from>
    <xdr:to>
      <xdr:col>0</xdr:col>
      <xdr:colOff>2346960</xdr:colOff>
      <xdr:row>107</xdr:row>
      <xdr:rowOff>58102</xdr:rowOff>
    </xdr:to>
    <xdr:pic>
      <xdr:nvPicPr>
        <xdr:cNvPr id="3" name="Picture 2">
          <a:extLst>
            <a:ext uri="{FF2B5EF4-FFF2-40B4-BE49-F238E27FC236}">
              <a16:creationId xmlns:a16="http://schemas.microsoft.com/office/drawing/2014/main" id="{8866B640-9C7B-46C1-BFF0-97A9DF379D9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75" y="13835062"/>
          <a:ext cx="2267585" cy="165354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95256</xdr:colOff>
      <xdr:row>83</xdr:row>
      <xdr:rowOff>0</xdr:rowOff>
    </xdr:from>
    <xdr:to>
      <xdr:col>0</xdr:col>
      <xdr:colOff>2362841</xdr:colOff>
      <xdr:row>94</xdr:row>
      <xdr:rowOff>2540</xdr:rowOff>
    </xdr:to>
    <xdr:pic>
      <xdr:nvPicPr>
        <xdr:cNvPr id="2" name="Picture 1">
          <a:extLst>
            <a:ext uri="{FF2B5EF4-FFF2-40B4-BE49-F238E27FC236}">
              <a16:creationId xmlns:a16="http://schemas.microsoft.com/office/drawing/2014/main" id="{C79C814A-731E-4A38-9E77-DB01126665D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2144375"/>
          <a:ext cx="2267585" cy="1574165"/>
        </a:xfrm>
        <a:prstGeom prst="rect">
          <a:avLst/>
        </a:prstGeom>
        <a:noFill/>
        <a:ln>
          <a:noFill/>
        </a:ln>
      </xdr:spPr>
    </xdr:pic>
    <xdr:clientData/>
  </xdr:twoCellAnchor>
  <xdr:twoCellAnchor editAs="oneCell">
    <xdr:from>
      <xdr:col>0</xdr:col>
      <xdr:colOff>95256</xdr:colOff>
      <xdr:row>99</xdr:row>
      <xdr:rowOff>0</xdr:rowOff>
    </xdr:from>
    <xdr:to>
      <xdr:col>0</xdr:col>
      <xdr:colOff>2362841</xdr:colOff>
      <xdr:row>110</xdr:row>
      <xdr:rowOff>2540</xdr:rowOff>
    </xdr:to>
    <xdr:pic>
      <xdr:nvPicPr>
        <xdr:cNvPr id="3" name="Picture 2">
          <a:extLst>
            <a:ext uri="{FF2B5EF4-FFF2-40B4-BE49-F238E27FC236}">
              <a16:creationId xmlns:a16="http://schemas.microsoft.com/office/drawing/2014/main" id="{8C794816-EC4A-42AF-A7DC-0A881F2A1A9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4430375"/>
          <a:ext cx="2267585" cy="1574165"/>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63504</xdr:colOff>
      <xdr:row>108</xdr:row>
      <xdr:rowOff>0</xdr:rowOff>
    </xdr:from>
    <xdr:to>
      <xdr:col>0</xdr:col>
      <xdr:colOff>2331089</xdr:colOff>
      <xdr:row>119</xdr:row>
      <xdr:rowOff>66040</xdr:rowOff>
    </xdr:to>
    <xdr:pic>
      <xdr:nvPicPr>
        <xdr:cNvPr id="6" name="Picture 5">
          <a:extLst>
            <a:ext uri="{FF2B5EF4-FFF2-40B4-BE49-F238E27FC236}">
              <a16:creationId xmlns:a16="http://schemas.microsoft.com/office/drawing/2014/main" id="{0A08802F-DD72-46F0-A2F3-5895E6DC34C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5497175"/>
          <a:ext cx="2267585" cy="1637665"/>
        </a:xfrm>
        <a:prstGeom prst="rect">
          <a:avLst/>
        </a:prstGeom>
        <a:noFill/>
        <a:ln>
          <a:noFill/>
        </a:ln>
      </xdr:spPr>
    </xdr:pic>
    <xdr:clientData/>
  </xdr:twoCellAnchor>
  <xdr:twoCellAnchor editAs="oneCell">
    <xdr:from>
      <xdr:col>0</xdr:col>
      <xdr:colOff>79376</xdr:colOff>
      <xdr:row>124</xdr:row>
      <xdr:rowOff>0</xdr:rowOff>
    </xdr:from>
    <xdr:to>
      <xdr:col>0</xdr:col>
      <xdr:colOff>2346961</xdr:colOff>
      <xdr:row>135</xdr:row>
      <xdr:rowOff>66040</xdr:rowOff>
    </xdr:to>
    <xdr:pic>
      <xdr:nvPicPr>
        <xdr:cNvPr id="7" name="Picture 6">
          <a:extLst>
            <a:ext uri="{FF2B5EF4-FFF2-40B4-BE49-F238E27FC236}">
              <a16:creationId xmlns:a16="http://schemas.microsoft.com/office/drawing/2014/main" id="{F5F70FE8-AEDB-4A35-8EA5-122465B74A0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7783175"/>
          <a:ext cx="2267585" cy="1637665"/>
        </a:xfrm>
        <a:prstGeom prst="rect">
          <a:avLst/>
        </a:prstGeom>
        <a:noFill/>
        <a:ln>
          <a:noFill/>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95256</xdr:colOff>
      <xdr:row>98</xdr:row>
      <xdr:rowOff>0</xdr:rowOff>
    </xdr:from>
    <xdr:to>
      <xdr:col>0</xdr:col>
      <xdr:colOff>2362841</xdr:colOff>
      <xdr:row>109</xdr:row>
      <xdr:rowOff>2540</xdr:rowOff>
    </xdr:to>
    <xdr:pic>
      <xdr:nvPicPr>
        <xdr:cNvPr id="2" name="Picture 1">
          <a:extLst>
            <a:ext uri="{FF2B5EF4-FFF2-40B4-BE49-F238E27FC236}">
              <a16:creationId xmlns:a16="http://schemas.microsoft.com/office/drawing/2014/main" id="{7F3F59D3-37A1-48FF-9E0A-BDBA65E017C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5497175"/>
          <a:ext cx="2267585" cy="1574165"/>
        </a:xfrm>
        <a:prstGeom prst="rect">
          <a:avLst/>
        </a:prstGeom>
        <a:noFill/>
        <a:ln>
          <a:noFill/>
        </a:ln>
      </xdr:spPr>
    </xdr:pic>
    <xdr:clientData/>
  </xdr:twoCellAnchor>
  <xdr:twoCellAnchor editAs="oneCell">
    <xdr:from>
      <xdr:col>0</xdr:col>
      <xdr:colOff>71437</xdr:colOff>
      <xdr:row>114</xdr:row>
      <xdr:rowOff>0</xdr:rowOff>
    </xdr:from>
    <xdr:to>
      <xdr:col>0</xdr:col>
      <xdr:colOff>2339022</xdr:colOff>
      <xdr:row>125</xdr:row>
      <xdr:rowOff>2540</xdr:rowOff>
    </xdr:to>
    <xdr:pic>
      <xdr:nvPicPr>
        <xdr:cNvPr id="3" name="Picture 2">
          <a:extLst>
            <a:ext uri="{FF2B5EF4-FFF2-40B4-BE49-F238E27FC236}">
              <a16:creationId xmlns:a16="http://schemas.microsoft.com/office/drawing/2014/main" id="{CE1D8AC3-1E29-43E4-B7B5-21A07A90D69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 y="17783175"/>
          <a:ext cx="2267585" cy="1574165"/>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95256</xdr:colOff>
      <xdr:row>81</xdr:row>
      <xdr:rowOff>0</xdr:rowOff>
    </xdr:from>
    <xdr:to>
      <xdr:col>0</xdr:col>
      <xdr:colOff>2362841</xdr:colOff>
      <xdr:row>92</xdr:row>
      <xdr:rowOff>2540</xdr:rowOff>
    </xdr:to>
    <xdr:pic>
      <xdr:nvPicPr>
        <xdr:cNvPr id="2" name="Picture 1">
          <a:extLst>
            <a:ext uri="{FF2B5EF4-FFF2-40B4-BE49-F238E27FC236}">
              <a16:creationId xmlns:a16="http://schemas.microsoft.com/office/drawing/2014/main" id="{DBBB8F12-DB2A-40FE-9ABC-FF687337B38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1715750"/>
          <a:ext cx="2267585" cy="1574165"/>
        </a:xfrm>
        <a:prstGeom prst="rect">
          <a:avLst/>
        </a:prstGeom>
        <a:noFill/>
        <a:ln>
          <a:noFill/>
        </a:ln>
      </xdr:spPr>
    </xdr:pic>
    <xdr:clientData/>
  </xdr:twoCellAnchor>
  <xdr:twoCellAnchor editAs="oneCell">
    <xdr:from>
      <xdr:col>0</xdr:col>
      <xdr:colOff>87318</xdr:colOff>
      <xdr:row>97</xdr:row>
      <xdr:rowOff>0</xdr:rowOff>
    </xdr:from>
    <xdr:to>
      <xdr:col>0</xdr:col>
      <xdr:colOff>2354903</xdr:colOff>
      <xdr:row>108</xdr:row>
      <xdr:rowOff>2540</xdr:rowOff>
    </xdr:to>
    <xdr:pic>
      <xdr:nvPicPr>
        <xdr:cNvPr id="3" name="Picture 2">
          <a:extLst>
            <a:ext uri="{FF2B5EF4-FFF2-40B4-BE49-F238E27FC236}">
              <a16:creationId xmlns:a16="http://schemas.microsoft.com/office/drawing/2014/main" id="{8B2E1EF5-94E6-4B0C-ACBA-583DF6E4D7A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4001750"/>
          <a:ext cx="2267585" cy="157416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87315</xdr:colOff>
      <xdr:row>65</xdr:row>
      <xdr:rowOff>0</xdr:rowOff>
    </xdr:from>
    <xdr:to>
      <xdr:col>0</xdr:col>
      <xdr:colOff>2354900</xdr:colOff>
      <xdr:row>76</xdr:row>
      <xdr:rowOff>66040</xdr:rowOff>
    </xdr:to>
    <xdr:pic>
      <xdr:nvPicPr>
        <xdr:cNvPr id="2" name="Picture 1">
          <a:extLst>
            <a:ext uri="{FF2B5EF4-FFF2-40B4-BE49-F238E27FC236}">
              <a16:creationId xmlns:a16="http://schemas.microsoft.com/office/drawing/2014/main" id="{3E9460B9-3267-46D2-A9D2-72924336DC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5" y="9572625"/>
          <a:ext cx="2267585" cy="1637665"/>
        </a:xfrm>
        <a:prstGeom prst="rect">
          <a:avLst/>
        </a:prstGeom>
        <a:noFill/>
        <a:ln>
          <a:noFill/>
        </a:ln>
      </xdr:spPr>
    </xdr:pic>
    <xdr:clientData/>
  </xdr:twoCellAnchor>
  <xdr:twoCellAnchor editAs="oneCell">
    <xdr:from>
      <xdr:col>0</xdr:col>
      <xdr:colOff>79378</xdr:colOff>
      <xdr:row>81</xdr:row>
      <xdr:rowOff>0</xdr:rowOff>
    </xdr:from>
    <xdr:to>
      <xdr:col>0</xdr:col>
      <xdr:colOff>2346963</xdr:colOff>
      <xdr:row>92</xdr:row>
      <xdr:rowOff>66040</xdr:rowOff>
    </xdr:to>
    <xdr:pic>
      <xdr:nvPicPr>
        <xdr:cNvPr id="3" name="Picture 2">
          <a:extLst>
            <a:ext uri="{FF2B5EF4-FFF2-40B4-BE49-F238E27FC236}">
              <a16:creationId xmlns:a16="http://schemas.microsoft.com/office/drawing/2014/main" id="{CF2BFA80-4037-473B-B692-1992AAA42D1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8" y="11858625"/>
          <a:ext cx="2267585" cy="163766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103194</xdr:colOff>
      <xdr:row>95</xdr:row>
      <xdr:rowOff>0</xdr:rowOff>
    </xdr:from>
    <xdr:to>
      <xdr:col>0</xdr:col>
      <xdr:colOff>2370779</xdr:colOff>
      <xdr:row>106</xdr:row>
      <xdr:rowOff>2540</xdr:rowOff>
    </xdr:to>
    <xdr:pic>
      <xdr:nvPicPr>
        <xdr:cNvPr id="2" name="Picture 1">
          <a:extLst>
            <a:ext uri="{FF2B5EF4-FFF2-40B4-BE49-F238E27FC236}">
              <a16:creationId xmlns:a16="http://schemas.microsoft.com/office/drawing/2014/main" id="{5914D30B-8927-4CAD-82D1-3FEC1204A3C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4" y="13144500"/>
          <a:ext cx="2267585" cy="1574165"/>
        </a:xfrm>
        <a:prstGeom prst="rect">
          <a:avLst/>
        </a:prstGeom>
        <a:noFill/>
        <a:ln>
          <a:noFill/>
        </a:ln>
      </xdr:spPr>
    </xdr:pic>
    <xdr:clientData/>
  </xdr:twoCellAnchor>
  <xdr:twoCellAnchor editAs="oneCell">
    <xdr:from>
      <xdr:col>0</xdr:col>
      <xdr:colOff>95256</xdr:colOff>
      <xdr:row>111</xdr:row>
      <xdr:rowOff>0</xdr:rowOff>
    </xdr:from>
    <xdr:to>
      <xdr:col>0</xdr:col>
      <xdr:colOff>2362841</xdr:colOff>
      <xdr:row>122</xdr:row>
      <xdr:rowOff>2540</xdr:rowOff>
    </xdr:to>
    <xdr:pic>
      <xdr:nvPicPr>
        <xdr:cNvPr id="3" name="Picture 2">
          <a:extLst>
            <a:ext uri="{FF2B5EF4-FFF2-40B4-BE49-F238E27FC236}">
              <a16:creationId xmlns:a16="http://schemas.microsoft.com/office/drawing/2014/main" id="{D87D31B0-1E26-417B-A1A1-80305E62667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5430500"/>
          <a:ext cx="2267585" cy="15741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95256</xdr:colOff>
      <xdr:row>86</xdr:row>
      <xdr:rowOff>0</xdr:rowOff>
    </xdr:from>
    <xdr:to>
      <xdr:col>0</xdr:col>
      <xdr:colOff>2362841</xdr:colOff>
      <xdr:row>97</xdr:row>
      <xdr:rowOff>66040</xdr:rowOff>
    </xdr:to>
    <xdr:pic>
      <xdr:nvPicPr>
        <xdr:cNvPr id="2" name="Picture 1">
          <a:extLst>
            <a:ext uri="{FF2B5EF4-FFF2-40B4-BE49-F238E27FC236}">
              <a16:creationId xmlns:a16="http://schemas.microsoft.com/office/drawing/2014/main" id="{EFDC416A-D4BF-4633-AFD2-8809B4A6AB0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2001500"/>
          <a:ext cx="2267585" cy="1637665"/>
        </a:xfrm>
        <a:prstGeom prst="rect">
          <a:avLst/>
        </a:prstGeom>
        <a:noFill/>
        <a:ln>
          <a:noFill/>
        </a:ln>
      </xdr:spPr>
    </xdr:pic>
    <xdr:clientData/>
  </xdr:twoCellAnchor>
  <xdr:twoCellAnchor editAs="oneCell">
    <xdr:from>
      <xdr:col>0</xdr:col>
      <xdr:colOff>95256</xdr:colOff>
      <xdr:row>102</xdr:row>
      <xdr:rowOff>0</xdr:rowOff>
    </xdr:from>
    <xdr:to>
      <xdr:col>0</xdr:col>
      <xdr:colOff>2362841</xdr:colOff>
      <xdr:row>113</xdr:row>
      <xdr:rowOff>66040</xdr:rowOff>
    </xdr:to>
    <xdr:pic>
      <xdr:nvPicPr>
        <xdr:cNvPr id="3" name="Picture 2">
          <a:extLst>
            <a:ext uri="{FF2B5EF4-FFF2-40B4-BE49-F238E27FC236}">
              <a16:creationId xmlns:a16="http://schemas.microsoft.com/office/drawing/2014/main" id="{73BD860B-15BF-42FB-9930-CDEA72487B1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4287500"/>
          <a:ext cx="2267585" cy="1637665"/>
        </a:xfrm>
        <a:prstGeom prst="rect">
          <a:avLst/>
        </a:prstGeom>
        <a:noFill/>
        <a:ln>
          <a:noFill/>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134938</xdr:colOff>
      <xdr:row>68</xdr:row>
      <xdr:rowOff>0</xdr:rowOff>
    </xdr:from>
    <xdr:to>
      <xdr:col>0</xdr:col>
      <xdr:colOff>2402523</xdr:colOff>
      <xdr:row>79</xdr:row>
      <xdr:rowOff>66040</xdr:rowOff>
    </xdr:to>
    <xdr:pic>
      <xdr:nvPicPr>
        <xdr:cNvPr id="2" name="Picture 1">
          <a:extLst>
            <a:ext uri="{FF2B5EF4-FFF2-40B4-BE49-F238E27FC236}">
              <a16:creationId xmlns:a16="http://schemas.microsoft.com/office/drawing/2014/main" id="{31796C57-5499-4228-ABAA-EE8D043BFF5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38" y="11496675"/>
          <a:ext cx="2267585" cy="1637665"/>
        </a:xfrm>
        <a:prstGeom prst="rect">
          <a:avLst/>
        </a:prstGeom>
        <a:noFill/>
        <a:ln>
          <a:noFill/>
        </a:ln>
      </xdr:spPr>
    </xdr:pic>
    <xdr:clientData/>
  </xdr:twoCellAnchor>
  <xdr:twoCellAnchor editAs="oneCell">
    <xdr:from>
      <xdr:col>0</xdr:col>
      <xdr:colOff>119070</xdr:colOff>
      <xdr:row>83</xdr:row>
      <xdr:rowOff>111124</xdr:rowOff>
    </xdr:from>
    <xdr:to>
      <xdr:col>0</xdr:col>
      <xdr:colOff>2386655</xdr:colOff>
      <xdr:row>95</xdr:row>
      <xdr:rowOff>50164</xdr:rowOff>
    </xdr:to>
    <xdr:pic>
      <xdr:nvPicPr>
        <xdr:cNvPr id="3" name="Picture 2">
          <a:extLst>
            <a:ext uri="{FF2B5EF4-FFF2-40B4-BE49-F238E27FC236}">
              <a16:creationId xmlns:a16="http://schemas.microsoft.com/office/drawing/2014/main" id="{70D3AAAC-0F83-49D9-B6DB-580EE066202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70" y="13750924"/>
          <a:ext cx="2267585" cy="1653540"/>
        </a:xfrm>
        <a:prstGeom prst="rect">
          <a:avLst/>
        </a:prstGeom>
        <a:noFill/>
        <a:ln>
          <a:noFill/>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79380</xdr:colOff>
      <xdr:row>66</xdr:row>
      <xdr:rowOff>0</xdr:rowOff>
    </xdr:from>
    <xdr:to>
      <xdr:col>0</xdr:col>
      <xdr:colOff>2346965</xdr:colOff>
      <xdr:row>77</xdr:row>
      <xdr:rowOff>66040</xdr:rowOff>
    </xdr:to>
    <xdr:pic>
      <xdr:nvPicPr>
        <xdr:cNvPr id="2" name="Picture 1">
          <a:extLst>
            <a:ext uri="{FF2B5EF4-FFF2-40B4-BE49-F238E27FC236}">
              <a16:creationId xmlns:a16="http://schemas.microsoft.com/office/drawing/2014/main" id="{CBAB96D4-9267-427C-AA96-2B15A4AB1A0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9144000"/>
          <a:ext cx="2267585" cy="1637665"/>
        </a:xfrm>
        <a:prstGeom prst="rect">
          <a:avLst/>
        </a:prstGeom>
        <a:noFill/>
        <a:ln>
          <a:noFill/>
        </a:ln>
      </xdr:spPr>
    </xdr:pic>
    <xdr:clientData/>
  </xdr:twoCellAnchor>
  <xdr:twoCellAnchor editAs="oneCell">
    <xdr:from>
      <xdr:col>0</xdr:col>
      <xdr:colOff>87318</xdr:colOff>
      <xdr:row>82</xdr:row>
      <xdr:rowOff>0</xdr:rowOff>
    </xdr:from>
    <xdr:to>
      <xdr:col>0</xdr:col>
      <xdr:colOff>2354903</xdr:colOff>
      <xdr:row>93</xdr:row>
      <xdr:rowOff>66040</xdr:rowOff>
    </xdr:to>
    <xdr:pic>
      <xdr:nvPicPr>
        <xdr:cNvPr id="3" name="Picture 2">
          <a:extLst>
            <a:ext uri="{FF2B5EF4-FFF2-40B4-BE49-F238E27FC236}">
              <a16:creationId xmlns:a16="http://schemas.microsoft.com/office/drawing/2014/main" id="{C144841C-2F8A-4FD9-9C23-EB90ADC0ABB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1430000"/>
          <a:ext cx="2267585" cy="1637665"/>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71442</xdr:colOff>
      <xdr:row>98</xdr:row>
      <xdr:rowOff>0</xdr:rowOff>
    </xdr:from>
    <xdr:to>
      <xdr:col>0</xdr:col>
      <xdr:colOff>2246317</xdr:colOff>
      <xdr:row>109</xdr:row>
      <xdr:rowOff>6350</xdr:rowOff>
    </xdr:to>
    <xdr:pic>
      <xdr:nvPicPr>
        <xdr:cNvPr id="2" name="Picture 1">
          <a:extLst>
            <a:ext uri="{FF2B5EF4-FFF2-40B4-BE49-F238E27FC236}">
              <a16:creationId xmlns:a16="http://schemas.microsoft.com/office/drawing/2014/main" id="{DC48A071-A719-4C53-9D5F-AB8BB7040A9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4144625"/>
          <a:ext cx="2174875" cy="1577975"/>
        </a:xfrm>
        <a:prstGeom prst="rect">
          <a:avLst/>
        </a:prstGeom>
        <a:noFill/>
        <a:ln>
          <a:noFill/>
        </a:ln>
      </xdr:spPr>
    </xdr:pic>
    <xdr:clientData/>
  </xdr:twoCellAnchor>
  <xdr:twoCellAnchor editAs="oneCell">
    <xdr:from>
      <xdr:col>0</xdr:col>
      <xdr:colOff>95251</xdr:colOff>
      <xdr:row>114</xdr:row>
      <xdr:rowOff>0</xdr:rowOff>
    </xdr:from>
    <xdr:to>
      <xdr:col>0</xdr:col>
      <xdr:colOff>2270126</xdr:colOff>
      <xdr:row>125</xdr:row>
      <xdr:rowOff>6350</xdr:rowOff>
    </xdr:to>
    <xdr:pic>
      <xdr:nvPicPr>
        <xdr:cNvPr id="3" name="Picture 2">
          <a:extLst>
            <a:ext uri="{FF2B5EF4-FFF2-40B4-BE49-F238E27FC236}">
              <a16:creationId xmlns:a16="http://schemas.microsoft.com/office/drawing/2014/main" id="{CADBD12A-C29B-4CE9-84EB-A9B55259DCC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6430625"/>
          <a:ext cx="2174875" cy="1577975"/>
        </a:xfrm>
        <a:prstGeom prst="rect">
          <a:avLst/>
        </a:prstGeom>
        <a:noFill/>
        <a:ln>
          <a:noFill/>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103188</xdr:colOff>
      <xdr:row>84</xdr:row>
      <xdr:rowOff>0</xdr:rowOff>
    </xdr:from>
    <xdr:to>
      <xdr:col>0</xdr:col>
      <xdr:colOff>2370773</xdr:colOff>
      <xdr:row>95</xdr:row>
      <xdr:rowOff>59690</xdr:rowOff>
    </xdr:to>
    <xdr:pic>
      <xdr:nvPicPr>
        <xdr:cNvPr id="2" name="Picture 1">
          <a:extLst>
            <a:ext uri="{FF2B5EF4-FFF2-40B4-BE49-F238E27FC236}">
              <a16:creationId xmlns:a16="http://schemas.microsoft.com/office/drawing/2014/main" id="{5C561139-C3D9-445A-9A4C-71683A556EE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12144375"/>
          <a:ext cx="2267585" cy="1631315"/>
        </a:xfrm>
        <a:prstGeom prst="rect">
          <a:avLst/>
        </a:prstGeom>
        <a:noFill/>
        <a:ln>
          <a:noFill/>
        </a:ln>
      </xdr:spPr>
    </xdr:pic>
    <xdr:clientData/>
  </xdr:twoCellAnchor>
  <xdr:twoCellAnchor editAs="oneCell">
    <xdr:from>
      <xdr:col>0</xdr:col>
      <xdr:colOff>103191</xdr:colOff>
      <xdr:row>100</xdr:row>
      <xdr:rowOff>0</xdr:rowOff>
    </xdr:from>
    <xdr:to>
      <xdr:col>0</xdr:col>
      <xdr:colOff>2370776</xdr:colOff>
      <xdr:row>111</xdr:row>
      <xdr:rowOff>66040</xdr:rowOff>
    </xdr:to>
    <xdr:pic>
      <xdr:nvPicPr>
        <xdr:cNvPr id="3" name="Picture 2">
          <a:extLst>
            <a:ext uri="{FF2B5EF4-FFF2-40B4-BE49-F238E27FC236}">
              <a16:creationId xmlns:a16="http://schemas.microsoft.com/office/drawing/2014/main" id="{4FDD739E-76B6-4436-BA29-A09EAF53FFB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91" y="14430375"/>
          <a:ext cx="2267585" cy="1637665"/>
        </a:xfrm>
        <a:prstGeom prst="rect">
          <a:avLst/>
        </a:prstGeom>
        <a:noFill/>
        <a:ln>
          <a:noFill/>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79380</xdr:colOff>
      <xdr:row>101</xdr:row>
      <xdr:rowOff>0</xdr:rowOff>
    </xdr:from>
    <xdr:to>
      <xdr:col>0</xdr:col>
      <xdr:colOff>2346965</xdr:colOff>
      <xdr:row>112</xdr:row>
      <xdr:rowOff>66040</xdr:rowOff>
    </xdr:to>
    <xdr:pic>
      <xdr:nvPicPr>
        <xdr:cNvPr id="2" name="Picture 1">
          <a:extLst>
            <a:ext uri="{FF2B5EF4-FFF2-40B4-BE49-F238E27FC236}">
              <a16:creationId xmlns:a16="http://schemas.microsoft.com/office/drawing/2014/main" id="{72704D3F-E134-4896-AEB2-A5101B0BCB3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4430375"/>
          <a:ext cx="2267585" cy="1637665"/>
        </a:xfrm>
        <a:prstGeom prst="rect">
          <a:avLst/>
        </a:prstGeom>
        <a:noFill/>
        <a:ln>
          <a:noFill/>
        </a:ln>
      </xdr:spPr>
    </xdr:pic>
    <xdr:clientData/>
  </xdr:twoCellAnchor>
  <xdr:twoCellAnchor editAs="oneCell">
    <xdr:from>
      <xdr:col>0</xdr:col>
      <xdr:colOff>71442</xdr:colOff>
      <xdr:row>117</xdr:row>
      <xdr:rowOff>0</xdr:rowOff>
    </xdr:from>
    <xdr:to>
      <xdr:col>0</xdr:col>
      <xdr:colOff>2339027</xdr:colOff>
      <xdr:row>128</xdr:row>
      <xdr:rowOff>66040</xdr:rowOff>
    </xdr:to>
    <xdr:pic>
      <xdr:nvPicPr>
        <xdr:cNvPr id="3" name="Picture 2">
          <a:extLst>
            <a:ext uri="{FF2B5EF4-FFF2-40B4-BE49-F238E27FC236}">
              <a16:creationId xmlns:a16="http://schemas.microsoft.com/office/drawing/2014/main" id="{062E78C1-11C6-44A5-92B2-593528B4224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6716375"/>
          <a:ext cx="2267585" cy="1637665"/>
        </a:xfrm>
        <a:prstGeom prst="rect">
          <a:avLst/>
        </a:prstGeom>
        <a:noFill/>
        <a:ln>
          <a:noFill/>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103190</xdr:colOff>
      <xdr:row>33</xdr:row>
      <xdr:rowOff>0</xdr:rowOff>
    </xdr:from>
    <xdr:to>
      <xdr:col>0</xdr:col>
      <xdr:colOff>2370775</xdr:colOff>
      <xdr:row>44</xdr:row>
      <xdr:rowOff>66040</xdr:rowOff>
    </xdr:to>
    <xdr:pic>
      <xdr:nvPicPr>
        <xdr:cNvPr id="2" name="Picture 1">
          <a:extLst>
            <a:ext uri="{FF2B5EF4-FFF2-40B4-BE49-F238E27FC236}">
              <a16:creationId xmlns:a16="http://schemas.microsoft.com/office/drawing/2014/main" id="{91D5D1F4-35F4-4C9F-BED4-D49C9F02CE8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0" y="4857750"/>
          <a:ext cx="2267585" cy="1637665"/>
        </a:xfrm>
        <a:prstGeom prst="rect">
          <a:avLst/>
        </a:prstGeom>
        <a:noFill/>
        <a:ln>
          <a:noFill/>
        </a:ln>
      </xdr:spPr>
    </xdr:pic>
    <xdr:clientData/>
  </xdr:twoCellAnchor>
  <xdr:twoCellAnchor editAs="oneCell">
    <xdr:from>
      <xdr:col>0</xdr:col>
      <xdr:colOff>95256</xdr:colOff>
      <xdr:row>49</xdr:row>
      <xdr:rowOff>0</xdr:rowOff>
    </xdr:from>
    <xdr:to>
      <xdr:col>0</xdr:col>
      <xdr:colOff>2362841</xdr:colOff>
      <xdr:row>60</xdr:row>
      <xdr:rowOff>66040</xdr:rowOff>
    </xdr:to>
    <xdr:pic>
      <xdr:nvPicPr>
        <xdr:cNvPr id="3" name="Picture 2">
          <a:extLst>
            <a:ext uri="{FF2B5EF4-FFF2-40B4-BE49-F238E27FC236}">
              <a16:creationId xmlns:a16="http://schemas.microsoft.com/office/drawing/2014/main" id="{4140E410-2913-44B7-BC22-A1C058950DE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143750"/>
          <a:ext cx="2267585" cy="1637665"/>
        </a:xfrm>
        <a:prstGeom prst="rect">
          <a:avLst/>
        </a:prstGeom>
        <a:noFill/>
        <a:ln>
          <a:noFill/>
        </a:ln>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95256</xdr:colOff>
      <xdr:row>50</xdr:row>
      <xdr:rowOff>0</xdr:rowOff>
    </xdr:from>
    <xdr:to>
      <xdr:col>0</xdr:col>
      <xdr:colOff>2362841</xdr:colOff>
      <xdr:row>61</xdr:row>
      <xdr:rowOff>66040</xdr:rowOff>
    </xdr:to>
    <xdr:pic>
      <xdr:nvPicPr>
        <xdr:cNvPr id="2" name="Picture 1">
          <a:extLst>
            <a:ext uri="{FF2B5EF4-FFF2-40B4-BE49-F238E27FC236}">
              <a16:creationId xmlns:a16="http://schemas.microsoft.com/office/drawing/2014/main" id="{DF78EA63-D974-46CE-B239-4B7665C306F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143750"/>
          <a:ext cx="2267585" cy="1637665"/>
        </a:xfrm>
        <a:prstGeom prst="rect">
          <a:avLst/>
        </a:prstGeom>
        <a:noFill/>
        <a:ln>
          <a:noFill/>
        </a:ln>
      </xdr:spPr>
    </xdr:pic>
    <xdr:clientData/>
  </xdr:twoCellAnchor>
  <xdr:twoCellAnchor editAs="oneCell">
    <xdr:from>
      <xdr:col>0</xdr:col>
      <xdr:colOff>87316</xdr:colOff>
      <xdr:row>34</xdr:row>
      <xdr:rowOff>0</xdr:rowOff>
    </xdr:from>
    <xdr:to>
      <xdr:col>0</xdr:col>
      <xdr:colOff>2252666</xdr:colOff>
      <xdr:row>45</xdr:row>
      <xdr:rowOff>0</xdr:rowOff>
    </xdr:to>
    <xdr:pic>
      <xdr:nvPicPr>
        <xdr:cNvPr id="3" name="Picture 2">
          <a:extLst>
            <a:ext uri="{FF2B5EF4-FFF2-40B4-BE49-F238E27FC236}">
              <a16:creationId xmlns:a16="http://schemas.microsoft.com/office/drawing/2014/main" id="{5768CD62-8192-48C7-814A-49D7A5AA97A6}"/>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316" y="4857750"/>
          <a:ext cx="2165350" cy="1571625"/>
        </a:xfrm>
        <a:prstGeom prst="rect">
          <a:avLst/>
        </a:prstGeom>
        <a:noFill/>
        <a:ln>
          <a:noFill/>
        </a:ln>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63504</xdr:colOff>
      <xdr:row>44</xdr:row>
      <xdr:rowOff>0</xdr:rowOff>
    </xdr:from>
    <xdr:to>
      <xdr:col>0</xdr:col>
      <xdr:colOff>2160274</xdr:colOff>
      <xdr:row>54</xdr:row>
      <xdr:rowOff>50800</xdr:rowOff>
    </xdr:to>
    <xdr:pic>
      <xdr:nvPicPr>
        <xdr:cNvPr id="2" name="Picture 1">
          <a:extLst>
            <a:ext uri="{FF2B5EF4-FFF2-40B4-BE49-F238E27FC236}">
              <a16:creationId xmlns:a16="http://schemas.microsoft.com/office/drawing/2014/main" id="{4FF6F3D4-3033-4808-9376-05C5969C495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6724650"/>
          <a:ext cx="2096770" cy="1479550"/>
        </a:xfrm>
        <a:prstGeom prst="rect">
          <a:avLst/>
        </a:prstGeom>
        <a:noFill/>
        <a:ln>
          <a:noFill/>
        </a:ln>
      </xdr:spPr>
    </xdr:pic>
    <xdr:clientData/>
  </xdr:twoCellAnchor>
  <xdr:twoCellAnchor editAs="oneCell">
    <xdr:from>
      <xdr:col>0</xdr:col>
      <xdr:colOff>103188</xdr:colOff>
      <xdr:row>59</xdr:row>
      <xdr:rowOff>111125</xdr:rowOff>
    </xdr:from>
    <xdr:to>
      <xdr:col>0</xdr:col>
      <xdr:colOff>2370773</xdr:colOff>
      <xdr:row>71</xdr:row>
      <xdr:rowOff>50165</xdr:rowOff>
    </xdr:to>
    <xdr:pic>
      <xdr:nvPicPr>
        <xdr:cNvPr id="3" name="Picture 2">
          <a:extLst>
            <a:ext uri="{FF2B5EF4-FFF2-40B4-BE49-F238E27FC236}">
              <a16:creationId xmlns:a16="http://schemas.microsoft.com/office/drawing/2014/main" id="{B333B4DB-DF8A-456A-8486-842176E0AAD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8978900"/>
          <a:ext cx="2267585" cy="1653540"/>
        </a:xfrm>
        <a:prstGeom prst="rect">
          <a:avLst/>
        </a:prstGeom>
        <a:noFill/>
        <a:ln>
          <a:noFill/>
        </a:ln>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55566</xdr:colOff>
      <xdr:row>38</xdr:row>
      <xdr:rowOff>0</xdr:rowOff>
    </xdr:from>
    <xdr:to>
      <xdr:col>0</xdr:col>
      <xdr:colOff>2341566</xdr:colOff>
      <xdr:row>49</xdr:row>
      <xdr:rowOff>66040</xdr:rowOff>
    </xdr:to>
    <xdr:pic>
      <xdr:nvPicPr>
        <xdr:cNvPr id="2" name="Picture 1">
          <a:extLst>
            <a:ext uri="{FF2B5EF4-FFF2-40B4-BE49-F238E27FC236}">
              <a16:creationId xmlns:a16="http://schemas.microsoft.com/office/drawing/2014/main" id="{45680014-06CB-480F-B508-4C2673BEBD1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5572125"/>
          <a:ext cx="2286000" cy="1637665"/>
        </a:xfrm>
        <a:prstGeom prst="rect">
          <a:avLst/>
        </a:prstGeom>
        <a:noFill/>
        <a:ln>
          <a:noFill/>
        </a:ln>
      </xdr:spPr>
    </xdr:pic>
    <xdr:clientData/>
  </xdr:twoCellAnchor>
  <xdr:twoCellAnchor editAs="oneCell">
    <xdr:from>
      <xdr:col>0</xdr:col>
      <xdr:colOff>55566</xdr:colOff>
      <xdr:row>54</xdr:row>
      <xdr:rowOff>0</xdr:rowOff>
    </xdr:from>
    <xdr:to>
      <xdr:col>0</xdr:col>
      <xdr:colOff>2341566</xdr:colOff>
      <xdr:row>65</xdr:row>
      <xdr:rowOff>66040</xdr:rowOff>
    </xdr:to>
    <xdr:pic>
      <xdr:nvPicPr>
        <xdr:cNvPr id="3" name="Picture 2">
          <a:extLst>
            <a:ext uri="{FF2B5EF4-FFF2-40B4-BE49-F238E27FC236}">
              <a16:creationId xmlns:a16="http://schemas.microsoft.com/office/drawing/2014/main" id="{87391504-B991-491E-A133-7C7DAD36201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8001000"/>
          <a:ext cx="2286000" cy="1637665"/>
        </a:xfrm>
        <a:prstGeom prst="rect">
          <a:avLst/>
        </a:prstGeom>
        <a:noFill/>
        <a:ln>
          <a:noFill/>
        </a:ln>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47628</xdr:colOff>
      <xdr:row>63</xdr:row>
      <xdr:rowOff>0</xdr:rowOff>
    </xdr:from>
    <xdr:to>
      <xdr:col>0</xdr:col>
      <xdr:colOff>2144398</xdr:colOff>
      <xdr:row>73</xdr:row>
      <xdr:rowOff>50800</xdr:rowOff>
    </xdr:to>
    <xdr:pic>
      <xdr:nvPicPr>
        <xdr:cNvPr id="2" name="Picture 1">
          <a:extLst>
            <a:ext uri="{FF2B5EF4-FFF2-40B4-BE49-F238E27FC236}">
              <a16:creationId xmlns:a16="http://schemas.microsoft.com/office/drawing/2014/main" id="{C3232F9D-AE6A-47E3-A408-FFBFF53893B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9906000"/>
          <a:ext cx="2096770" cy="1479550"/>
        </a:xfrm>
        <a:prstGeom prst="rect">
          <a:avLst/>
        </a:prstGeom>
        <a:noFill/>
        <a:ln>
          <a:noFill/>
        </a:ln>
      </xdr:spPr>
    </xdr:pic>
    <xdr:clientData/>
  </xdr:twoCellAnchor>
  <xdr:twoCellAnchor editAs="oneCell">
    <xdr:from>
      <xdr:col>0</xdr:col>
      <xdr:colOff>55550</xdr:colOff>
      <xdr:row>47</xdr:row>
      <xdr:rowOff>0</xdr:rowOff>
    </xdr:from>
    <xdr:to>
      <xdr:col>0</xdr:col>
      <xdr:colOff>2341550</xdr:colOff>
      <xdr:row>58</xdr:row>
      <xdr:rowOff>66040</xdr:rowOff>
    </xdr:to>
    <xdr:pic>
      <xdr:nvPicPr>
        <xdr:cNvPr id="3" name="Picture 2">
          <a:extLst>
            <a:ext uri="{FF2B5EF4-FFF2-40B4-BE49-F238E27FC236}">
              <a16:creationId xmlns:a16="http://schemas.microsoft.com/office/drawing/2014/main" id="{2281C68F-6E9F-4A56-B489-C25AFE09808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550" y="7477125"/>
          <a:ext cx="2286000" cy="1637665"/>
        </a:xfrm>
        <a:prstGeom prst="rect">
          <a:avLst/>
        </a:prstGeom>
        <a:noFill/>
        <a:ln>
          <a:noFill/>
        </a:ln>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49392</xdr:colOff>
      <xdr:row>48</xdr:row>
      <xdr:rowOff>0</xdr:rowOff>
    </xdr:from>
    <xdr:to>
      <xdr:col>0</xdr:col>
      <xdr:colOff>2146162</xdr:colOff>
      <xdr:row>58</xdr:row>
      <xdr:rowOff>50800</xdr:rowOff>
    </xdr:to>
    <xdr:pic>
      <xdr:nvPicPr>
        <xdr:cNvPr id="2" name="Picture 1">
          <a:extLst>
            <a:ext uri="{FF2B5EF4-FFF2-40B4-BE49-F238E27FC236}">
              <a16:creationId xmlns:a16="http://schemas.microsoft.com/office/drawing/2014/main" id="{C85F2450-DCBA-457B-9207-51E2AE4A8B4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7477125"/>
          <a:ext cx="2096770" cy="1479550"/>
        </a:xfrm>
        <a:prstGeom prst="rect">
          <a:avLst/>
        </a:prstGeom>
        <a:noFill/>
        <a:ln>
          <a:noFill/>
        </a:ln>
      </xdr:spPr>
    </xdr:pic>
    <xdr:clientData/>
  </xdr:twoCellAnchor>
  <xdr:twoCellAnchor editAs="oneCell">
    <xdr:from>
      <xdr:col>0</xdr:col>
      <xdr:colOff>49392</xdr:colOff>
      <xdr:row>64</xdr:row>
      <xdr:rowOff>0</xdr:rowOff>
    </xdr:from>
    <xdr:to>
      <xdr:col>0</xdr:col>
      <xdr:colOff>2146162</xdr:colOff>
      <xdr:row>74</xdr:row>
      <xdr:rowOff>50800</xdr:rowOff>
    </xdr:to>
    <xdr:pic>
      <xdr:nvPicPr>
        <xdr:cNvPr id="3" name="Picture 2">
          <a:extLst>
            <a:ext uri="{FF2B5EF4-FFF2-40B4-BE49-F238E27FC236}">
              <a16:creationId xmlns:a16="http://schemas.microsoft.com/office/drawing/2014/main" id="{D83A2B68-CD91-42D3-841F-BC6FA930577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10048875"/>
          <a:ext cx="2096770" cy="1479550"/>
        </a:xfrm>
        <a:prstGeom prst="rect">
          <a:avLst/>
        </a:prstGeom>
        <a:noFill/>
        <a:ln>
          <a:noFill/>
        </a:ln>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47628</xdr:colOff>
      <xdr:row>49</xdr:row>
      <xdr:rowOff>0</xdr:rowOff>
    </xdr:from>
    <xdr:to>
      <xdr:col>0</xdr:col>
      <xdr:colOff>2348233</xdr:colOff>
      <xdr:row>60</xdr:row>
      <xdr:rowOff>57150</xdr:rowOff>
    </xdr:to>
    <xdr:pic>
      <xdr:nvPicPr>
        <xdr:cNvPr id="2" name="Picture 1">
          <a:extLst>
            <a:ext uri="{FF2B5EF4-FFF2-40B4-BE49-F238E27FC236}">
              <a16:creationId xmlns:a16="http://schemas.microsoft.com/office/drawing/2014/main" id="{0210ECCB-8060-4F79-B719-0E4D72CDE85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7477125"/>
          <a:ext cx="2300605" cy="1628775"/>
        </a:xfrm>
        <a:prstGeom prst="rect">
          <a:avLst/>
        </a:prstGeom>
        <a:noFill/>
        <a:ln>
          <a:noFill/>
        </a:ln>
      </xdr:spPr>
    </xdr:pic>
    <xdr:clientData/>
  </xdr:twoCellAnchor>
  <xdr:twoCellAnchor editAs="oneCell">
    <xdr:from>
      <xdr:col>0</xdr:col>
      <xdr:colOff>39690</xdr:colOff>
      <xdr:row>65</xdr:row>
      <xdr:rowOff>0</xdr:rowOff>
    </xdr:from>
    <xdr:to>
      <xdr:col>0</xdr:col>
      <xdr:colOff>2340295</xdr:colOff>
      <xdr:row>76</xdr:row>
      <xdr:rowOff>57150</xdr:rowOff>
    </xdr:to>
    <xdr:pic>
      <xdr:nvPicPr>
        <xdr:cNvPr id="3" name="Picture 2">
          <a:extLst>
            <a:ext uri="{FF2B5EF4-FFF2-40B4-BE49-F238E27FC236}">
              <a16:creationId xmlns:a16="http://schemas.microsoft.com/office/drawing/2014/main" id="{7601E4C1-2C45-41F6-91FA-E47B2F86A2C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690" y="10048875"/>
          <a:ext cx="2300605" cy="1628775"/>
        </a:xfrm>
        <a:prstGeom prst="rect">
          <a:avLst/>
        </a:prstGeom>
        <a:noFill/>
        <a:ln>
          <a:noFill/>
        </a:ln>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63503</xdr:colOff>
      <xdr:row>48</xdr:row>
      <xdr:rowOff>0</xdr:rowOff>
    </xdr:from>
    <xdr:to>
      <xdr:col>0</xdr:col>
      <xdr:colOff>2331088</xdr:colOff>
      <xdr:row>59</xdr:row>
      <xdr:rowOff>66040</xdr:rowOff>
    </xdr:to>
    <xdr:pic>
      <xdr:nvPicPr>
        <xdr:cNvPr id="2" name="Picture 1">
          <a:extLst>
            <a:ext uri="{FF2B5EF4-FFF2-40B4-BE49-F238E27FC236}">
              <a16:creationId xmlns:a16="http://schemas.microsoft.com/office/drawing/2014/main" id="{54E230DE-7745-4B1E-A1E5-EC4D06DBFC4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3" y="7477125"/>
          <a:ext cx="2267585" cy="1637665"/>
        </a:xfrm>
        <a:prstGeom prst="rect">
          <a:avLst/>
        </a:prstGeom>
        <a:noFill/>
        <a:ln>
          <a:noFill/>
        </a:ln>
      </xdr:spPr>
    </xdr:pic>
    <xdr:clientData/>
  </xdr:twoCellAnchor>
  <xdr:twoCellAnchor editAs="oneCell">
    <xdr:from>
      <xdr:col>0</xdr:col>
      <xdr:colOff>71442</xdr:colOff>
      <xdr:row>64</xdr:row>
      <xdr:rowOff>0</xdr:rowOff>
    </xdr:from>
    <xdr:to>
      <xdr:col>0</xdr:col>
      <xdr:colOff>2339027</xdr:colOff>
      <xdr:row>75</xdr:row>
      <xdr:rowOff>66040</xdr:rowOff>
    </xdr:to>
    <xdr:pic>
      <xdr:nvPicPr>
        <xdr:cNvPr id="3" name="Picture 2">
          <a:extLst>
            <a:ext uri="{FF2B5EF4-FFF2-40B4-BE49-F238E27FC236}">
              <a16:creationId xmlns:a16="http://schemas.microsoft.com/office/drawing/2014/main" id="{71E01DDE-147E-400B-AD09-FB0A37851E3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0048875"/>
          <a:ext cx="2267585" cy="1637665"/>
        </a:xfrm>
        <a:prstGeom prst="rect">
          <a:avLst/>
        </a:prstGeom>
        <a:noFill/>
        <a:ln>
          <a:noFill/>
        </a:ln>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95251</xdr:colOff>
      <xdr:row>45</xdr:row>
      <xdr:rowOff>0</xdr:rowOff>
    </xdr:from>
    <xdr:to>
      <xdr:col>0</xdr:col>
      <xdr:colOff>2192021</xdr:colOff>
      <xdr:row>55</xdr:row>
      <xdr:rowOff>50800</xdr:rowOff>
    </xdr:to>
    <xdr:pic>
      <xdr:nvPicPr>
        <xdr:cNvPr id="2" name="Picture 1">
          <a:extLst>
            <a:ext uri="{FF2B5EF4-FFF2-40B4-BE49-F238E27FC236}">
              <a16:creationId xmlns:a16="http://schemas.microsoft.com/office/drawing/2014/main" id="{6F6F263F-0A71-4214-A934-9134B071AFE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7181850"/>
          <a:ext cx="2096770" cy="1479550"/>
        </a:xfrm>
        <a:prstGeom prst="rect">
          <a:avLst/>
        </a:prstGeom>
        <a:noFill/>
        <a:ln>
          <a:noFill/>
        </a:ln>
      </xdr:spPr>
    </xdr:pic>
    <xdr:clientData/>
  </xdr:twoCellAnchor>
  <xdr:twoCellAnchor editAs="oneCell">
    <xdr:from>
      <xdr:col>0</xdr:col>
      <xdr:colOff>103188</xdr:colOff>
      <xdr:row>60</xdr:row>
      <xdr:rowOff>79375</xdr:rowOff>
    </xdr:from>
    <xdr:to>
      <xdr:col>0</xdr:col>
      <xdr:colOff>2370773</xdr:colOff>
      <xdr:row>72</xdr:row>
      <xdr:rowOff>18415</xdr:rowOff>
    </xdr:to>
    <xdr:pic>
      <xdr:nvPicPr>
        <xdr:cNvPr id="3" name="Picture 2">
          <a:extLst>
            <a:ext uri="{FF2B5EF4-FFF2-40B4-BE49-F238E27FC236}">
              <a16:creationId xmlns:a16="http://schemas.microsoft.com/office/drawing/2014/main" id="{A9728454-3D32-431E-B0F8-C15330C8C8C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9404350"/>
          <a:ext cx="2267585" cy="1653540"/>
        </a:xfrm>
        <a:prstGeom prst="rect">
          <a:avLst/>
        </a:prstGeom>
        <a:noFill/>
        <a:ln>
          <a:noFill/>
        </a:ln>
      </xdr:spPr>
    </xdr:pic>
    <xdr:clientData/>
  </xdr:twoCellAnchor>
</xdr:wsDr>
</file>

<file path=xl/drawings/drawing43.xml><?xml version="1.0" encoding="utf-8"?>
<xdr:wsDr xmlns:xdr="http://schemas.openxmlformats.org/drawingml/2006/spreadsheetDrawing" xmlns:a="http://schemas.openxmlformats.org/drawingml/2006/main">
  <xdr:oneCellAnchor>
    <xdr:from>
      <xdr:col>0</xdr:col>
      <xdr:colOff>69850</xdr:colOff>
      <xdr:row>73</xdr:row>
      <xdr:rowOff>106680</xdr:rowOff>
    </xdr:from>
    <xdr:ext cx="2286000" cy="1463040"/>
    <xdr:pic>
      <xdr:nvPicPr>
        <xdr:cNvPr id="5" name="Picture 4">
          <a:extLst>
            <a:ext uri="{FF2B5EF4-FFF2-40B4-BE49-F238E27FC236}">
              <a16:creationId xmlns:a16="http://schemas.microsoft.com/office/drawing/2014/main" id="{4AAB2ECB-B42E-4DAA-8C36-C22CCF07B45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0901680"/>
          <a:ext cx="2286000" cy="1463040"/>
        </a:xfrm>
        <a:prstGeom prst="rect">
          <a:avLst/>
        </a:prstGeom>
        <a:noFill/>
        <a:ln>
          <a:noFill/>
        </a:ln>
      </xdr:spPr>
    </xdr:pic>
    <xdr:clientData/>
  </xdr:oneCellAnchor>
  <xdr:oneCellAnchor>
    <xdr:from>
      <xdr:col>0</xdr:col>
      <xdr:colOff>69850</xdr:colOff>
      <xdr:row>73</xdr:row>
      <xdr:rowOff>106680</xdr:rowOff>
    </xdr:from>
    <xdr:ext cx="2286000" cy="1463040"/>
    <xdr:pic>
      <xdr:nvPicPr>
        <xdr:cNvPr id="6" name="Picture 5">
          <a:extLst>
            <a:ext uri="{FF2B5EF4-FFF2-40B4-BE49-F238E27FC236}">
              <a16:creationId xmlns:a16="http://schemas.microsoft.com/office/drawing/2014/main" id="{A58170A3-3051-4AC1-A944-DF89C2C4460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0901680"/>
          <a:ext cx="2286000" cy="1463040"/>
        </a:xfrm>
        <a:prstGeom prst="rect">
          <a:avLst/>
        </a:prstGeom>
        <a:noFill/>
        <a:ln>
          <a:noFill/>
        </a:ln>
      </xdr:spPr>
    </xdr:pic>
    <xdr:clientData/>
  </xdr:oneCellAnchor>
  <xdr:oneCellAnchor>
    <xdr:from>
      <xdr:col>0</xdr:col>
      <xdr:colOff>63500</xdr:colOff>
      <xdr:row>57</xdr:row>
      <xdr:rowOff>63500</xdr:rowOff>
    </xdr:from>
    <xdr:ext cx="2267585" cy="1463040"/>
    <xdr:pic>
      <xdr:nvPicPr>
        <xdr:cNvPr id="7" name="Picture 6">
          <a:extLst>
            <a:ext uri="{FF2B5EF4-FFF2-40B4-BE49-F238E27FC236}">
              <a16:creationId xmlns:a16="http://schemas.microsoft.com/office/drawing/2014/main" id="{5CC6F7B5-5A32-4838-99BC-74F01F1472E6}"/>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500" y="8813800"/>
          <a:ext cx="2267585" cy="1463040"/>
        </a:xfrm>
        <a:prstGeom prst="rect">
          <a:avLst/>
        </a:prstGeom>
        <a:noFill/>
        <a:ln>
          <a:noFill/>
        </a:ln>
      </xdr:spPr>
    </xdr:pic>
    <xdr:clientData/>
  </xdr:oneCellAnchor>
</xdr:wsDr>
</file>

<file path=xl/drawings/drawing44.xml><?xml version="1.0" encoding="utf-8"?>
<xdr:wsDr xmlns:xdr="http://schemas.openxmlformats.org/drawingml/2006/spreadsheetDrawing" xmlns:a="http://schemas.openxmlformats.org/drawingml/2006/main">
  <xdr:oneCellAnchor>
    <xdr:from>
      <xdr:col>0</xdr:col>
      <xdr:colOff>76200</xdr:colOff>
      <xdr:row>51</xdr:row>
      <xdr:rowOff>107950</xdr:rowOff>
    </xdr:from>
    <xdr:ext cx="2267585" cy="1463040"/>
    <xdr:pic>
      <xdr:nvPicPr>
        <xdr:cNvPr id="4" name="Picture 3">
          <a:extLst>
            <a:ext uri="{FF2B5EF4-FFF2-40B4-BE49-F238E27FC236}">
              <a16:creationId xmlns:a16="http://schemas.microsoft.com/office/drawing/2014/main" id="{42B4A766-6A8B-4EC8-A67E-E4C72246A7E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7759700"/>
          <a:ext cx="2267585" cy="1463040"/>
        </a:xfrm>
        <a:prstGeom prst="rect">
          <a:avLst/>
        </a:prstGeom>
        <a:noFill/>
        <a:ln>
          <a:noFill/>
        </a:ln>
      </xdr:spPr>
    </xdr:pic>
    <xdr:clientData/>
  </xdr:oneCellAnchor>
  <xdr:twoCellAnchor editAs="oneCell">
    <xdr:from>
      <xdr:col>0</xdr:col>
      <xdr:colOff>50800</xdr:colOff>
      <xdr:row>67</xdr:row>
      <xdr:rowOff>63500</xdr:rowOff>
    </xdr:from>
    <xdr:to>
      <xdr:col>0</xdr:col>
      <xdr:colOff>2336800</xdr:colOff>
      <xdr:row>79</xdr:row>
      <xdr:rowOff>2540</xdr:rowOff>
    </xdr:to>
    <xdr:pic>
      <xdr:nvPicPr>
        <xdr:cNvPr id="5" name="Picture 4">
          <a:extLst>
            <a:ext uri="{FF2B5EF4-FFF2-40B4-BE49-F238E27FC236}">
              <a16:creationId xmlns:a16="http://schemas.microsoft.com/office/drawing/2014/main" id="{68C47E69-7555-4727-B27A-CA60F89C71D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0" y="9759950"/>
          <a:ext cx="2286000" cy="1463040"/>
        </a:xfrm>
        <a:prstGeom prst="rect">
          <a:avLst/>
        </a:prstGeom>
        <a:noFill/>
        <a:ln>
          <a:noFill/>
        </a:ln>
      </xdr:spPr>
    </xdr:pic>
    <xdr:clientData/>
  </xdr:twoCellAnchor>
</xdr:wsDr>
</file>

<file path=xl/drawings/drawing45.xml><?xml version="1.0" encoding="utf-8"?>
<xdr:wsDr xmlns:xdr="http://schemas.openxmlformats.org/drawingml/2006/spreadsheetDrawing" xmlns:a="http://schemas.openxmlformats.org/drawingml/2006/main">
  <xdr:oneCellAnchor>
    <xdr:from>
      <xdr:col>0</xdr:col>
      <xdr:colOff>101600</xdr:colOff>
      <xdr:row>86</xdr:row>
      <xdr:rowOff>106680</xdr:rowOff>
    </xdr:from>
    <xdr:ext cx="2286000" cy="1463040"/>
    <xdr:pic>
      <xdr:nvPicPr>
        <xdr:cNvPr id="4" name="Picture 3">
          <a:extLst>
            <a:ext uri="{FF2B5EF4-FFF2-40B4-BE49-F238E27FC236}">
              <a16:creationId xmlns:a16="http://schemas.microsoft.com/office/drawing/2014/main" id="{B2AD65EC-5A05-490B-AD05-2D970F2ED17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2889230"/>
          <a:ext cx="2286000" cy="1463040"/>
        </a:xfrm>
        <a:prstGeom prst="rect">
          <a:avLst/>
        </a:prstGeom>
        <a:noFill/>
        <a:ln>
          <a:noFill/>
        </a:ln>
      </xdr:spPr>
    </xdr:pic>
    <xdr:clientData/>
  </xdr:oneCellAnchor>
  <xdr:twoCellAnchor editAs="oneCell">
    <xdr:from>
      <xdr:col>0</xdr:col>
      <xdr:colOff>63500</xdr:colOff>
      <xdr:row>70</xdr:row>
      <xdr:rowOff>50800</xdr:rowOff>
    </xdr:from>
    <xdr:to>
      <xdr:col>0</xdr:col>
      <xdr:colOff>2331085</xdr:colOff>
      <xdr:row>81</xdr:row>
      <xdr:rowOff>116840</xdr:rowOff>
    </xdr:to>
    <xdr:pic>
      <xdr:nvPicPr>
        <xdr:cNvPr id="5" name="Picture 4">
          <a:extLst>
            <a:ext uri="{FF2B5EF4-FFF2-40B4-BE49-F238E27FC236}">
              <a16:creationId xmlns:a16="http://schemas.microsoft.com/office/drawing/2014/main" id="{FF27C530-5B79-425B-B5A8-6B23B7780473}"/>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500" y="10788650"/>
          <a:ext cx="2267585" cy="1463040"/>
        </a:xfrm>
        <a:prstGeom prst="rect">
          <a:avLst/>
        </a:prstGeom>
        <a:noFill/>
        <a:ln>
          <a:noFill/>
        </a:ln>
      </xdr:spPr>
    </xdr:pic>
    <xdr:clientData/>
  </xdr:twoCellAnchor>
</xdr:wsDr>
</file>

<file path=xl/drawings/drawing46.xml><?xml version="1.0" encoding="utf-8"?>
<xdr:wsDr xmlns:xdr="http://schemas.openxmlformats.org/drawingml/2006/spreadsheetDrawing" xmlns:a="http://schemas.openxmlformats.org/drawingml/2006/main">
  <xdr:oneCellAnchor>
    <xdr:from>
      <xdr:col>0</xdr:col>
      <xdr:colOff>63500</xdr:colOff>
      <xdr:row>66</xdr:row>
      <xdr:rowOff>120650</xdr:rowOff>
    </xdr:from>
    <xdr:ext cx="2177415" cy="1346200"/>
    <xdr:pic>
      <xdr:nvPicPr>
        <xdr:cNvPr id="4" name="Picture 3">
          <a:extLst>
            <a:ext uri="{FF2B5EF4-FFF2-40B4-BE49-F238E27FC236}">
              <a16:creationId xmlns:a16="http://schemas.microsoft.com/office/drawing/2014/main" id="{26554BA1-B1AA-4790-A775-6E53DA6D323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0" y="9017000"/>
          <a:ext cx="2177415" cy="1346200"/>
        </a:xfrm>
        <a:prstGeom prst="rect">
          <a:avLst/>
        </a:prstGeom>
        <a:noFill/>
        <a:ln>
          <a:noFill/>
        </a:ln>
      </xdr:spPr>
    </xdr:pic>
    <xdr:clientData/>
  </xdr:oneCellAnchor>
  <xdr:twoCellAnchor editAs="oneCell">
    <xdr:from>
      <xdr:col>0</xdr:col>
      <xdr:colOff>38100</xdr:colOff>
      <xdr:row>50</xdr:row>
      <xdr:rowOff>38100</xdr:rowOff>
    </xdr:from>
    <xdr:to>
      <xdr:col>0</xdr:col>
      <xdr:colOff>2305685</xdr:colOff>
      <xdr:row>61</xdr:row>
      <xdr:rowOff>104140</xdr:rowOff>
    </xdr:to>
    <xdr:pic>
      <xdr:nvPicPr>
        <xdr:cNvPr id="5" name="Picture 4">
          <a:extLst>
            <a:ext uri="{FF2B5EF4-FFF2-40B4-BE49-F238E27FC236}">
              <a16:creationId xmlns:a16="http://schemas.microsoft.com/office/drawing/2014/main" id="{7F412155-9411-404F-AA20-EACEA78D546C}"/>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 y="6889750"/>
          <a:ext cx="2267585" cy="1463040"/>
        </a:xfrm>
        <a:prstGeom prst="rect">
          <a:avLst/>
        </a:prstGeom>
        <a:noFill/>
        <a:ln>
          <a:noFill/>
        </a:ln>
      </xdr:spPr>
    </xdr:pic>
    <xdr:clientData/>
  </xdr:twoCellAnchor>
</xdr:wsDr>
</file>

<file path=xl/drawings/drawing47.xml><?xml version="1.0" encoding="utf-8"?>
<xdr:wsDr xmlns:xdr="http://schemas.openxmlformats.org/drawingml/2006/spreadsheetDrawing" xmlns:a="http://schemas.openxmlformats.org/drawingml/2006/main">
  <xdr:oneCellAnchor>
    <xdr:from>
      <xdr:col>0</xdr:col>
      <xdr:colOff>95250</xdr:colOff>
      <xdr:row>73</xdr:row>
      <xdr:rowOff>106680</xdr:rowOff>
    </xdr:from>
    <xdr:ext cx="2300605" cy="1454150"/>
    <xdr:pic>
      <xdr:nvPicPr>
        <xdr:cNvPr id="4" name="Picture 3">
          <a:extLst>
            <a:ext uri="{FF2B5EF4-FFF2-40B4-BE49-F238E27FC236}">
              <a16:creationId xmlns:a16="http://schemas.microsoft.com/office/drawing/2014/main" id="{4C71E1E9-5997-4C61-80BC-7AB9E4AE084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003280"/>
          <a:ext cx="2300605" cy="1454150"/>
        </a:xfrm>
        <a:prstGeom prst="rect">
          <a:avLst/>
        </a:prstGeom>
        <a:noFill/>
        <a:ln>
          <a:noFill/>
        </a:ln>
      </xdr:spPr>
    </xdr:pic>
    <xdr:clientData/>
  </xdr:oneCellAnchor>
  <xdr:twoCellAnchor editAs="oneCell">
    <xdr:from>
      <xdr:col>0</xdr:col>
      <xdr:colOff>82550</xdr:colOff>
      <xdr:row>58</xdr:row>
      <xdr:rowOff>44450</xdr:rowOff>
    </xdr:from>
    <xdr:to>
      <xdr:col>0</xdr:col>
      <xdr:colOff>2350135</xdr:colOff>
      <xdr:row>69</xdr:row>
      <xdr:rowOff>110490</xdr:rowOff>
    </xdr:to>
    <xdr:pic>
      <xdr:nvPicPr>
        <xdr:cNvPr id="5" name="Picture 4">
          <a:extLst>
            <a:ext uri="{FF2B5EF4-FFF2-40B4-BE49-F238E27FC236}">
              <a16:creationId xmlns:a16="http://schemas.microsoft.com/office/drawing/2014/main" id="{B0DECF3E-1E6E-4F9F-A010-17C20096357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550" y="9023350"/>
          <a:ext cx="2267585" cy="146304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franklintempletonindia.com/downloadsServlet/pdf/product-labels-jg9o5k7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franklintempletonindia.com/downloadsServlet/pdf/product-labels-jg9o5k7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franklintempletonindia.com/downloadsServlet/pdf/product-labels-jg9o5k7l"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franklintempletonindia.com/downloadsServlet/pdf/product-labels-jg9o5k7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franklintempletonindia.com/downloadsServlet/pdf/product-labels-jg9o5k7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www.franklintempletonindia.com/downloadsServlet/pdf/product-labels-jg9o5k7l"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www.franklintempletonindia.com/downloadsServlet/pdf/product-labels-jg9o5k7l"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s://www.franklintempletonindia.com/downloadsServlet/pdf/product-labels-jg9o5k7l"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www.franklintempletonindia.com/investor/reports?firstFilter-4"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www.franklintempletonindia.com/investor/reports?firstFilter-4"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s://www.franklintempletonindia.com/downloadsServlet/pdf/product-labels-jg9o5k7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www.franklintempletonindia.com/investor/reports?firstFilter-4"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https://www.franklintempletonindia.com/downloadsServlet/pdf/product-labels-jg9o5k7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www.franklintempletonindia.com/investor/reports?firstFilter-4"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https://www.franklintempletonindia.com/investor/reports?firstFilter-4"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https://www.franklintempletonindia.com/downloadsServlet/pdf/product-labels-jg9o5k7l"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https://www.franklintempletonindia.com/investor/reports?firstFilter-4"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28.bin"/><Relationship Id="rId1" Type="http://schemas.openxmlformats.org/officeDocument/2006/relationships/hyperlink" Target="https://www.franklintempletonindia.com/downloadsServlet/pdf/product-labels-jg9o5k7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https://www.franklintempletonindia.com/downloadsServlet/pdf/product-labels-jg9o5k7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https://www.franklintempletonindia.com/downloadsServlet/pdf/product-labels-jg9o5k7l"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https://www.franklintempletonindia.com/downloadsServlet/pdf/product-labels-jg9o5k7l"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2.bin"/><Relationship Id="rId1" Type="http://schemas.openxmlformats.org/officeDocument/2006/relationships/hyperlink" Target="https://www.franklintempletonindia.com/downloadsServlet/pdf/product-labels-jg9o5k7l"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https://www.franklintempletonindia.com/investor/reports?firstFilter-4"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https://www.franklintempletonindia.com/downloadsServlet/pdf/product-labels-jg9o5k7l" TargetMode="Externa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35.bin"/><Relationship Id="rId1" Type="http://schemas.openxmlformats.org/officeDocument/2006/relationships/hyperlink" Target="https://www.franklintempletonindia.com/downloadsServlet/pdf/product-labels-jg9o5k7l" TargetMode="Externa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36.bin"/><Relationship Id="rId1" Type="http://schemas.openxmlformats.org/officeDocument/2006/relationships/hyperlink" Target="https://www.franklintempletonindia.com/investor/reports?firstFilter-4" TargetMode="External"/></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printerSettings" Target="../printerSettings/printerSettings37.bin"/><Relationship Id="rId1" Type="http://schemas.openxmlformats.org/officeDocument/2006/relationships/hyperlink" Target="https://www.franklintempletonindia.com/downloadsServlet/pdf/product-labels-jg9o5k7l" TargetMode="External"/></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38.bin"/><Relationship Id="rId1" Type="http://schemas.openxmlformats.org/officeDocument/2006/relationships/hyperlink" Target="https://www.franklintempletonindia.com/investor/reports?firstFilter-4" TargetMode="Externa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39.bin"/><Relationship Id="rId1" Type="http://schemas.openxmlformats.org/officeDocument/2006/relationships/hyperlink" Target="https://www.franklintempletonindia.com/investor/reports?firstFilter-4" TargetMode="External"/></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printerSettings" Target="../printerSettings/printerSettings40.bin"/><Relationship Id="rId1" Type="http://schemas.openxmlformats.org/officeDocument/2006/relationships/hyperlink" Target="https://www.franklintempletonindia.com/investor/reports?firstFilter-4" TargetMode="Externa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41.xml"/><Relationship Id="rId2" Type="http://schemas.openxmlformats.org/officeDocument/2006/relationships/printerSettings" Target="../printerSettings/printerSettings41.bin"/><Relationship Id="rId1" Type="http://schemas.openxmlformats.org/officeDocument/2006/relationships/hyperlink" Target="https://www.franklintempletonindia.com/investor/reports?firstFilter-4" TargetMode="Externa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42.bin"/><Relationship Id="rId1" Type="http://schemas.openxmlformats.org/officeDocument/2006/relationships/hyperlink" Target="https://www.franklintempletonindia.com/investor/reports?firstFilter-4"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43.xml"/><Relationship Id="rId5" Type="http://schemas.openxmlformats.org/officeDocument/2006/relationships/printerSettings" Target="../printerSettings/printerSettings43.bin"/><Relationship Id="rId4" Type="http://schemas.openxmlformats.org/officeDocument/2006/relationships/hyperlink" Target="https://www.franklintempletonindia.com/investor/reports?firstFilter-4" TargetMode="External"/></Relationships>
</file>

<file path=xl/worksheets/_rels/sheet44.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downloadsServlet/pdf/fair-valuation-reliance-big-reliance-infra-november-4-2020-kgox4tfq" TargetMode="External"/><Relationship Id="rId5" Type="http://schemas.openxmlformats.org/officeDocument/2006/relationships/drawing" Target="../drawings/drawing44.xml"/><Relationship Id="rId4"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7" Type="http://schemas.openxmlformats.org/officeDocument/2006/relationships/drawing" Target="../drawings/drawing45.xm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downloadsServlet/pdf/franklin-templeton-update-on-reliance-broadcast-july-23-2020-kcg9m1gq" TargetMode="External"/><Relationship Id="rId6" Type="http://schemas.openxmlformats.org/officeDocument/2006/relationships/printerSettings" Target="../printerSettings/printerSettings45.bin"/><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investor/reports?firstFilter-4"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46.bin"/><Relationship Id="rId1" Type="http://schemas.openxmlformats.org/officeDocument/2006/relationships/hyperlink" Target="https://www.franklintempletonindia.com/downloadsServlet/pdf/product-labels-jg9o5k7l"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47.xml"/><Relationship Id="rId5" Type="http://schemas.openxmlformats.org/officeDocument/2006/relationships/printerSettings" Target="../printerSettings/printerSettings48.bin"/><Relationship Id="rId4" Type="http://schemas.openxmlformats.org/officeDocument/2006/relationships/hyperlink" Target="https://www.franklintempletonindia.com/investor/reports?firstFilter-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5"/>
  <sheetViews>
    <sheetView tabSelected="1" workbookViewId="0">
      <selection sqref="A1:G1"/>
    </sheetView>
  </sheetViews>
  <sheetFormatPr defaultColWidth="9.28515625" defaultRowHeight="10.15"/>
  <cols>
    <col min="1" max="1" width="38.7109375" style="7" bestFit="1" customWidth="1"/>
    <col min="2" max="2" width="50.5703125" style="7" bestFit="1" customWidth="1"/>
    <col min="3" max="3" width="24.7109375" style="7" bestFit="1" customWidth="1"/>
    <col min="4"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9" s="1" customFormat="1" ht="13.9">
      <c r="A1" s="58" t="s">
        <v>0</v>
      </c>
      <c r="B1" s="59"/>
      <c r="C1" s="59"/>
      <c r="D1" s="59"/>
      <c r="E1" s="59"/>
      <c r="F1" s="59"/>
      <c r="G1" s="59"/>
    </row>
    <row r="2" spans="1:9" s="1" customFormat="1" ht="11.45">
      <c r="E2" s="5"/>
      <c r="F2" s="9"/>
      <c r="G2" s="10"/>
    </row>
    <row r="3" spans="1:9" s="1" customFormat="1" ht="12">
      <c r="A3" s="8" t="s">
        <v>1</v>
      </c>
      <c r="B3" s="2"/>
      <c r="C3" s="3"/>
      <c r="D3" s="3"/>
      <c r="E3" s="4"/>
      <c r="F3" s="9"/>
      <c r="G3" s="10"/>
    </row>
    <row r="4" spans="1:9" s="1" customFormat="1" ht="17.649999999999999" customHeight="1">
      <c r="A4" s="6" t="s">
        <v>2</v>
      </c>
      <c r="B4" s="6" t="s">
        <v>3</v>
      </c>
      <c r="C4" s="13" t="s">
        <v>4</v>
      </c>
      <c r="D4" s="13" t="s">
        <v>5</v>
      </c>
      <c r="E4" s="12" t="s">
        <v>6</v>
      </c>
      <c r="F4" s="12" t="s">
        <v>7</v>
      </c>
      <c r="G4" s="12" t="s">
        <v>8</v>
      </c>
    </row>
    <row r="5" spans="1:9">
      <c r="A5" s="16" t="s">
        <v>9</v>
      </c>
      <c r="B5" s="17"/>
      <c r="C5" s="17"/>
      <c r="D5" s="17"/>
      <c r="E5" s="18"/>
      <c r="F5" s="19"/>
      <c r="G5" s="18"/>
    </row>
    <row r="6" spans="1:9">
      <c r="A6" s="20" t="s">
        <v>10</v>
      </c>
      <c r="B6" s="21"/>
      <c r="C6" s="21"/>
      <c r="D6" s="21"/>
      <c r="E6" s="22"/>
      <c r="F6" s="23"/>
      <c r="G6" s="22"/>
    </row>
    <row r="7" spans="1:9">
      <c r="A7" s="21" t="s">
        <v>11</v>
      </c>
      <c r="B7" s="21" t="s">
        <v>12</v>
      </c>
      <c r="C7" s="21" t="s">
        <v>13</v>
      </c>
      <c r="D7" s="24">
        <v>500</v>
      </c>
      <c r="E7" s="22">
        <v>5053.585</v>
      </c>
      <c r="F7" s="23">
        <v>3.0714708748931798</v>
      </c>
      <c r="G7" s="22">
        <v>3.6</v>
      </c>
    </row>
    <row r="8" spans="1:9">
      <c r="A8" s="21" t="s">
        <v>14</v>
      </c>
      <c r="B8" s="21" t="s">
        <v>15</v>
      </c>
      <c r="C8" s="21" t="s">
        <v>16</v>
      </c>
      <c r="D8" s="24">
        <v>100</v>
      </c>
      <c r="E8" s="22">
        <v>1006.36</v>
      </c>
      <c r="F8" s="23">
        <v>0.61164607494630097</v>
      </c>
      <c r="G8" s="22">
        <v>3.8250999999999999</v>
      </c>
    </row>
    <row r="9" spans="1:9">
      <c r="A9" s="20" t="s">
        <v>17</v>
      </c>
      <c r="B9" s="20"/>
      <c r="C9" s="20"/>
      <c r="D9" s="20"/>
      <c r="E9" s="25">
        <f>SUM(E6:E8)</f>
        <v>6059.9449999999997</v>
      </c>
      <c r="F9" s="26">
        <f>SUM(F6:F8)</f>
        <v>3.6831169498394809</v>
      </c>
      <c r="G9" s="25"/>
      <c r="H9" s="14"/>
      <c r="I9" s="14"/>
    </row>
    <row r="10" spans="1:9">
      <c r="A10" s="21"/>
      <c r="B10" s="21"/>
      <c r="C10" s="21"/>
      <c r="D10" s="21"/>
      <c r="E10" s="22"/>
      <c r="F10" s="23"/>
      <c r="G10" s="22"/>
    </row>
    <row r="11" spans="1:9">
      <c r="A11" s="20" t="s">
        <v>18</v>
      </c>
      <c r="B11" s="21"/>
      <c r="C11" s="21"/>
      <c r="D11" s="21"/>
      <c r="E11" s="22"/>
      <c r="F11" s="23"/>
      <c r="G11" s="22"/>
    </row>
    <row r="12" spans="1:9">
      <c r="A12" s="20" t="s">
        <v>19</v>
      </c>
      <c r="B12" s="21"/>
      <c r="C12" s="21"/>
      <c r="D12" s="21"/>
      <c r="E12" s="22"/>
      <c r="F12" s="23"/>
      <c r="G12" s="22"/>
    </row>
    <row r="13" spans="1:9">
      <c r="A13" s="21" t="s">
        <v>20</v>
      </c>
      <c r="B13" s="21" t="s">
        <v>21</v>
      </c>
      <c r="C13" s="21" t="s">
        <v>22</v>
      </c>
      <c r="D13" s="24">
        <v>1000</v>
      </c>
      <c r="E13" s="22">
        <v>4961.2349999999997</v>
      </c>
      <c r="F13" s="23">
        <v>3.0153423373705399</v>
      </c>
      <c r="G13" s="22">
        <v>3.6101000000000001</v>
      </c>
    </row>
    <row r="14" spans="1:9">
      <c r="A14" s="20" t="s">
        <v>17</v>
      </c>
      <c r="B14" s="20"/>
      <c r="C14" s="20"/>
      <c r="D14" s="20"/>
      <c r="E14" s="25">
        <f>SUM(E12:E13)</f>
        <v>4961.2349999999997</v>
      </c>
      <c r="F14" s="26">
        <f>SUM(F12:F13)</f>
        <v>3.0153423373705399</v>
      </c>
      <c r="G14" s="25"/>
      <c r="H14" s="14"/>
      <c r="I14" s="14"/>
    </row>
    <row r="15" spans="1:9">
      <c r="A15" s="21"/>
      <c r="B15" s="21"/>
      <c r="C15" s="21"/>
      <c r="D15" s="21"/>
      <c r="E15" s="22"/>
      <c r="F15" s="23"/>
      <c r="G15" s="22"/>
    </row>
    <row r="16" spans="1:9">
      <c r="A16" s="20" t="s">
        <v>23</v>
      </c>
      <c r="B16" s="21"/>
      <c r="C16" s="21"/>
      <c r="D16" s="21"/>
      <c r="E16" s="22"/>
      <c r="F16" s="23"/>
      <c r="G16" s="22"/>
    </row>
    <row r="17" spans="1:9">
      <c r="A17" s="21" t="s">
        <v>24</v>
      </c>
      <c r="B17" s="21" t="s">
        <v>25</v>
      </c>
      <c r="C17" s="21" t="s">
        <v>26</v>
      </c>
      <c r="D17" s="24">
        <v>1500</v>
      </c>
      <c r="E17" s="22">
        <v>7482.5325000000003</v>
      </c>
      <c r="F17" s="23">
        <v>4.5477380204729299</v>
      </c>
      <c r="G17" s="22">
        <v>3.5503</v>
      </c>
    </row>
    <row r="18" spans="1:9">
      <c r="A18" s="21" t="s">
        <v>27</v>
      </c>
      <c r="B18" s="21" t="s">
        <v>28</v>
      </c>
      <c r="C18" s="21" t="s">
        <v>22</v>
      </c>
      <c r="D18" s="24">
        <v>1500</v>
      </c>
      <c r="E18" s="22">
        <v>7460.2650000000003</v>
      </c>
      <c r="F18" s="23">
        <v>4.5342042661763902</v>
      </c>
      <c r="G18" s="22">
        <v>4.0500999999999996</v>
      </c>
    </row>
    <row r="19" spans="1:9">
      <c r="A19" s="21" t="s">
        <v>29</v>
      </c>
      <c r="B19" s="21" t="s">
        <v>30</v>
      </c>
      <c r="C19" s="21" t="s">
        <v>22</v>
      </c>
      <c r="D19" s="24">
        <v>1500</v>
      </c>
      <c r="E19" s="22">
        <v>7442.7375000000002</v>
      </c>
      <c r="F19" s="23">
        <v>4.5235513918782999</v>
      </c>
      <c r="G19" s="22">
        <v>4.0698999999999996</v>
      </c>
    </row>
    <row r="20" spans="1:9">
      <c r="A20" s="21" t="s">
        <v>31</v>
      </c>
      <c r="B20" s="21" t="s">
        <v>32</v>
      </c>
      <c r="C20" s="21" t="s">
        <v>22</v>
      </c>
      <c r="D20" s="24">
        <v>1500</v>
      </c>
      <c r="E20" s="22">
        <v>7442.3924999999999</v>
      </c>
      <c r="F20" s="23">
        <v>4.5233417075746196</v>
      </c>
      <c r="G20" s="22">
        <v>4.0949</v>
      </c>
    </row>
    <row r="21" spans="1:9">
      <c r="A21" s="21" t="s">
        <v>33</v>
      </c>
      <c r="B21" s="21" t="s">
        <v>34</v>
      </c>
      <c r="C21" s="21" t="s">
        <v>35</v>
      </c>
      <c r="D21" s="24">
        <v>1500</v>
      </c>
      <c r="E21" s="22">
        <v>7437.09</v>
      </c>
      <c r="F21" s="23">
        <v>4.5201189509940702</v>
      </c>
      <c r="G21" s="22">
        <v>3.7199</v>
      </c>
    </row>
    <row r="22" spans="1:9">
      <c r="A22" s="21" t="s">
        <v>36</v>
      </c>
      <c r="B22" s="21" t="s">
        <v>37</v>
      </c>
      <c r="C22" s="21" t="s">
        <v>22</v>
      </c>
      <c r="D22" s="24">
        <v>1000</v>
      </c>
      <c r="E22" s="22">
        <v>4983.67</v>
      </c>
      <c r="F22" s="23">
        <v>3.02897789491597</v>
      </c>
      <c r="G22" s="22">
        <v>3.6248</v>
      </c>
    </row>
    <row r="23" spans="1:9">
      <c r="A23" s="21" t="s">
        <v>38</v>
      </c>
      <c r="B23" s="21" t="s">
        <v>39</v>
      </c>
      <c r="C23" s="21" t="s">
        <v>40</v>
      </c>
      <c r="D23" s="24">
        <v>1000</v>
      </c>
      <c r="E23" s="22">
        <v>4970.7749999999996</v>
      </c>
      <c r="F23" s="23">
        <v>3.0211405642028701</v>
      </c>
      <c r="G23" s="22">
        <v>3.6999</v>
      </c>
    </row>
    <row r="24" spans="1:9">
      <c r="A24" s="21" t="s">
        <v>41</v>
      </c>
      <c r="B24" s="21" t="s">
        <v>42</v>
      </c>
      <c r="C24" s="21" t="s">
        <v>22</v>
      </c>
      <c r="D24" s="24">
        <v>600</v>
      </c>
      <c r="E24" s="22">
        <v>2993.5680000000002</v>
      </c>
      <c r="F24" s="23">
        <v>1.8194325264168401</v>
      </c>
      <c r="G24" s="22">
        <v>3.9211999999999998</v>
      </c>
    </row>
    <row r="25" spans="1:9">
      <c r="A25" s="21" t="s">
        <v>43</v>
      </c>
      <c r="B25" s="21" t="s">
        <v>44</v>
      </c>
      <c r="C25" s="21" t="s">
        <v>22</v>
      </c>
      <c r="D25" s="24">
        <v>500</v>
      </c>
      <c r="E25" s="22">
        <v>2481.9349999999999</v>
      </c>
      <c r="F25" s="23">
        <v>1.50847191961311</v>
      </c>
      <c r="G25" s="22">
        <v>3.6898</v>
      </c>
    </row>
    <row r="26" spans="1:9">
      <c r="A26" s="21" t="s">
        <v>45</v>
      </c>
      <c r="B26" s="21" t="s">
        <v>46</v>
      </c>
      <c r="C26" s="21" t="s">
        <v>40</v>
      </c>
      <c r="D26" s="24">
        <v>500</v>
      </c>
      <c r="E26" s="22">
        <v>2479.4575</v>
      </c>
      <c r="F26" s="23">
        <v>1.50696614320041</v>
      </c>
      <c r="G26" s="22">
        <v>4.2000999999999999</v>
      </c>
    </row>
    <row r="27" spans="1:9">
      <c r="A27" s="20" t="s">
        <v>17</v>
      </c>
      <c r="B27" s="20"/>
      <c r="C27" s="20"/>
      <c r="D27" s="20"/>
      <c r="E27" s="25">
        <f>SUM(E16:E26)</f>
        <v>55174.422999999995</v>
      </c>
      <c r="F27" s="26">
        <f>SUM(F16:F26)</f>
        <v>33.533943385445511</v>
      </c>
      <c r="G27" s="25"/>
      <c r="H27" s="14"/>
      <c r="I27" s="14"/>
    </row>
    <row r="28" spans="1:9">
      <c r="A28" s="21"/>
      <c r="B28" s="21"/>
      <c r="C28" s="21"/>
      <c r="D28" s="21"/>
      <c r="E28" s="22"/>
      <c r="F28" s="23"/>
      <c r="G28" s="22"/>
    </row>
    <row r="29" spans="1:9">
      <c r="A29" s="20" t="s">
        <v>47</v>
      </c>
      <c r="B29" s="21"/>
      <c r="C29" s="21"/>
      <c r="D29" s="21"/>
      <c r="E29" s="22"/>
      <c r="F29" s="23"/>
      <c r="G29" s="22"/>
    </row>
    <row r="30" spans="1:9">
      <c r="A30" s="21" t="s">
        <v>48</v>
      </c>
      <c r="B30" s="21" t="s">
        <v>49</v>
      </c>
      <c r="C30" s="21" t="s">
        <v>50</v>
      </c>
      <c r="D30" s="24">
        <v>12500000</v>
      </c>
      <c r="E30" s="22">
        <v>12410.75</v>
      </c>
      <c r="F30" s="23">
        <v>7.54301296220022</v>
      </c>
      <c r="G30" s="22">
        <v>3.4998</v>
      </c>
    </row>
    <row r="31" spans="1:9">
      <c r="A31" s="21" t="s">
        <v>51</v>
      </c>
      <c r="B31" s="21" t="s">
        <v>52</v>
      </c>
      <c r="C31" s="21" t="s">
        <v>50</v>
      </c>
      <c r="D31" s="24">
        <v>10000000</v>
      </c>
      <c r="E31" s="22">
        <v>9949.9500000000007</v>
      </c>
      <c r="F31" s="23">
        <v>6.0473864853650303</v>
      </c>
      <c r="G31" s="22">
        <v>3.4</v>
      </c>
    </row>
    <row r="32" spans="1:9">
      <c r="A32" s="21" t="s">
        <v>53</v>
      </c>
      <c r="B32" s="21" t="s">
        <v>54</v>
      </c>
      <c r="C32" s="21" t="s">
        <v>50</v>
      </c>
      <c r="D32" s="24">
        <v>7500000</v>
      </c>
      <c r="E32" s="22">
        <v>7440.3525</v>
      </c>
      <c r="F32" s="23">
        <v>4.5221018351702202</v>
      </c>
      <c r="G32" s="22">
        <v>3.5684</v>
      </c>
    </row>
    <row r="33" spans="1:9">
      <c r="A33" s="20" t="s">
        <v>17</v>
      </c>
      <c r="B33" s="20"/>
      <c r="C33" s="20"/>
      <c r="D33" s="20"/>
      <c r="E33" s="25">
        <f>SUM(E29:E32)</f>
        <v>29801.052500000002</v>
      </c>
      <c r="F33" s="26">
        <f>SUM(F29:F32)</f>
        <v>18.112501282735472</v>
      </c>
      <c r="G33" s="25"/>
      <c r="H33" s="14"/>
      <c r="I33" s="14"/>
    </row>
    <row r="34" spans="1:9">
      <c r="A34" s="21"/>
      <c r="B34" s="21"/>
      <c r="C34" s="21"/>
      <c r="D34" s="21"/>
      <c r="E34" s="22"/>
      <c r="F34" s="23"/>
      <c r="G34" s="22"/>
    </row>
    <row r="35" spans="1:9">
      <c r="A35" s="20" t="s">
        <v>55</v>
      </c>
      <c r="B35" s="21"/>
      <c r="C35" s="21"/>
      <c r="D35" s="21"/>
      <c r="E35" s="22"/>
      <c r="F35" s="23"/>
      <c r="G35" s="22"/>
    </row>
    <row r="36" spans="1:9">
      <c r="A36" s="21" t="s">
        <v>56</v>
      </c>
      <c r="B36" s="21" t="s">
        <v>57</v>
      </c>
      <c r="C36" s="21" t="s">
        <v>50</v>
      </c>
      <c r="D36" s="24">
        <v>7500000</v>
      </c>
      <c r="E36" s="22">
        <v>7541.8874999999998</v>
      </c>
      <c r="F36" s="23">
        <v>4.5838128374156097</v>
      </c>
      <c r="G36" s="22">
        <v>3.4721000000000002</v>
      </c>
    </row>
    <row r="37" spans="1:9">
      <c r="A37" s="20" t="s">
        <v>17</v>
      </c>
      <c r="B37" s="20"/>
      <c r="C37" s="20"/>
      <c r="D37" s="20"/>
      <c r="E37" s="25">
        <f>SUM(E36:E36)</f>
        <v>7541.8874999999998</v>
      </c>
      <c r="F37" s="26">
        <f>SUM(F36:F36)</f>
        <v>4.5838128374156097</v>
      </c>
      <c r="G37" s="25"/>
      <c r="H37" s="14"/>
      <c r="I37" s="14"/>
    </row>
    <row r="38" spans="1:9">
      <c r="A38" s="21"/>
      <c r="B38" s="21"/>
      <c r="C38" s="21"/>
      <c r="D38" s="21"/>
      <c r="E38" s="22"/>
      <c r="F38" s="23"/>
      <c r="G38" s="22"/>
    </row>
    <row r="39" spans="1:9">
      <c r="A39" s="20" t="s">
        <v>58</v>
      </c>
      <c r="B39" s="20"/>
      <c r="C39" s="20"/>
      <c r="D39" s="20"/>
      <c r="E39" s="25">
        <f>E9+E14+E27+E33+E37</f>
        <v>103538.54300000001</v>
      </c>
      <c r="F39" s="26">
        <f>F9+F14+F27+F33+F37</f>
        <v>62.928716792806611</v>
      </c>
      <c r="G39" s="25"/>
      <c r="H39" s="14"/>
      <c r="I39" s="14"/>
    </row>
    <row r="40" spans="1:9">
      <c r="A40" s="20"/>
      <c r="B40" s="20"/>
      <c r="C40" s="20"/>
      <c r="D40" s="20"/>
      <c r="E40" s="25"/>
      <c r="F40" s="26"/>
      <c r="G40" s="25"/>
      <c r="H40" s="14"/>
      <c r="I40" s="14"/>
    </row>
    <row r="41" spans="1:9">
      <c r="A41" s="20" t="s">
        <v>59</v>
      </c>
      <c r="B41" s="20"/>
      <c r="C41" s="20"/>
      <c r="D41" s="20"/>
      <c r="E41" s="25">
        <f>E43-(E9+E14+E27+E33+E37)</f>
        <v>60994.516431199998</v>
      </c>
      <c r="F41" s="26">
        <f>F43-(F9+F14+F27+F33+F37)</f>
        <v>37.071283207193389</v>
      </c>
      <c r="G41" s="25"/>
      <c r="H41" s="14"/>
      <c r="I41" s="14"/>
    </row>
    <row r="42" spans="1:9">
      <c r="A42" s="20"/>
      <c r="B42" s="20"/>
      <c r="C42" s="20"/>
      <c r="D42" s="20"/>
      <c r="E42" s="25"/>
      <c r="F42" s="26"/>
      <c r="G42" s="25"/>
      <c r="H42" s="14"/>
      <c r="I42" s="14"/>
    </row>
    <row r="43" spans="1:9">
      <c r="A43" s="27" t="s">
        <v>60</v>
      </c>
      <c r="B43" s="27"/>
      <c r="C43" s="27"/>
      <c r="D43" s="27"/>
      <c r="E43" s="28">
        <v>164533.0594312</v>
      </c>
      <c r="F43" s="29">
        <v>100</v>
      </c>
      <c r="G43" s="28"/>
      <c r="H43" s="14"/>
      <c r="I43" s="14"/>
    </row>
    <row r="45" spans="1:9">
      <c r="A45" s="14" t="s">
        <v>61</v>
      </c>
    </row>
    <row r="46" spans="1:9">
      <c r="A46" s="14" t="s">
        <v>62</v>
      </c>
    </row>
    <row r="48" spans="1:9">
      <c r="A48" s="14" t="s">
        <v>63</v>
      </c>
    </row>
    <row r="49" spans="1:4">
      <c r="A49" s="14" t="s">
        <v>64</v>
      </c>
    </row>
    <row r="50" spans="1:4">
      <c r="A50" s="14" t="s">
        <v>65</v>
      </c>
      <c r="B50" s="14"/>
      <c r="C50" s="30" t="s">
        <v>66</v>
      </c>
      <c r="D50" s="14" t="s">
        <v>67</v>
      </c>
    </row>
    <row r="51" spans="1:4">
      <c r="A51" s="7" t="s">
        <v>68</v>
      </c>
      <c r="C51" s="31">
        <v>4788.1911</v>
      </c>
      <c r="D51" s="31">
        <v>4852.5877</v>
      </c>
    </row>
    <row r="52" spans="1:4">
      <c r="A52" s="7" t="s">
        <v>69</v>
      </c>
      <c r="C52" s="31">
        <v>1510.4899</v>
      </c>
      <c r="D52" s="31">
        <v>1510.4105999999999</v>
      </c>
    </row>
    <row r="53" spans="1:4">
      <c r="A53" s="7" t="s">
        <v>70</v>
      </c>
      <c r="C53" s="31">
        <v>1244.5925999999999</v>
      </c>
      <c r="D53" s="31">
        <v>1244.8984</v>
      </c>
    </row>
    <row r="54" spans="1:4">
      <c r="A54" s="7" t="s">
        <v>71</v>
      </c>
      <c r="C54" s="31">
        <v>1000</v>
      </c>
      <c r="D54" s="31">
        <v>1000</v>
      </c>
    </row>
    <row r="55" spans="1:4">
      <c r="A55" s="7" t="s">
        <v>72</v>
      </c>
      <c r="C55" s="31">
        <v>1054.9919</v>
      </c>
      <c r="D55" s="31">
        <v>1055.2674</v>
      </c>
    </row>
    <row r="56" spans="1:4">
      <c r="A56" s="7" t="s">
        <v>73</v>
      </c>
      <c r="C56" s="31">
        <v>3100.2532999999999</v>
      </c>
      <c r="D56" s="31">
        <v>3152.3766999999998</v>
      </c>
    </row>
    <row r="57" spans="1:4">
      <c r="A57" s="7" t="s">
        <v>74</v>
      </c>
      <c r="C57" s="31">
        <v>1000</v>
      </c>
      <c r="D57" s="31">
        <v>1000</v>
      </c>
    </row>
    <row r="58" spans="1:4">
      <c r="A58" s="7" t="s">
        <v>75</v>
      </c>
      <c r="C58" s="31">
        <v>1022.2228</v>
      </c>
      <c r="D58" s="31">
        <v>1022.5104</v>
      </c>
    </row>
    <row r="59" spans="1:4">
      <c r="A59" s="7" t="s">
        <v>76</v>
      </c>
      <c r="C59" s="31">
        <v>3116.8692000000001</v>
      </c>
      <c r="D59" s="31">
        <v>3170.4933999999998</v>
      </c>
    </row>
    <row r="60" spans="1:4">
      <c r="A60" s="7" t="s">
        <v>77</v>
      </c>
      <c r="C60" s="31">
        <v>1002.2204</v>
      </c>
      <c r="D60" s="31">
        <v>1002.1876999999999</v>
      </c>
    </row>
    <row r="61" spans="1:4">
      <c r="A61" s="7" t="s">
        <v>78</v>
      </c>
      <c r="C61" s="31">
        <v>1021.6935</v>
      </c>
      <c r="D61" s="31">
        <v>1021.985</v>
      </c>
    </row>
    <row r="62" spans="1:4">
      <c r="A62" s="7" t="s">
        <v>79</v>
      </c>
      <c r="C62" s="31">
        <v>13.1571</v>
      </c>
      <c r="D62" s="31">
        <v>13.383800000000001</v>
      </c>
    </row>
    <row r="63" spans="1:4">
      <c r="A63" s="7" t="s">
        <v>80</v>
      </c>
      <c r="C63" s="31">
        <v>13.1571</v>
      </c>
      <c r="D63" s="31">
        <v>13.383800000000001</v>
      </c>
    </row>
    <row r="64" spans="1:4">
      <c r="A64" s="7" t="s">
        <v>81</v>
      </c>
      <c r="C64" s="31">
        <v>10</v>
      </c>
      <c r="D64" s="31">
        <v>10</v>
      </c>
    </row>
    <row r="65" spans="1:5">
      <c r="A65" s="7" t="s">
        <v>82</v>
      </c>
      <c r="C65" s="31">
        <v>10</v>
      </c>
      <c r="D65" s="31">
        <v>10</v>
      </c>
    </row>
    <row r="67" spans="1:5">
      <c r="A67" s="14" t="s">
        <v>83</v>
      </c>
    </row>
    <row r="68" spans="1:5">
      <c r="A68" s="70" t="s">
        <v>84</v>
      </c>
      <c r="B68" s="71"/>
      <c r="C68" s="34" t="s">
        <v>85</v>
      </c>
    </row>
    <row r="69" spans="1:5">
      <c r="A69" s="72" t="s">
        <v>69</v>
      </c>
      <c r="B69" s="73"/>
      <c r="C69" s="35">
        <v>20.252952122</v>
      </c>
    </row>
    <row r="70" spans="1:5">
      <c r="A70" s="72" t="s">
        <v>70</v>
      </c>
      <c r="B70" s="73"/>
      <c r="C70" s="35">
        <v>16.316156100000001</v>
      </c>
    </row>
    <row r="71" spans="1:5">
      <c r="A71" s="72" t="s">
        <v>71</v>
      </c>
      <c r="B71" s="73"/>
      <c r="C71" s="35">
        <v>14.615143524</v>
      </c>
    </row>
    <row r="72" spans="1:5">
      <c r="A72" s="72" t="s">
        <v>72</v>
      </c>
      <c r="B72" s="73"/>
      <c r="C72" s="35">
        <v>15.140806940999999</v>
      </c>
    </row>
    <row r="73" spans="1:5">
      <c r="A73" s="72" t="s">
        <v>74</v>
      </c>
      <c r="B73" s="73"/>
      <c r="C73" s="35">
        <v>16.663468349999999</v>
      </c>
    </row>
    <row r="74" spans="1:5">
      <c r="A74" s="72" t="s">
        <v>75</v>
      </c>
      <c r="B74" s="73"/>
      <c r="C74" s="35">
        <v>16.754003931</v>
      </c>
    </row>
    <row r="75" spans="1:5">
      <c r="A75" s="72" t="s">
        <v>77</v>
      </c>
      <c r="B75" s="73"/>
      <c r="C75" s="35">
        <v>17.097312092999999</v>
      </c>
    </row>
    <row r="76" spans="1:5">
      <c r="A76" s="72" t="s">
        <v>78</v>
      </c>
      <c r="B76" s="73"/>
      <c r="C76" s="35">
        <v>17.117437163000002</v>
      </c>
    </row>
    <row r="77" spans="1:5">
      <c r="A77" s="7" t="s">
        <v>86</v>
      </c>
    </row>
    <row r="78" spans="1:5">
      <c r="A78" s="7" t="s">
        <v>87</v>
      </c>
    </row>
    <row r="80" spans="1:5">
      <c r="A80" s="14" t="s">
        <v>88</v>
      </c>
      <c r="D80" s="32">
        <v>0.105934868273973</v>
      </c>
      <c r="E80" s="10" t="s">
        <v>89</v>
      </c>
    </row>
    <row r="82" spans="1:4">
      <c r="A82" s="14" t="s">
        <v>90</v>
      </c>
      <c r="D82" s="30" t="s">
        <v>91</v>
      </c>
    </row>
    <row r="84" spans="1:4">
      <c r="A84" s="39" t="s">
        <v>92</v>
      </c>
    </row>
    <row r="85" spans="1:4" ht="14.45">
      <c r="A85" s="33"/>
    </row>
    <row r="86" spans="1:4">
      <c r="A86" s="39" t="s">
        <v>93</v>
      </c>
    </row>
    <row r="87" spans="1:4">
      <c r="A87" s="43"/>
    </row>
    <row r="88" spans="1:4">
      <c r="A88" s="43"/>
    </row>
    <row r="89" spans="1:4">
      <c r="A89" s="43"/>
    </row>
    <row r="90" spans="1:4">
      <c r="A90" s="43"/>
    </row>
    <row r="91" spans="1:4">
      <c r="A91" s="43"/>
    </row>
    <row r="92" spans="1:4">
      <c r="A92" s="43"/>
    </row>
    <row r="93" spans="1:4">
      <c r="A93" s="43"/>
    </row>
    <row r="94" spans="1:4">
      <c r="A94" s="43"/>
    </row>
    <row r="95" spans="1:4">
      <c r="A95" s="43"/>
    </row>
    <row r="96" spans="1:4">
      <c r="A96" s="43"/>
    </row>
    <row r="97" spans="1:1">
      <c r="A97" s="43"/>
    </row>
    <row r="98" spans="1:1">
      <c r="A98" s="43"/>
    </row>
    <row r="99" spans="1:1">
      <c r="A99" s="43"/>
    </row>
    <row r="100" spans="1:1">
      <c r="A100" s="39" t="s">
        <v>94</v>
      </c>
    </row>
    <row r="101" spans="1:1">
      <c r="A101" s="43"/>
    </row>
    <row r="102" spans="1:1">
      <c r="A102" s="39" t="s">
        <v>95</v>
      </c>
    </row>
    <row r="103" spans="1:1">
      <c r="A103" s="43"/>
    </row>
    <row r="104" spans="1:1">
      <c r="A104" s="43"/>
    </row>
    <row r="105" spans="1:1">
      <c r="A105" s="43"/>
    </row>
    <row r="106" spans="1:1">
      <c r="A106" s="43"/>
    </row>
    <row r="107" spans="1:1">
      <c r="A107" s="43"/>
    </row>
    <row r="108" spans="1:1">
      <c r="A108" s="43"/>
    </row>
    <row r="109" spans="1:1">
      <c r="A109" s="43"/>
    </row>
    <row r="110" spans="1:1">
      <c r="A110" s="43"/>
    </row>
    <row r="111" spans="1:1">
      <c r="A111" s="43"/>
    </row>
    <row r="112" spans="1:1">
      <c r="A112" s="43"/>
    </row>
    <row r="113" spans="1:1">
      <c r="A113" s="43"/>
    </row>
    <row r="114" spans="1:1">
      <c r="A114" s="43"/>
    </row>
    <row r="115" spans="1:1">
      <c r="A115" s="43"/>
    </row>
  </sheetData>
  <mergeCells count="10">
    <mergeCell ref="A73:B73"/>
    <mergeCell ref="A74:B74"/>
    <mergeCell ref="A75:B75"/>
    <mergeCell ref="A76:B76"/>
    <mergeCell ref="A1:G1"/>
    <mergeCell ref="A68:B68"/>
    <mergeCell ref="A69:B69"/>
    <mergeCell ref="A70:B70"/>
    <mergeCell ref="A71:B71"/>
    <mergeCell ref="A72:B72"/>
  </mergeCells>
  <conditionalFormatting sqref="F2:F3 F5:F65536">
    <cfRule type="cellIs" dxfId="70" priority="1" stopIfTrue="1" operator="between">
      <formula>0.009</formula>
      <formula>-0.009</formula>
    </cfRule>
  </conditionalFormatting>
  <hyperlinks>
    <hyperlink ref="A85" r:id="rId1" tooltip="https://www.franklintempletonindia.com/downloadsServlet/pdf/product-labels-jg9o5k7l" display="https://www.franklintempletonindia.com/downloadsServlet/pdf/product-labels-jg9o5k7l" xr:uid="{00000000-0004-0000-0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5"/>
  <sheetViews>
    <sheetView workbookViewId="0">
      <selection sqref="A1:G1"/>
    </sheetView>
  </sheetViews>
  <sheetFormatPr defaultColWidth="9.28515625" defaultRowHeight="10.15"/>
  <cols>
    <col min="1" max="1" width="36.7109375" style="7" bestFit="1" customWidth="1"/>
    <col min="2" max="2" width="20" style="7" bestFit="1" customWidth="1"/>
    <col min="3" max="3" width="24.7109375" style="7" bestFit="1" customWidth="1"/>
    <col min="4"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9" s="1" customFormat="1" ht="13.9">
      <c r="A1" s="58" t="s">
        <v>96</v>
      </c>
      <c r="B1" s="59"/>
      <c r="C1" s="59"/>
      <c r="D1" s="59"/>
      <c r="E1" s="59"/>
      <c r="F1" s="59"/>
      <c r="G1" s="59"/>
    </row>
    <row r="2" spans="1:9" s="1" customFormat="1" ht="11.45">
      <c r="E2" s="5"/>
      <c r="F2" s="9"/>
      <c r="G2" s="10"/>
    </row>
    <row r="3" spans="1:9" s="1" customFormat="1" ht="12">
      <c r="A3" s="8" t="s">
        <v>1</v>
      </c>
      <c r="B3" s="2"/>
      <c r="C3" s="3"/>
      <c r="D3" s="3"/>
      <c r="E3" s="4"/>
      <c r="F3" s="9"/>
      <c r="G3" s="10"/>
    </row>
    <row r="4" spans="1:9" s="1" customFormat="1" ht="17.649999999999999" customHeight="1">
      <c r="A4" s="6" t="s">
        <v>2</v>
      </c>
      <c r="B4" s="6" t="s">
        <v>3</v>
      </c>
      <c r="C4" s="13" t="s">
        <v>4</v>
      </c>
      <c r="D4" s="13" t="s">
        <v>5</v>
      </c>
      <c r="E4" s="12" t="s">
        <v>6</v>
      </c>
      <c r="F4" s="12" t="s">
        <v>7</v>
      </c>
      <c r="G4" s="12" t="s">
        <v>8</v>
      </c>
    </row>
    <row r="5" spans="1:9">
      <c r="A5" s="20" t="s">
        <v>59</v>
      </c>
      <c r="B5" s="20"/>
      <c r="C5" s="20"/>
      <c r="D5" s="20"/>
      <c r="E5" s="25">
        <v>12087.1567473</v>
      </c>
      <c r="F5" s="26">
        <v>100</v>
      </c>
      <c r="G5" s="25"/>
      <c r="H5" s="14"/>
      <c r="I5" s="14"/>
    </row>
    <row r="6" spans="1:9">
      <c r="A6" s="20"/>
      <c r="B6" s="20"/>
      <c r="C6" s="20"/>
      <c r="D6" s="20"/>
      <c r="E6" s="25"/>
      <c r="F6" s="26"/>
      <c r="G6" s="25"/>
      <c r="H6" s="14"/>
      <c r="I6" s="14"/>
    </row>
    <row r="7" spans="1:9">
      <c r="A7" s="27" t="s">
        <v>60</v>
      </c>
      <c r="B7" s="27"/>
      <c r="C7" s="27"/>
      <c r="D7" s="27"/>
      <c r="E7" s="28">
        <v>12087.1567473</v>
      </c>
      <c r="F7" s="29">
        <v>100</v>
      </c>
      <c r="G7" s="28"/>
      <c r="H7" s="14"/>
      <c r="I7" s="14"/>
    </row>
    <row r="9" spans="1:9">
      <c r="A9" s="14" t="s">
        <v>63</v>
      </c>
    </row>
    <row r="10" spans="1:9">
      <c r="A10" s="14" t="s">
        <v>64</v>
      </c>
    </row>
    <row r="11" spans="1:9">
      <c r="A11" s="14" t="s">
        <v>65</v>
      </c>
      <c r="B11" s="14"/>
      <c r="C11" s="30" t="s">
        <v>66</v>
      </c>
      <c r="D11" s="14" t="s">
        <v>67</v>
      </c>
    </row>
    <row r="12" spans="1:9">
      <c r="A12" s="7" t="s">
        <v>97</v>
      </c>
      <c r="C12" s="31">
        <v>1082.5425</v>
      </c>
      <c r="D12" s="31">
        <v>1099.5419999999999</v>
      </c>
    </row>
    <row r="13" spans="1:9">
      <c r="A13" s="7" t="s">
        <v>98</v>
      </c>
      <c r="C13" s="31">
        <v>1000</v>
      </c>
      <c r="D13" s="31">
        <v>1000</v>
      </c>
    </row>
    <row r="14" spans="1:9">
      <c r="A14" s="7" t="s">
        <v>99</v>
      </c>
      <c r="C14" s="31">
        <v>1000.2514</v>
      </c>
      <c r="D14" s="31">
        <v>1000.4439</v>
      </c>
    </row>
    <row r="15" spans="1:9">
      <c r="A15" s="7" t="s">
        <v>100</v>
      </c>
      <c r="C15" s="31">
        <v>1083.8729000000001</v>
      </c>
      <c r="D15" s="31">
        <v>1101.1724999999999</v>
      </c>
    </row>
    <row r="16" spans="1:9">
      <c r="A16" s="7" t="s">
        <v>101</v>
      </c>
      <c r="C16" s="31">
        <v>1000</v>
      </c>
      <c r="D16" s="31">
        <v>1000</v>
      </c>
    </row>
    <row r="17" spans="1:5">
      <c r="A17" s="7" t="s">
        <v>102</v>
      </c>
      <c r="C17" s="31">
        <v>1000.2546</v>
      </c>
      <c r="D17" s="31">
        <v>1000.4521999999999</v>
      </c>
    </row>
    <row r="19" spans="1:5">
      <c r="A19" s="14" t="s">
        <v>83</v>
      </c>
    </row>
    <row r="20" spans="1:5">
      <c r="A20" s="70" t="s">
        <v>84</v>
      </c>
      <c r="B20" s="71"/>
      <c r="C20" s="34" t="s">
        <v>85</v>
      </c>
    </row>
    <row r="21" spans="1:5">
      <c r="A21" s="72" t="s">
        <v>98</v>
      </c>
      <c r="B21" s="73"/>
      <c r="C21" s="35">
        <v>15.57851074</v>
      </c>
    </row>
    <row r="22" spans="1:5">
      <c r="A22" s="72" t="s">
        <v>99</v>
      </c>
      <c r="B22" s="73"/>
      <c r="C22" s="35">
        <v>15.418152514999999</v>
      </c>
    </row>
    <row r="23" spans="1:5">
      <c r="A23" s="72" t="s">
        <v>101</v>
      </c>
      <c r="B23" s="73"/>
      <c r="C23" s="35">
        <v>15.843994349999999</v>
      </c>
    </row>
    <row r="24" spans="1:5">
      <c r="A24" s="72" t="s">
        <v>102</v>
      </c>
      <c r="B24" s="73"/>
      <c r="C24" s="35">
        <v>15.667143085999999</v>
      </c>
    </row>
    <row r="25" spans="1:5">
      <c r="A25" s="7" t="s">
        <v>86</v>
      </c>
    </row>
    <row r="26" spans="1:5">
      <c r="A26" s="7" t="s">
        <v>87</v>
      </c>
    </row>
    <row r="28" spans="1:5">
      <c r="A28" s="14" t="s">
        <v>88</v>
      </c>
      <c r="D28" s="32">
        <v>8.21917808219178E-3</v>
      </c>
      <c r="E28" s="10" t="s">
        <v>89</v>
      </c>
    </row>
    <row r="30" spans="1:5" ht="23.25" customHeight="1">
      <c r="A30" s="60" t="s">
        <v>90</v>
      </c>
      <c r="B30" s="61"/>
      <c r="C30" s="61"/>
      <c r="D30" s="30" t="s">
        <v>91</v>
      </c>
    </row>
    <row r="33" spans="1:1">
      <c r="A33" s="39" t="s">
        <v>92</v>
      </c>
    </row>
    <row r="34" spans="1:1">
      <c r="A34" s="39"/>
    </row>
    <row r="35" spans="1:1">
      <c r="A35" s="39" t="s">
        <v>93</v>
      </c>
    </row>
    <row r="36" spans="1:1">
      <c r="A36" s="42"/>
    </row>
    <row r="37" spans="1:1">
      <c r="A37" s="43"/>
    </row>
    <row r="38" spans="1:1">
      <c r="A38" s="43"/>
    </row>
    <row r="39" spans="1:1">
      <c r="A39" s="43"/>
    </row>
    <row r="40" spans="1:1">
      <c r="A40" s="43"/>
    </row>
    <row r="41" spans="1:1">
      <c r="A41" s="43"/>
    </row>
    <row r="42" spans="1:1">
      <c r="A42" s="43"/>
    </row>
    <row r="43" spans="1:1">
      <c r="A43" s="43"/>
    </row>
    <row r="44" spans="1:1">
      <c r="A44" s="43"/>
    </row>
    <row r="45" spans="1:1">
      <c r="A45" s="43"/>
    </row>
    <row r="46" spans="1:1">
      <c r="A46" s="43"/>
    </row>
    <row r="47" spans="1:1">
      <c r="A47" s="43"/>
    </row>
    <row r="48" spans="1:1">
      <c r="A48" s="43"/>
    </row>
    <row r="49" spans="1:1">
      <c r="A49" s="39" t="s">
        <v>103</v>
      </c>
    </row>
    <row r="50" spans="1:1">
      <c r="A50" s="43"/>
    </row>
    <row r="51" spans="1:1">
      <c r="A51" s="39" t="s">
        <v>95</v>
      </c>
    </row>
    <row r="52" spans="1:1">
      <c r="A52" s="43"/>
    </row>
    <row r="53" spans="1:1">
      <c r="A53" s="43"/>
    </row>
    <row r="54" spans="1:1">
      <c r="A54" s="43"/>
    </row>
    <row r="55" spans="1:1">
      <c r="A55" s="43"/>
    </row>
    <row r="56" spans="1:1">
      <c r="A56" s="43"/>
    </row>
    <row r="57" spans="1:1">
      <c r="A57" s="43"/>
    </row>
    <row r="58" spans="1:1">
      <c r="A58" s="43"/>
    </row>
    <row r="59" spans="1:1">
      <c r="A59" s="43"/>
    </row>
    <row r="60" spans="1:1">
      <c r="A60" s="43"/>
    </row>
    <row r="61" spans="1:1">
      <c r="A61" s="43"/>
    </row>
    <row r="62" spans="1:1">
      <c r="A62" s="43"/>
    </row>
    <row r="63" spans="1:1">
      <c r="A63" s="43"/>
    </row>
    <row r="64" spans="1:1">
      <c r="A64" s="43"/>
    </row>
    <row r="65" spans="1:1">
      <c r="A65" s="43"/>
    </row>
  </sheetData>
  <mergeCells count="7">
    <mergeCell ref="A30:C30"/>
    <mergeCell ref="A1:G1"/>
    <mergeCell ref="A20:B20"/>
    <mergeCell ref="A21:B21"/>
    <mergeCell ref="A22:B22"/>
    <mergeCell ref="A23:B23"/>
    <mergeCell ref="A24:B24"/>
  </mergeCells>
  <conditionalFormatting sqref="F2:F3 F5:F65533">
    <cfRule type="cellIs" dxfId="69" priority="1" stopIfTrue="1" operator="between">
      <formula>0.009</formula>
      <formula>-0.009</formula>
    </cfRule>
  </conditionalFormatting>
  <hyperlinks>
    <hyperlink ref="A34" r:id="rId1" tooltip="https://www.franklintempletonindia.com/downloadsServlet/pdf/product-labels-jg9o5k7l" display="https://www.franklintempletonindia.com/downloadsServlet/pdf/product-labels-jg9o5k7l" xr:uid="{00000000-0004-0000-0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5"/>
  <sheetViews>
    <sheetView workbookViewId="0">
      <selection sqref="A1:G1"/>
    </sheetView>
  </sheetViews>
  <sheetFormatPr defaultColWidth="9.28515625" defaultRowHeight="10.15"/>
  <cols>
    <col min="1" max="1" width="36.7109375" style="7" bestFit="1" customWidth="1"/>
    <col min="2" max="2" width="49" style="7" bestFit="1" customWidth="1"/>
    <col min="3" max="3" width="24.7109375" style="7" bestFit="1" customWidth="1"/>
    <col min="4"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9" s="1" customFormat="1" ht="13.9">
      <c r="A1" s="58" t="s">
        <v>104</v>
      </c>
      <c r="B1" s="59"/>
      <c r="C1" s="59"/>
      <c r="D1" s="59"/>
      <c r="E1" s="59"/>
      <c r="F1" s="59"/>
      <c r="G1" s="59"/>
    </row>
    <row r="2" spans="1:9" s="1" customFormat="1" ht="11.45">
      <c r="E2" s="5"/>
      <c r="F2" s="9"/>
      <c r="G2" s="10"/>
    </row>
    <row r="3" spans="1:9" s="1" customFormat="1" ht="12">
      <c r="A3" s="8" t="s">
        <v>1</v>
      </c>
      <c r="B3" s="2"/>
      <c r="C3" s="3"/>
      <c r="D3" s="3"/>
      <c r="E3" s="4"/>
      <c r="F3" s="9"/>
      <c r="G3" s="10"/>
    </row>
    <row r="4" spans="1:9" s="1" customFormat="1" ht="17.649999999999999" customHeight="1">
      <c r="A4" s="6" t="s">
        <v>2</v>
      </c>
      <c r="B4" s="6" t="s">
        <v>3</v>
      </c>
      <c r="C4" s="13" t="s">
        <v>4</v>
      </c>
      <c r="D4" s="13" t="s">
        <v>5</v>
      </c>
      <c r="E4" s="12" t="s">
        <v>6</v>
      </c>
      <c r="F4" s="12" t="s">
        <v>7</v>
      </c>
      <c r="G4" s="12" t="s">
        <v>8</v>
      </c>
    </row>
    <row r="5" spans="1:9">
      <c r="A5" s="16" t="s">
        <v>18</v>
      </c>
      <c r="B5" s="17"/>
      <c r="C5" s="17"/>
      <c r="D5" s="17"/>
      <c r="E5" s="18"/>
      <c r="F5" s="19"/>
      <c r="G5" s="18"/>
    </row>
    <row r="6" spans="1:9">
      <c r="A6" s="20" t="s">
        <v>19</v>
      </c>
      <c r="B6" s="21"/>
      <c r="C6" s="21"/>
      <c r="D6" s="21"/>
      <c r="E6" s="22"/>
      <c r="F6" s="23"/>
      <c r="G6" s="22"/>
    </row>
    <row r="7" spans="1:9">
      <c r="A7" s="21" t="s">
        <v>105</v>
      </c>
      <c r="B7" s="21" t="s">
        <v>106</v>
      </c>
      <c r="C7" s="21" t="s">
        <v>22</v>
      </c>
      <c r="D7" s="24">
        <v>5000</v>
      </c>
      <c r="E7" s="22">
        <v>4973.5450000000001</v>
      </c>
      <c r="F7" s="23">
        <v>4.9133429146704302</v>
      </c>
      <c r="G7" s="22">
        <v>3.53</v>
      </c>
    </row>
    <row r="8" spans="1:9">
      <c r="A8" s="21" t="s">
        <v>107</v>
      </c>
      <c r="B8" s="21" t="s">
        <v>108</v>
      </c>
      <c r="C8" s="21" t="s">
        <v>35</v>
      </c>
      <c r="D8" s="24">
        <v>5000</v>
      </c>
      <c r="E8" s="22">
        <v>4962.8</v>
      </c>
      <c r="F8" s="23">
        <v>4.9027279771121801</v>
      </c>
      <c r="G8" s="22">
        <v>3.5998999999999999</v>
      </c>
    </row>
    <row r="9" spans="1:9">
      <c r="A9" s="21" t="s">
        <v>109</v>
      </c>
      <c r="B9" s="21" t="s">
        <v>110</v>
      </c>
      <c r="C9" s="21" t="s">
        <v>22</v>
      </c>
      <c r="D9" s="24">
        <v>1000</v>
      </c>
      <c r="E9" s="22">
        <v>4866.3999999999996</v>
      </c>
      <c r="F9" s="23">
        <v>4.8074948472271197</v>
      </c>
      <c r="G9" s="22">
        <v>4.3951000000000002</v>
      </c>
    </row>
    <row r="10" spans="1:9">
      <c r="A10" s="21" t="s">
        <v>111</v>
      </c>
      <c r="B10" s="21" t="s">
        <v>112</v>
      </c>
      <c r="C10" s="21" t="s">
        <v>22</v>
      </c>
      <c r="D10" s="24">
        <v>2500</v>
      </c>
      <c r="E10" s="22">
        <v>2490.8449999999998</v>
      </c>
      <c r="F10" s="23">
        <v>2.4606946619146401</v>
      </c>
      <c r="G10" s="22">
        <v>3.5304000000000002</v>
      </c>
    </row>
    <row r="11" spans="1:9">
      <c r="A11" s="21" t="s">
        <v>113</v>
      </c>
      <c r="B11" s="21" t="s">
        <v>114</v>
      </c>
      <c r="C11" s="21" t="s">
        <v>26</v>
      </c>
      <c r="D11" s="24">
        <v>2500</v>
      </c>
      <c r="E11" s="22">
        <v>2487.0124999999998</v>
      </c>
      <c r="F11" s="23">
        <v>2.4569085522643901</v>
      </c>
      <c r="G11" s="22">
        <v>3.5301</v>
      </c>
    </row>
    <row r="12" spans="1:9">
      <c r="A12" s="20" t="s">
        <v>17</v>
      </c>
      <c r="B12" s="20"/>
      <c r="C12" s="20"/>
      <c r="D12" s="20"/>
      <c r="E12" s="25">
        <f>SUM(E6:E11)</f>
        <v>19780.602500000001</v>
      </c>
      <c r="F12" s="26">
        <f>SUM(F6:F11)</f>
        <v>19.541168953188762</v>
      </c>
      <c r="G12" s="25"/>
      <c r="H12" s="14"/>
      <c r="I12" s="14"/>
    </row>
    <row r="13" spans="1:9">
      <c r="A13" s="21"/>
      <c r="B13" s="21"/>
      <c r="C13" s="21"/>
      <c r="D13" s="21"/>
      <c r="E13" s="22"/>
      <c r="F13" s="23"/>
      <c r="G13" s="22"/>
    </row>
    <row r="14" spans="1:9">
      <c r="A14" s="20" t="s">
        <v>23</v>
      </c>
      <c r="B14" s="21"/>
      <c r="C14" s="21"/>
      <c r="D14" s="21"/>
      <c r="E14" s="22"/>
      <c r="F14" s="23"/>
      <c r="G14" s="22"/>
    </row>
    <row r="15" spans="1:9">
      <c r="A15" s="21" t="s">
        <v>115</v>
      </c>
      <c r="B15" s="21" t="s">
        <v>116</v>
      </c>
      <c r="C15" s="21" t="s">
        <v>22</v>
      </c>
      <c r="D15" s="24">
        <v>1000</v>
      </c>
      <c r="E15" s="22">
        <v>4985.6899999999996</v>
      </c>
      <c r="F15" s="23">
        <v>4.9253409059821998</v>
      </c>
      <c r="G15" s="22">
        <v>3.8801000000000001</v>
      </c>
    </row>
    <row r="16" spans="1:9">
      <c r="A16" s="21" t="s">
        <v>117</v>
      </c>
      <c r="B16" s="21" t="s">
        <v>118</v>
      </c>
      <c r="C16" s="21" t="s">
        <v>26</v>
      </c>
      <c r="D16" s="24">
        <v>1000</v>
      </c>
      <c r="E16" s="22">
        <v>4972.3050000000003</v>
      </c>
      <c r="F16" s="23">
        <v>4.91211792420303</v>
      </c>
      <c r="G16" s="22">
        <v>3.7650999999999999</v>
      </c>
    </row>
    <row r="17" spans="1:9">
      <c r="A17" s="21" t="s">
        <v>38</v>
      </c>
      <c r="B17" s="21" t="s">
        <v>39</v>
      </c>
      <c r="C17" s="21" t="s">
        <v>40</v>
      </c>
      <c r="D17" s="24">
        <v>1000</v>
      </c>
      <c r="E17" s="22">
        <v>4970.7749999999996</v>
      </c>
      <c r="F17" s="23">
        <v>4.9106064440295398</v>
      </c>
      <c r="G17" s="22">
        <v>3.6999</v>
      </c>
    </row>
    <row r="18" spans="1:9">
      <c r="A18" s="21" t="s">
        <v>119</v>
      </c>
      <c r="B18" s="21" t="s">
        <v>120</v>
      </c>
      <c r="C18" s="21" t="s">
        <v>22</v>
      </c>
      <c r="D18" s="24">
        <v>1000</v>
      </c>
      <c r="E18" s="22">
        <v>4939.6899999999996</v>
      </c>
      <c r="F18" s="23">
        <v>4.8798977112237596</v>
      </c>
      <c r="G18" s="22">
        <v>4.2850000000000001</v>
      </c>
    </row>
    <row r="19" spans="1:9">
      <c r="A19" s="21" t="s">
        <v>121</v>
      </c>
      <c r="B19" s="21" t="s">
        <v>122</v>
      </c>
      <c r="C19" s="21" t="s">
        <v>22</v>
      </c>
      <c r="D19" s="24">
        <v>900</v>
      </c>
      <c r="E19" s="22">
        <v>4458.6854999999996</v>
      </c>
      <c r="F19" s="23">
        <v>4.4047155118067298</v>
      </c>
      <c r="G19" s="22">
        <v>4.0750999999999999</v>
      </c>
    </row>
    <row r="20" spans="1:9">
      <c r="A20" s="21" t="s">
        <v>123</v>
      </c>
      <c r="B20" s="21" t="s">
        <v>124</v>
      </c>
      <c r="C20" s="21" t="s">
        <v>22</v>
      </c>
      <c r="D20" s="24">
        <v>500</v>
      </c>
      <c r="E20" s="22">
        <v>2487.7575000000002</v>
      </c>
      <c r="F20" s="23">
        <v>2.4576445344403699</v>
      </c>
      <c r="G20" s="22">
        <v>3.9047999999999998</v>
      </c>
    </row>
    <row r="21" spans="1:9">
      <c r="A21" s="21" t="s">
        <v>125</v>
      </c>
      <c r="B21" s="21" t="s">
        <v>126</v>
      </c>
      <c r="C21" s="21" t="s">
        <v>22</v>
      </c>
      <c r="D21" s="24">
        <v>500</v>
      </c>
      <c r="E21" s="22">
        <v>2479.9924999999998</v>
      </c>
      <c r="F21" s="23">
        <v>2.44997352558604</v>
      </c>
      <c r="G21" s="22">
        <v>4.0900999999999996</v>
      </c>
    </row>
    <row r="22" spans="1:9">
      <c r="A22" s="20" t="s">
        <v>17</v>
      </c>
      <c r="B22" s="20"/>
      <c r="C22" s="20"/>
      <c r="D22" s="20"/>
      <c r="E22" s="25">
        <f>SUM(E14:E21)</f>
        <v>29294.895499999999</v>
      </c>
      <c r="F22" s="26">
        <f>SUM(F14:F21)</f>
        <v>28.940296557271665</v>
      </c>
      <c r="G22" s="25"/>
      <c r="H22" s="14"/>
      <c r="I22" s="14"/>
    </row>
    <row r="23" spans="1:9">
      <c r="A23" s="21"/>
      <c r="B23" s="21"/>
      <c r="C23" s="21"/>
      <c r="D23" s="21"/>
      <c r="E23" s="22"/>
      <c r="F23" s="23"/>
      <c r="G23" s="22"/>
    </row>
    <row r="24" spans="1:9">
      <c r="A24" s="20" t="s">
        <v>55</v>
      </c>
      <c r="B24" s="21"/>
      <c r="C24" s="21"/>
      <c r="D24" s="21"/>
      <c r="E24" s="22"/>
      <c r="F24" s="23"/>
      <c r="G24" s="22"/>
    </row>
    <row r="25" spans="1:9">
      <c r="A25" s="21" t="s">
        <v>56</v>
      </c>
      <c r="B25" s="21" t="s">
        <v>57</v>
      </c>
      <c r="C25" s="21" t="s">
        <v>50</v>
      </c>
      <c r="D25" s="24">
        <v>10000000</v>
      </c>
      <c r="E25" s="22">
        <v>10055.85</v>
      </c>
      <c r="F25" s="23">
        <v>9.9341293480784092</v>
      </c>
      <c r="G25" s="22">
        <v>3.4721000000000002</v>
      </c>
    </row>
    <row r="26" spans="1:9">
      <c r="A26" s="20" t="s">
        <v>17</v>
      </c>
      <c r="B26" s="20"/>
      <c r="C26" s="20"/>
      <c r="D26" s="20"/>
      <c r="E26" s="25">
        <f>SUM(E25:E25)</f>
        <v>10055.85</v>
      </c>
      <c r="F26" s="26">
        <f>SUM(F25:F25)</f>
        <v>9.9341293480784092</v>
      </c>
      <c r="G26" s="25"/>
      <c r="H26" s="14"/>
      <c r="I26" s="14"/>
    </row>
    <row r="27" spans="1:9">
      <c r="A27" s="21"/>
      <c r="B27" s="21"/>
      <c r="C27" s="21"/>
      <c r="D27" s="21"/>
      <c r="E27" s="22"/>
      <c r="F27" s="23"/>
      <c r="G27" s="22"/>
    </row>
    <row r="28" spans="1:9">
      <c r="A28" s="20" t="s">
        <v>58</v>
      </c>
      <c r="B28" s="20"/>
      <c r="C28" s="20"/>
      <c r="D28" s="20"/>
      <c r="E28" s="25">
        <f>E12+E22+E26</f>
        <v>59131.347999999998</v>
      </c>
      <c r="F28" s="26">
        <f>F12+F22+F26</f>
        <v>58.415594858538832</v>
      </c>
      <c r="G28" s="25"/>
      <c r="H28" s="14"/>
      <c r="I28" s="14"/>
    </row>
    <row r="29" spans="1:9">
      <c r="A29" s="20"/>
      <c r="B29" s="20"/>
      <c r="C29" s="20"/>
      <c r="D29" s="20"/>
      <c r="E29" s="25"/>
      <c r="F29" s="26"/>
      <c r="G29" s="25"/>
      <c r="H29" s="14"/>
      <c r="I29" s="14"/>
    </row>
    <row r="30" spans="1:9">
      <c r="A30" s="20" t="s">
        <v>59</v>
      </c>
      <c r="B30" s="20"/>
      <c r="C30" s="20"/>
      <c r="D30" s="20"/>
      <c r="E30" s="25">
        <f>E32-(E12+E22+E26)</f>
        <v>42093.929501999999</v>
      </c>
      <c r="F30" s="26">
        <f>F32-(F12+F22+F26)</f>
        <v>41.584405141461168</v>
      </c>
      <c r="G30" s="25"/>
      <c r="H30" s="14"/>
      <c r="I30" s="14"/>
    </row>
    <row r="31" spans="1:9">
      <c r="A31" s="20"/>
      <c r="B31" s="20"/>
      <c r="C31" s="20"/>
      <c r="D31" s="20"/>
      <c r="E31" s="25"/>
      <c r="F31" s="26"/>
      <c r="G31" s="25"/>
      <c r="H31" s="14"/>
      <c r="I31" s="14"/>
    </row>
    <row r="32" spans="1:9">
      <c r="A32" s="27" t="s">
        <v>60</v>
      </c>
      <c r="B32" s="27"/>
      <c r="C32" s="27"/>
      <c r="D32" s="27"/>
      <c r="E32" s="28">
        <v>101225.277502</v>
      </c>
      <c r="F32" s="29">
        <v>100</v>
      </c>
      <c r="G32" s="28"/>
      <c r="H32" s="14"/>
      <c r="I32" s="14"/>
    </row>
    <row r="34" spans="1:4">
      <c r="A34" s="14" t="s">
        <v>61</v>
      </c>
    </row>
    <row r="35" spans="1:4">
      <c r="A35" s="14" t="s">
        <v>62</v>
      </c>
    </row>
    <row r="37" spans="1:4">
      <c r="A37" s="14" t="s">
        <v>63</v>
      </c>
    </row>
    <row r="38" spans="1:4">
      <c r="A38" s="14" t="s">
        <v>64</v>
      </c>
    </row>
    <row r="39" spans="1:4">
      <c r="A39" s="14" t="s">
        <v>65</v>
      </c>
      <c r="B39" s="14"/>
      <c r="C39" s="30" t="s">
        <v>66</v>
      </c>
      <c r="D39" s="14" t="s">
        <v>67</v>
      </c>
    </row>
    <row r="40" spans="1:4">
      <c r="A40" s="7" t="s">
        <v>127</v>
      </c>
      <c r="C40" s="31">
        <v>39.273699999999998</v>
      </c>
      <c r="D40" s="31">
        <v>39.990099999999998</v>
      </c>
    </row>
    <row r="41" spans="1:4">
      <c r="A41" s="7" t="s">
        <v>128</v>
      </c>
      <c r="C41" s="31">
        <v>10.1076</v>
      </c>
      <c r="D41" s="31">
        <v>10.105</v>
      </c>
    </row>
    <row r="42" spans="1:4">
      <c r="A42" s="7" t="s">
        <v>129</v>
      </c>
      <c r="C42" s="31">
        <v>10.127700000000001</v>
      </c>
      <c r="D42" s="31">
        <v>10.1311</v>
      </c>
    </row>
    <row r="43" spans="1:4">
      <c r="A43" s="7" t="s">
        <v>130</v>
      </c>
      <c r="C43" s="31">
        <v>10.3636</v>
      </c>
      <c r="D43" s="31">
        <v>10.301500000000001</v>
      </c>
    </row>
    <row r="44" spans="1:4">
      <c r="A44" s="7" t="s">
        <v>131</v>
      </c>
      <c r="C44" s="31">
        <v>40.319499999999998</v>
      </c>
      <c r="D44" s="31">
        <v>41.089100000000002</v>
      </c>
    </row>
    <row r="45" spans="1:4">
      <c r="A45" s="7" t="s">
        <v>132</v>
      </c>
      <c r="C45" s="31">
        <v>10.117599999999999</v>
      </c>
      <c r="D45" s="31">
        <v>10.1152</v>
      </c>
    </row>
    <row r="46" spans="1:4">
      <c r="A46" s="7" t="s">
        <v>133</v>
      </c>
      <c r="C46" s="31">
        <v>10.481</v>
      </c>
      <c r="D46" s="31">
        <v>10.498900000000001</v>
      </c>
    </row>
    <row r="47" spans="1:4">
      <c r="A47" s="7" t="s">
        <v>134</v>
      </c>
      <c r="C47" s="31">
        <v>10.767300000000001</v>
      </c>
      <c r="D47" s="31">
        <v>10.721</v>
      </c>
    </row>
    <row r="49" spans="1:5">
      <c r="A49" s="14" t="s">
        <v>83</v>
      </c>
    </row>
    <row r="50" spans="1:5">
      <c r="A50" s="70" t="s">
        <v>84</v>
      </c>
      <c r="B50" s="71"/>
      <c r="C50" s="34" t="s">
        <v>85</v>
      </c>
    </row>
    <row r="51" spans="1:5">
      <c r="A51" s="72" t="s">
        <v>128</v>
      </c>
      <c r="B51" s="73"/>
      <c r="C51" s="35">
        <v>0.18529246599999999</v>
      </c>
    </row>
    <row r="52" spans="1:5">
      <c r="A52" s="72" t="s">
        <v>129</v>
      </c>
      <c r="B52" s="73"/>
      <c r="C52" s="35">
        <v>0.18</v>
      </c>
    </row>
    <row r="53" spans="1:5">
      <c r="A53" s="72" t="s">
        <v>130</v>
      </c>
      <c r="B53" s="73"/>
      <c r="C53" s="35">
        <v>0.25</v>
      </c>
    </row>
    <row r="54" spans="1:5">
      <c r="A54" s="72" t="s">
        <v>132</v>
      </c>
      <c r="B54" s="73"/>
      <c r="C54" s="35">
        <v>0.19300865540000001</v>
      </c>
    </row>
    <row r="55" spans="1:5">
      <c r="A55" s="72" t="s">
        <v>133</v>
      </c>
      <c r="B55" s="73"/>
      <c r="C55" s="35">
        <v>0.18</v>
      </c>
    </row>
    <row r="56" spans="1:5">
      <c r="A56" s="72" t="s">
        <v>134</v>
      </c>
      <c r="B56" s="73"/>
      <c r="C56" s="35">
        <v>0.25</v>
      </c>
    </row>
    <row r="57" spans="1:5">
      <c r="A57" s="7" t="s">
        <v>86</v>
      </c>
    </row>
    <row r="58" spans="1:5">
      <c r="A58" s="7" t="s">
        <v>87</v>
      </c>
    </row>
    <row r="60" spans="1:5">
      <c r="A60" s="14" t="s">
        <v>88</v>
      </c>
      <c r="D60" s="32">
        <v>0.118251651945205</v>
      </c>
      <c r="E60" s="10" t="s">
        <v>89</v>
      </c>
    </row>
    <row r="62" spans="1:5">
      <c r="A62" s="14" t="s">
        <v>90</v>
      </c>
      <c r="D62" s="30" t="s">
        <v>91</v>
      </c>
    </row>
    <row r="64" spans="1:5">
      <c r="A64" s="39" t="s">
        <v>92</v>
      </c>
    </row>
    <row r="65" spans="1:1">
      <c r="A65" s="39"/>
    </row>
    <row r="66" spans="1:1">
      <c r="A66" s="39" t="s">
        <v>93</v>
      </c>
    </row>
    <row r="67" spans="1:1">
      <c r="A67" s="43"/>
    </row>
    <row r="68" spans="1:1">
      <c r="A68" s="43"/>
    </row>
    <row r="69" spans="1:1">
      <c r="A69" s="43"/>
    </row>
    <row r="70" spans="1:1">
      <c r="A70" s="43"/>
    </row>
    <row r="71" spans="1:1">
      <c r="A71" s="43"/>
    </row>
    <row r="72" spans="1:1">
      <c r="A72" s="43"/>
    </row>
    <row r="73" spans="1:1">
      <c r="A73" s="43"/>
    </row>
    <row r="74" spans="1:1">
      <c r="A74" s="43"/>
    </row>
    <row r="75" spans="1:1">
      <c r="A75" s="43"/>
    </row>
    <row r="76" spans="1:1">
      <c r="A76" s="43"/>
    </row>
    <row r="77" spans="1:1">
      <c r="A77" s="43"/>
    </row>
    <row r="78" spans="1:1">
      <c r="A78" s="43"/>
    </row>
    <row r="79" spans="1:1">
      <c r="A79" s="43"/>
    </row>
    <row r="80" spans="1:1">
      <c r="A80" s="39" t="s">
        <v>135</v>
      </c>
    </row>
    <row r="81" spans="1:1">
      <c r="A81" s="43"/>
    </row>
    <row r="82" spans="1:1">
      <c r="A82" s="39" t="s">
        <v>95</v>
      </c>
    </row>
    <row r="83" spans="1:1">
      <c r="A83" s="43"/>
    </row>
    <row r="84" spans="1:1">
      <c r="A84" s="43"/>
    </row>
    <row r="85" spans="1:1">
      <c r="A85" s="43"/>
    </row>
    <row r="86" spans="1:1">
      <c r="A86" s="43"/>
    </row>
    <row r="87" spans="1:1">
      <c r="A87" s="43"/>
    </row>
    <row r="88" spans="1:1">
      <c r="A88" s="43"/>
    </row>
    <row r="89" spans="1:1">
      <c r="A89" s="43"/>
    </row>
    <row r="90" spans="1:1">
      <c r="A90" s="43"/>
    </row>
    <row r="91" spans="1:1">
      <c r="A91" s="43"/>
    </row>
    <row r="92" spans="1:1">
      <c r="A92" s="43"/>
    </row>
    <row r="93" spans="1:1">
      <c r="A93" s="43"/>
    </row>
    <row r="94" spans="1:1">
      <c r="A94" s="43"/>
    </row>
    <row r="95" spans="1:1">
      <c r="A95" s="43"/>
    </row>
  </sheetData>
  <mergeCells count="8">
    <mergeCell ref="A55:B55"/>
    <mergeCell ref="A56:B56"/>
    <mergeCell ref="A1:G1"/>
    <mergeCell ref="A50:B50"/>
    <mergeCell ref="A51:B51"/>
    <mergeCell ref="A52:B52"/>
    <mergeCell ref="A53:B53"/>
    <mergeCell ref="A54:B54"/>
  </mergeCells>
  <conditionalFormatting sqref="F2:F3 F5:F65536">
    <cfRule type="cellIs" dxfId="68" priority="1" stopIfTrue="1" operator="between">
      <formula>0.009</formula>
      <formula>-0.009</formula>
    </cfRule>
  </conditionalFormatting>
  <hyperlinks>
    <hyperlink ref="A65" r:id="rId1" tooltip="https://www.franklintempletonindia.com/downloadsServlet/pdf/product-labels-jg9o5k7l" display="https://www.franklintempletonindia.com/downloadsServlet/pdf/product-labels-jg9o5k7l" xr:uid="{00000000-0004-0000-0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2"/>
  <sheetViews>
    <sheetView workbookViewId="0">
      <selection sqref="A1:G1"/>
    </sheetView>
  </sheetViews>
  <sheetFormatPr defaultColWidth="9.28515625" defaultRowHeight="10.15"/>
  <cols>
    <col min="1" max="1" width="38.7109375" style="7" bestFit="1" customWidth="1"/>
    <col min="2" max="2" width="54.28515625" style="7" bestFit="1" customWidth="1"/>
    <col min="3" max="3" width="24.7109375" style="7" bestFit="1" customWidth="1"/>
    <col min="4"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9" s="1" customFormat="1" ht="13.9">
      <c r="A1" s="58" t="s">
        <v>136</v>
      </c>
      <c r="B1" s="59"/>
      <c r="C1" s="59"/>
      <c r="D1" s="59"/>
      <c r="E1" s="59"/>
      <c r="F1" s="59"/>
      <c r="G1" s="59"/>
    </row>
    <row r="2" spans="1:9" s="1" customFormat="1" ht="11.45">
      <c r="E2" s="5"/>
      <c r="F2" s="9"/>
      <c r="G2" s="10"/>
    </row>
    <row r="3" spans="1:9" s="1" customFormat="1" ht="12">
      <c r="A3" s="8" t="s">
        <v>1</v>
      </c>
      <c r="B3" s="2"/>
      <c r="C3" s="3"/>
      <c r="D3" s="3"/>
      <c r="E3" s="4"/>
      <c r="F3" s="9"/>
      <c r="G3" s="10"/>
    </row>
    <row r="4" spans="1:9" s="1" customFormat="1" ht="17.649999999999999" customHeight="1">
      <c r="A4" s="6" t="s">
        <v>2</v>
      </c>
      <c r="B4" s="6" t="s">
        <v>3</v>
      </c>
      <c r="C4" s="13" t="s">
        <v>4</v>
      </c>
      <c r="D4" s="13" t="s">
        <v>5</v>
      </c>
      <c r="E4" s="12" t="s">
        <v>6</v>
      </c>
      <c r="F4" s="12" t="s">
        <v>7</v>
      </c>
      <c r="G4" s="12" t="s">
        <v>8</v>
      </c>
    </row>
    <row r="5" spans="1:9">
      <c r="A5" s="16" t="s">
        <v>9</v>
      </c>
      <c r="B5" s="17"/>
      <c r="C5" s="17"/>
      <c r="D5" s="17"/>
      <c r="E5" s="18"/>
      <c r="F5" s="19"/>
      <c r="G5" s="18"/>
    </row>
    <row r="6" spans="1:9">
      <c r="A6" s="20" t="s">
        <v>10</v>
      </c>
      <c r="B6" s="21"/>
      <c r="C6" s="21"/>
      <c r="D6" s="21"/>
      <c r="E6" s="22"/>
      <c r="F6" s="23"/>
      <c r="G6" s="22"/>
    </row>
    <row r="7" spans="1:9">
      <c r="A7" s="21" t="s">
        <v>137</v>
      </c>
      <c r="B7" s="21" t="s">
        <v>138</v>
      </c>
      <c r="C7" s="21" t="s">
        <v>16</v>
      </c>
      <c r="D7" s="24">
        <v>250</v>
      </c>
      <c r="E7" s="22">
        <v>2542.5549999999998</v>
      </c>
      <c r="F7" s="23">
        <v>7.0077049020858304</v>
      </c>
      <c r="G7" s="22">
        <v>4.5999999999999996</v>
      </c>
    </row>
    <row r="8" spans="1:9">
      <c r="A8" s="21" t="s">
        <v>139</v>
      </c>
      <c r="B8" s="21" t="s">
        <v>140</v>
      </c>
      <c r="C8" s="21" t="s">
        <v>141</v>
      </c>
      <c r="D8" s="24">
        <v>250</v>
      </c>
      <c r="E8" s="22">
        <v>2523.0100000000002</v>
      </c>
      <c r="F8" s="23">
        <v>6.9538356279457298</v>
      </c>
      <c r="G8" s="22">
        <v>6.0294499999999998</v>
      </c>
    </row>
    <row r="9" spans="1:9">
      <c r="A9" s="21" t="s">
        <v>142</v>
      </c>
      <c r="B9" s="21" t="s">
        <v>143</v>
      </c>
      <c r="C9" s="21" t="s">
        <v>144</v>
      </c>
      <c r="D9" s="24">
        <v>100</v>
      </c>
      <c r="E9" s="22">
        <v>1007.172</v>
      </c>
      <c r="F9" s="23">
        <v>2.77593372086094</v>
      </c>
      <c r="G9" s="22">
        <v>8.6050000000000004</v>
      </c>
    </row>
    <row r="10" spans="1:9">
      <c r="A10" s="21" t="s">
        <v>145</v>
      </c>
      <c r="B10" s="21" t="s">
        <v>146</v>
      </c>
      <c r="C10" s="21" t="s">
        <v>147</v>
      </c>
      <c r="D10" s="24">
        <v>100</v>
      </c>
      <c r="E10" s="22">
        <v>997.71299999999997</v>
      </c>
      <c r="F10" s="23">
        <v>2.7498631419869999</v>
      </c>
      <c r="G10" s="22">
        <v>9.5988000000000007</v>
      </c>
    </row>
    <row r="11" spans="1:9">
      <c r="A11" s="20" t="s">
        <v>17</v>
      </c>
      <c r="B11" s="20"/>
      <c r="C11" s="20"/>
      <c r="D11" s="20"/>
      <c r="E11" s="25">
        <f>SUM(E6:E10)</f>
        <v>7070.4500000000007</v>
      </c>
      <c r="F11" s="26">
        <f>SUM(F6:F10)</f>
        <v>19.4873373928795</v>
      </c>
      <c r="G11" s="25"/>
      <c r="H11" s="14"/>
      <c r="I11" s="14"/>
    </row>
    <row r="12" spans="1:9">
      <c r="A12" s="21"/>
      <c r="B12" s="21"/>
      <c r="C12" s="21"/>
      <c r="D12" s="21"/>
      <c r="E12" s="22"/>
      <c r="F12" s="23"/>
      <c r="G12" s="22"/>
    </row>
    <row r="13" spans="1:9">
      <c r="A13" s="20" t="s">
        <v>18</v>
      </c>
      <c r="B13" s="21"/>
      <c r="C13" s="21"/>
      <c r="D13" s="21"/>
      <c r="E13" s="22"/>
      <c r="F13" s="23"/>
      <c r="G13" s="22"/>
    </row>
    <row r="14" spans="1:9">
      <c r="A14" s="20" t="s">
        <v>19</v>
      </c>
      <c r="B14" s="21"/>
      <c r="C14" s="21"/>
      <c r="D14" s="21"/>
      <c r="E14" s="22"/>
      <c r="F14" s="23"/>
      <c r="G14" s="22"/>
    </row>
    <row r="15" spans="1:9">
      <c r="A15" s="21" t="s">
        <v>148</v>
      </c>
      <c r="B15" s="21" t="s">
        <v>149</v>
      </c>
      <c r="C15" s="21" t="s">
        <v>22</v>
      </c>
      <c r="D15" s="24">
        <v>500</v>
      </c>
      <c r="E15" s="22">
        <v>2396.27</v>
      </c>
      <c r="F15" s="23">
        <v>6.6045190863997796</v>
      </c>
      <c r="G15" s="22">
        <v>4.62</v>
      </c>
    </row>
    <row r="16" spans="1:9">
      <c r="A16" s="20" t="s">
        <v>17</v>
      </c>
      <c r="B16" s="20"/>
      <c r="C16" s="20"/>
      <c r="D16" s="20"/>
      <c r="E16" s="25">
        <f>SUM(E14:E15)</f>
        <v>2396.27</v>
      </c>
      <c r="F16" s="26">
        <f>SUM(F14:F15)</f>
        <v>6.6045190863997796</v>
      </c>
      <c r="G16" s="25"/>
      <c r="H16" s="14"/>
      <c r="I16" s="14"/>
    </row>
    <row r="17" spans="1:9">
      <c r="A17" s="21"/>
      <c r="B17" s="21"/>
      <c r="C17" s="21"/>
      <c r="D17" s="21"/>
      <c r="E17" s="22"/>
      <c r="F17" s="23"/>
      <c r="G17" s="22"/>
    </row>
    <row r="18" spans="1:9">
      <c r="A18" s="20" t="s">
        <v>23</v>
      </c>
      <c r="B18" s="21"/>
      <c r="C18" s="21"/>
      <c r="D18" s="21"/>
      <c r="E18" s="22"/>
      <c r="F18" s="23"/>
      <c r="G18" s="22"/>
    </row>
    <row r="19" spans="1:9">
      <c r="A19" s="21" t="s">
        <v>150</v>
      </c>
      <c r="B19" s="21" t="s">
        <v>151</v>
      </c>
      <c r="C19" s="21" t="s">
        <v>22</v>
      </c>
      <c r="D19" s="24">
        <v>500</v>
      </c>
      <c r="E19" s="22">
        <v>2461.4299999999998</v>
      </c>
      <c r="F19" s="23">
        <v>6.7841108951983804</v>
      </c>
      <c r="G19" s="22">
        <v>4.6500000000000004</v>
      </c>
    </row>
    <row r="20" spans="1:9">
      <c r="A20" s="21" t="s">
        <v>152</v>
      </c>
      <c r="B20" s="21" t="s">
        <v>153</v>
      </c>
      <c r="C20" s="21" t="s">
        <v>22</v>
      </c>
      <c r="D20" s="24">
        <v>500</v>
      </c>
      <c r="E20" s="22">
        <v>2443.0500000000002</v>
      </c>
      <c r="F20" s="23">
        <v>6.7334525550246802</v>
      </c>
      <c r="G20" s="22">
        <v>4.55</v>
      </c>
    </row>
    <row r="21" spans="1:9">
      <c r="A21" s="20" t="s">
        <v>17</v>
      </c>
      <c r="B21" s="20"/>
      <c r="C21" s="20"/>
      <c r="D21" s="20"/>
      <c r="E21" s="25">
        <f>SUM(E18:E20)</f>
        <v>4904.4799999999996</v>
      </c>
      <c r="F21" s="26">
        <f>SUM(F18:F20)</f>
        <v>13.517563450223061</v>
      </c>
      <c r="G21" s="25"/>
      <c r="H21" s="14"/>
      <c r="I21" s="14"/>
    </row>
    <row r="22" spans="1:9">
      <c r="A22" s="21"/>
      <c r="B22" s="21"/>
      <c r="C22" s="21"/>
      <c r="D22" s="21"/>
      <c r="E22" s="22"/>
      <c r="F22" s="23"/>
      <c r="G22" s="22"/>
    </row>
    <row r="23" spans="1:9">
      <c r="A23" s="20" t="s">
        <v>55</v>
      </c>
      <c r="B23" s="21"/>
      <c r="C23" s="21"/>
      <c r="D23" s="21"/>
      <c r="E23" s="22"/>
      <c r="F23" s="23"/>
      <c r="G23" s="22"/>
    </row>
    <row r="24" spans="1:9">
      <c r="A24" s="21" t="s">
        <v>154</v>
      </c>
      <c r="B24" s="21" t="s">
        <v>155</v>
      </c>
      <c r="C24" s="21" t="s">
        <v>50</v>
      </c>
      <c r="D24" s="24">
        <v>7500000</v>
      </c>
      <c r="E24" s="22">
        <v>7427.085</v>
      </c>
      <c r="F24" s="23">
        <v>20.470282830738402</v>
      </c>
      <c r="G24" s="22">
        <v>4.1637551732183899</v>
      </c>
    </row>
    <row r="25" spans="1:9">
      <c r="A25" s="21" t="s">
        <v>156</v>
      </c>
      <c r="B25" s="21" t="s">
        <v>157</v>
      </c>
      <c r="C25" s="21" t="s">
        <v>50</v>
      </c>
      <c r="D25" s="24">
        <v>3000000</v>
      </c>
      <c r="E25" s="22">
        <v>2994.5010000000002</v>
      </c>
      <c r="F25" s="23">
        <v>8.2533433247268597</v>
      </c>
      <c r="G25" s="22">
        <v>4.8330301665577702</v>
      </c>
    </row>
    <row r="26" spans="1:9">
      <c r="A26" s="21" t="s">
        <v>158</v>
      </c>
      <c r="B26" s="21" t="s">
        <v>159</v>
      </c>
      <c r="C26" s="21" t="s">
        <v>50</v>
      </c>
      <c r="D26" s="24">
        <v>2500000</v>
      </c>
      <c r="E26" s="22">
        <v>2503.11</v>
      </c>
      <c r="F26" s="23">
        <v>6.8989879147000002</v>
      </c>
      <c r="G26" s="22">
        <v>4.6054254322809696</v>
      </c>
    </row>
    <row r="27" spans="1:9">
      <c r="A27" s="21" t="s">
        <v>160</v>
      </c>
      <c r="B27" s="21" t="s">
        <v>161</v>
      </c>
      <c r="C27" s="21" t="s">
        <v>50</v>
      </c>
      <c r="D27" s="24">
        <v>2000000</v>
      </c>
      <c r="E27" s="22">
        <v>1980.2380000000001</v>
      </c>
      <c r="F27" s="23">
        <v>5.4578656272515804</v>
      </c>
      <c r="G27" s="22">
        <v>4.2086034984905902</v>
      </c>
    </row>
    <row r="28" spans="1:9">
      <c r="A28" s="21" t="s">
        <v>162</v>
      </c>
      <c r="B28" s="21" t="s">
        <v>163</v>
      </c>
      <c r="C28" s="21" t="s">
        <v>50</v>
      </c>
      <c r="D28" s="24">
        <v>1500000</v>
      </c>
      <c r="E28" s="22">
        <v>1490.463</v>
      </c>
      <c r="F28" s="23">
        <v>4.1079641822802397</v>
      </c>
      <c r="G28" s="22">
        <v>5.7972000000000001</v>
      </c>
    </row>
    <row r="29" spans="1:9">
      <c r="A29" s="21" t="s">
        <v>164</v>
      </c>
      <c r="B29" s="21" t="s">
        <v>165</v>
      </c>
      <c r="C29" s="21" t="s">
        <v>50</v>
      </c>
      <c r="D29" s="24">
        <v>1500000</v>
      </c>
      <c r="E29" s="22">
        <v>1470.4635000000001</v>
      </c>
      <c r="F29" s="23">
        <v>4.0528422304682801</v>
      </c>
      <c r="G29" s="22">
        <v>4.8877282671519797</v>
      </c>
    </row>
    <row r="30" spans="1:9">
      <c r="A30" s="21" t="s">
        <v>166</v>
      </c>
      <c r="B30" s="21" t="s">
        <v>167</v>
      </c>
      <c r="C30" s="21" t="s">
        <v>50</v>
      </c>
      <c r="D30" s="24">
        <v>1000000</v>
      </c>
      <c r="E30" s="22">
        <v>995.78899999999999</v>
      </c>
      <c r="F30" s="23">
        <v>2.7445602776510798</v>
      </c>
      <c r="G30" s="22">
        <v>4.7187999999999999</v>
      </c>
    </row>
    <row r="31" spans="1:9">
      <c r="A31" s="21" t="s">
        <v>168</v>
      </c>
      <c r="B31" s="21" t="s">
        <v>169</v>
      </c>
      <c r="C31" s="21" t="s">
        <v>50</v>
      </c>
      <c r="D31" s="24">
        <v>500000</v>
      </c>
      <c r="E31" s="22">
        <v>511.56700000000001</v>
      </c>
      <c r="F31" s="23">
        <v>1.4099638252251501</v>
      </c>
      <c r="G31" s="22">
        <v>4.3674999999999997</v>
      </c>
    </row>
    <row r="32" spans="1:9">
      <c r="A32" s="20" t="s">
        <v>17</v>
      </c>
      <c r="B32" s="20"/>
      <c r="C32" s="20"/>
      <c r="D32" s="20"/>
      <c r="E32" s="25">
        <f>SUM(E24:E31)</f>
        <v>19373.216500000002</v>
      </c>
      <c r="F32" s="26">
        <f>SUM(F24:F31)</f>
        <v>53.395810213041592</v>
      </c>
      <c r="G32" s="25"/>
      <c r="H32" s="14"/>
      <c r="I32" s="14"/>
    </row>
    <row r="33" spans="1:9">
      <c r="A33" s="21"/>
      <c r="B33" s="21"/>
      <c r="C33" s="21"/>
      <c r="D33" s="21"/>
      <c r="E33" s="22"/>
      <c r="F33" s="23"/>
      <c r="G33" s="22"/>
    </row>
    <row r="34" spans="1:9">
      <c r="A34" s="20" t="s">
        <v>58</v>
      </c>
      <c r="B34" s="20"/>
      <c r="C34" s="20"/>
      <c r="D34" s="20"/>
      <c r="E34" s="25">
        <f>E11+E16+E21+E32</f>
        <v>33744.416500000007</v>
      </c>
      <c r="F34" s="26">
        <f>F11+F16+F21+F32</f>
        <v>93.005230142543923</v>
      </c>
      <c r="G34" s="25"/>
      <c r="H34" s="14"/>
      <c r="I34" s="14"/>
    </row>
    <row r="35" spans="1:9">
      <c r="A35" s="20"/>
      <c r="B35" s="20"/>
      <c r="C35" s="20"/>
      <c r="D35" s="20"/>
      <c r="E35" s="25"/>
      <c r="F35" s="26"/>
      <c r="G35" s="25"/>
      <c r="H35" s="14"/>
      <c r="I35" s="14"/>
    </row>
    <row r="36" spans="1:9">
      <c r="A36" s="20" t="s">
        <v>59</v>
      </c>
      <c r="B36" s="20"/>
      <c r="C36" s="20"/>
      <c r="D36" s="20"/>
      <c r="E36" s="25">
        <f>E38-(E11+E16+E21+E32)</f>
        <v>2537.8618710999945</v>
      </c>
      <c r="F36" s="26">
        <f>F38-(F11+F16+F21+F32)</f>
        <v>6.9947698574560775</v>
      </c>
      <c r="G36" s="25"/>
      <c r="H36" s="14"/>
      <c r="I36" s="14"/>
    </row>
    <row r="37" spans="1:9">
      <c r="A37" s="20"/>
      <c r="B37" s="20"/>
      <c r="C37" s="20"/>
      <c r="D37" s="20"/>
      <c r="E37" s="25"/>
      <c r="F37" s="26"/>
      <c r="G37" s="25"/>
      <c r="H37" s="14"/>
      <c r="I37" s="14"/>
    </row>
    <row r="38" spans="1:9">
      <c r="A38" s="27" t="s">
        <v>60</v>
      </c>
      <c r="B38" s="27"/>
      <c r="C38" s="27"/>
      <c r="D38" s="27"/>
      <c r="E38" s="28">
        <v>36282.278371100001</v>
      </c>
      <c r="F38" s="29">
        <v>100</v>
      </c>
      <c r="G38" s="28"/>
      <c r="H38" s="14"/>
      <c r="I38" s="14"/>
    </row>
    <row r="40" spans="1:9">
      <c r="A40" s="14" t="s">
        <v>61</v>
      </c>
    </row>
    <row r="41" spans="1:9">
      <c r="A41" s="14" t="s">
        <v>62</v>
      </c>
    </row>
    <row r="43" spans="1:9">
      <c r="A43" s="14" t="s">
        <v>63</v>
      </c>
    </row>
    <row r="44" spans="1:9">
      <c r="A44" s="14" t="s">
        <v>64</v>
      </c>
    </row>
    <row r="45" spans="1:9">
      <c r="A45" s="14" t="s">
        <v>65</v>
      </c>
      <c r="B45" s="14"/>
      <c r="C45" s="30" t="s">
        <v>66</v>
      </c>
      <c r="D45" s="14" t="s">
        <v>67</v>
      </c>
    </row>
    <row r="46" spans="1:9">
      <c r="A46" s="7" t="s">
        <v>97</v>
      </c>
      <c r="C46" s="31">
        <v>31.674499999999998</v>
      </c>
      <c r="D46" s="31">
        <v>32.207999999999998</v>
      </c>
    </row>
    <row r="47" spans="1:9">
      <c r="A47" s="7" t="s">
        <v>98</v>
      </c>
      <c r="C47" s="31">
        <v>10.1479</v>
      </c>
      <c r="D47" s="31">
        <v>10.141</v>
      </c>
    </row>
    <row r="48" spans="1:9">
      <c r="A48" s="7" t="s">
        <v>100</v>
      </c>
      <c r="C48" s="31">
        <v>33.607599999999998</v>
      </c>
      <c r="D48" s="31">
        <v>34.289000000000001</v>
      </c>
    </row>
    <row r="49" spans="1:5">
      <c r="A49" s="7" t="s">
        <v>101</v>
      </c>
      <c r="C49" s="31">
        <v>10.0489</v>
      </c>
      <c r="D49" s="31">
        <v>10.045999999999999</v>
      </c>
    </row>
    <row r="51" spans="1:5">
      <c r="A51" s="14" t="s">
        <v>83</v>
      </c>
    </row>
    <row r="52" spans="1:5">
      <c r="A52" s="70" t="s">
        <v>84</v>
      </c>
      <c r="B52" s="71"/>
      <c r="C52" s="34" t="s">
        <v>85</v>
      </c>
    </row>
    <row r="53" spans="1:5">
      <c r="A53" s="72" t="s">
        <v>98</v>
      </c>
      <c r="B53" s="73"/>
      <c r="C53" s="35">
        <v>0.1768169503</v>
      </c>
    </row>
    <row r="54" spans="1:5">
      <c r="A54" s="72" t="s">
        <v>101</v>
      </c>
      <c r="B54" s="73"/>
      <c r="C54" s="35">
        <v>0.1997644881</v>
      </c>
    </row>
    <row r="55" spans="1:5">
      <c r="A55" s="7" t="s">
        <v>86</v>
      </c>
    </row>
    <row r="56" spans="1:5">
      <c r="A56" s="7" t="s">
        <v>87</v>
      </c>
    </row>
    <row r="58" spans="1:5">
      <c r="A58" s="14" t="s">
        <v>88</v>
      </c>
      <c r="D58" s="32">
        <v>3.7071630265205502</v>
      </c>
      <c r="E58" s="10" t="s">
        <v>89</v>
      </c>
    </row>
    <row r="60" spans="1:5">
      <c r="A60" s="14" t="s">
        <v>90</v>
      </c>
      <c r="D60" s="30" t="s">
        <v>91</v>
      </c>
    </row>
    <row r="62" spans="1:5">
      <c r="A62" s="39" t="s">
        <v>93</v>
      </c>
    </row>
    <row r="63" spans="1:5">
      <c r="A63" s="43"/>
    </row>
    <row r="64" spans="1:5">
      <c r="A64" s="43"/>
    </row>
    <row r="65" spans="1:1">
      <c r="A65" s="43"/>
    </row>
    <row r="66" spans="1:1">
      <c r="A66" s="43"/>
    </row>
    <row r="67" spans="1:1">
      <c r="A67" s="43"/>
    </row>
    <row r="68" spans="1:1">
      <c r="A68" s="43"/>
    </row>
    <row r="69" spans="1:1">
      <c r="A69" s="43"/>
    </row>
    <row r="70" spans="1:1">
      <c r="A70" s="43"/>
    </row>
    <row r="71" spans="1:1">
      <c r="A71" s="43"/>
    </row>
    <row r="72" spans="1:1">
      <c r="A72" s="43"/>
    </row>
    <row r="73" spans="1:1">
      <c r="A73" s="43"/>
    </row>
    <row r="74" spans="1:1">
      <c r="A74" s="43"/>
    </row>
    <row r="75" spans="1:1">
      <c r="A75" s="43"/>
    </row>
    <row r="76" spans="1:1">
      <c r="A76" s="39" t="s">
        <v>170</v>
      </c>
    </row>
    <row r="77" spans="1:1">
      <c r="A77" s="43"/>
    </row>
    <row r="78" spans="1:1">
      <c r="A78" s="39" t="s">
        <v>95</v>
      </c>
    </row>
    <row r="79" spans="1:1">
      <c r="A79" s="43"/>
    </row>
    <row r="80" spans="1:1">
      <c r="A80" s="43"/>
    </row>
    <row r="81" spans="1:1">
      <c r="A81" s="43"/>
    </row>
    <row r="82" spans="1:1">
      <c r="A82" s="43"/>
    </row>
    <row r="83" spans="1:1">
      <c r="A83" s="43"/>
    </row>
    <row r="84" spans="1:1">
      <c r="A84" s="43"/>
    </row>
    <row r="85" spans="1:1">
      <c r="A85" s="43"/>
    </row>
    <row r="86" spans="1:1">
      <c r="A86" s="43"/>
    </row>
    <row r="87" spans="1:1">
      <c r="A87" s="43"/>
    </row>
    <row r="88" spans="1:1">
      <c r="A88" s="43"/>
    </row>
    <row r="89" spans="1:1">
      <c r="A89" s="43"/>
    </row>
    <row r="90" spans="1:1">
      <c r="A90" s="43"/>
    </row>
    <row r="91" spans="1:1">
      <c r="A91" s="43"/>
    </row>
    <row r="92" spans="1:1">
      <c r="A92" s="39"/>
    </row>
  </sheetData>
  <mergeCells count="4">
    <mergeCell ref="A1:G1"/>
    <mergeCell ref="A52:B52"/>
    <mergeCell ref="A53:B53"/>
    <mergeCell ref="A54:B54"/>
  </mergeCells>
  <conditionalFormatting sqref="F2:F3 F5:F65536">
    <cfRule type="cellIs" dxfId="67"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27"/>
  <sheetViews>
    <sheetView workbookViewId="0">
      <selection sqref="A1:G1"/>
    </sheetView>
  </sheetViews>
  <sheetFormatPr defaultColWidth="9.28515625" defaultRowHeight="10.15"/>
  <cols>
    <col min="1" max="1" width="38.7109375" style="7" bestFit="1" customWidth="1"/>
    <col min="2" max="2" width="54" style="7" bestFit="1" customWidth="1"/>
    <col min="3" max="3" width="24.7109375" style="7" bestFit="1" customWidth="1"/>
    <col min="4"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7" s="1" customFormat="1" ht="13.9">
      <c r="A1" s="58" t="s">
        <v>171</v>
      </c>
      <c r="B1" s="59"/>
      <c r="C1" s="59"/>
      <c r="D1" s="59"/>
      <c r="E1" s="59"/>
      <c r="F1" s="59"/>
      <c r="G1" s="59"/>
    </row>
    <row r="2" spans="1:7" s="1" customFormat="1" ht="11.45">
      <c r="E2" s="5"/>
      <c r="F2" s="9"/>
      <c r="G2" s="10"/>
    </row>
    <row r="3" spans="1:7" s="1" customFormat="1" ht="12">
      <c r="A3" s="8" t="s">
        <v>1</v>
      </c>
      <c r="B3" s="2"/>
      <c r="C3" s="3"/>
      <c r="D3" s="3"/>
      <c r="E3" s="4"/>
      <c r="F3" s="9"/>
      <c r="G3" s="10"/>
    </row>
    <row r="4" spans="1:7" s="1" customFormat="1" ht="17.649999999999999" customHeight="1">
      <c r="A4" s="6" t="s">
        <v>2</v>
      </c>
      <c r="B4" s="6" t="s">
        <v>3</v>
      </c>
      <c r="C4" s="13" t="s">
        <v>4</v>
      </c>
      <c r="D4" s="13" t="s">
        <v>5</v>
      </c>
      <c r="E4" s="12" t="s">
        <v>6</v>
      </c>
      <c r="F4" s="12" t="s">
        <v>7</v>
      </c>
      <c r="G4" s="12" t="s">
        <v>8</v>
      </c>
    </row>
    <row r="5" spans="1:7">
      <c r="A5" s="16" t="s">
        <v>9</v>
      </c>
      <c r="B5" s="17"/>
      <c r="C5" s="17"/>
      <c r="D5" s="17"/>
      <c r="E5" s="18"/>
      <c r="F5" s="19"/>
      <c r="G5" s="18"/>
    </row>
    <row r="6" spans="1:7">
      <c r="A6" s="20" t="s">
        <v>10</v>
      </c>
      <c r="B6" s="21"/>
      <c r="C6" s="21"/>
      <c r="D6" s="21"/>
      <c r="E6" s="22"/>
      <c r="F6" s="23"/>
      <c r="G6" s="22"/>
    </row>
    <row r="7" spans="1:7">
      <c r="A7" s="21" t="s">
        <v>172</v>
      </c>
      <c r="B7" s="21" t="s">
        <v>173</v>
      </c>
      <c r="C7" s="21" t="s">
        <v>174</v>
      </c>
      <c r="D7" s="24">
        <v>550</v>
      </c>
      <c r="E7" s="22">
        <v>5743.6004999999996</v>
      </c>
      <c r="F7" s="23">
        <v>6.9839883651923103</v>
      </c>
      <c r="G7" s="22">
        <v>4.7649999999999997</v>
      </c>
    </row>
    <row r="8" spans="1:7">
      <c r="A8" s="21" t="s">
        <v>175</v>
      </c>
      <c r="B8" s="21" t="s">
        <v>176</v>
      </c>
      <c r="C8" s="21" t="s">
        <v>16</v>
      </c>
      <c r="D8" s="24">
        <v>500</v>
      </c>
      <c r="E8" s="22">
        <v>5217.2</v>
      </c>
      <c r="F8" s="23">
        <v>6.3439064222662003</v>
      </c>
      <c r="G8" s="22">
        <v>5.21</v>
      </c>
    </row>
    <row r="9" spans="1:7">
      <c r="A9" s="21" t="s">
        <v>177</v>
      </c>
      <c r="B9" s="21" t="s">
        <v>178</v>
      </c>
      <c r="C9" s="21" t="s">
        <v>16</v>
      </c>
      <c r="D9" s="24">
        <v>500</v>
      </c>
      <c r="E9" s="22">
        <v>5215.29</v>
      </c>
      <c r="F9" s="23">
        <v>6.34158393869905</v>
      </c>
      <c r="G9" s="22">
        <v>5.9</v>
      </c>
    </row>
    <row r="10" spans="1:7">
      <c r="A10" s="21" t="s">
        <v>179</v>
      </c>
      <c r="B10" s="21" t="s">
        <v>180</v>
      </c>
      <c r="C10" s="21" t="s">
        <v>181</v>
      </c>
      <c r="D10" s="24">
        <v>430</v>
      </c>
      <c r="E10" s="22">
        <v>4335.5609999999997</v>
      </c>
      <c r="F10" s="23">
        <v>5.2718686789900397</v>
      </c>
      <c r="G10" s="22">
        <v>4.1702000000000004</v>
      </c>
    </row>
    <row r="11" spans="1:7">
      <c r="A11" s="21" t="s">
        <v>182</v>
      </c>
      <c r="B11" s="21" t="s">
        <v>183</v>
      </c>
      <c r="C11" s="21" t="s">
        <v>174</v>
      </c>
      <c r="D11" s="24">
        <v>264</v>
      </c>
      <c r="E11" s="22">
        <v>2671.8436799999999</v>
      </c>
      <c r="F11" s="23">
        <v>3.2488549951781298</v>
      </c>
      <c r="G11" s="22">
        <v>4.59</v>
      </c>
    </row>
    <row r="12" spans="1:7">
      <c r="A12" s="21" t="s">
        <v>184</v>
      </c>
      <c r="B12" s="21" t="s">
        <v>185</v>
      </c>
      <c r="C12" s="21" t="s">
        <v>16</v>
      </c>
      <c r="D12" s="24">
        <v>250</v>
      </c>
      <c r="E12" s="22">
        <v>2614.6824999999999</v>
      </c>
      <c r="F12" s="23">
        <v>3.1793492877284799</v>
      </c>
      <c r="G12" s="22">
        <v>6.4024999999999999</v>
      </c>
    </row>
    <row r="13" spans="1:7">
      <c r="A13" s="21" t="s">
        <v>186</v>
      </c>
      <c r="B13" s="21" t="s">
        <v>187</v>
      </c>
      <c r="C13" s="21" t="s">
        <v>16</v>
      </c>
      <c r="D13" s="24">
        <v>250</v>
      </c>
      <c r="E13" s="22">
        <v>2582.4475000000002</v>
      </c>
      <c r="F13" s="23">
        <v>3.1401528176829099</v>
      </c>
      <c r="G13" s="22">
        <v>5.665</v>
      </c>
    </row>
    <row r="14" spans="1:7">
      <c r="A14" s="21" t="s">
        <v>188</v>
      </c>
      <c r="B14" s="21" t="s">
        <v>189</v>
      </c>
      <c r="C14" s="21" t="s">
        <v>16</v>
      </c>
      <c r="D14" s="24">
        <v>250</v>
      </c>
      <c r="E14" s="22">
        <v>2544.9775</v>
      </c>
      <c r="F14" s="23">
        <v>3.0945907971273798</v>
      </c>
      <c r="G14" s="22">
        <v>4.665</v>
      </c>
    </row>
    <row r="15" spans="1:7">
      <c r="A15" s="21" t="s">
        <v>190</v>
      </c>
      <c r="B15" s="21" t="s">
        <v>191</v>
      </c>
      <c r="C15" s="21" t="s">
        <v>16</v>
      </c>
      <c r="D15" s="24">
        <v>250</v>
      </c>
      <c r="E15" s="22">
        <v>2540.29</v>
      </c>
      <c r="F15" s="23">
        <v>3.0888909847080002</v>
      </c>
      <c r="G15" s="22">
        <v>4.88</v>
      </c>
    </row>
    <row r="16" spans="1:7">
      <c r="A16" s="21" t="s">
        <v>192</v>
      </c>
      <c r="B16" s="21" t="s">
        <v>193</v>
      </c>
      <c r="C16" s="21" t="s">
        <v>16</v>
      </c>
      <c r="D16" s="24">
        <v>250</v>
      </c>
      <c r="E16" s="22">
        <v>2528.9050000000002</v>
      </c>
      <c r="F16" s="23">
        <v>3.0750472803038198</v>
      </c>
      <c r="G16" s="22">
        <v>4.88</v>
      </c>
    </row>
    <row r="17" spans="1:7">
      <c r="A17" s="21" t="s">
        <v>194</v>
      </c>
      <c r="B17" s="21" t="s">
        <v>195</v>
      </c>
      <c r="C17" s="21" t="s">
        <v>16</v>
      </c>
      <c r="D17" s="24">
        <v>250</v>
      </c>
      <c r="E17" s="22">
        <v>2525.9375</v>
      </c>
      <c r="F17" s="23">
        <v>3.0714389190548599</v>
      </c>
      <c r="G17" s="22">
        <v>4.09</v>
      </c>
    </row>
    <row r="18" spans="1:7">
      <c r="A18" s="21" t="s">
        <v>196</v>
      </c>
      <c r="B18" s="21" t="s">
        <v>197</v>
      </c>
      <c r="C18" s="21" t="s">
        <v>16</v>
      </c>
      <c r="D18" s="24">
        <v>250</v>
      </c>
      <c r="E18" s="22">
        <v>2519.1149999999998</v>
      </c>
      <c r="F18" s="23">
        <v>3.0631430320722099</v>
      </c>
      <c r="G18" s="22">
        <v>3.6800999999999999</v>
      </c>
    </row>
    <row r="19" spans="1:7">
      <c r="A19" s="21" t="s">
        <v>198</v>
      </c>
      <c r="B19" s="21" t="s">
        <v>199</v>
      </c>
      <c r="C19" s="21" t="s">
        <v>16</v>
      </c>
      <c r="D19" s="24">
        <v>250</v>
      </c>
      <c r="E19" s="22">
        <v>2509.6849999999999</v>
      </c>
      <c r="F19" s="23">
        <v>3.0516765294343999</v>
      </c>
      <c r="G19" s="22">
        <v>4.6001000000000003</v>
      </c>
    </row>
    <row r="20" spans="1:7">
      <c r="A20" s="21" t="s">
        <v>200</v>
      </c>
      <c r="B20" s="21" t="s">
        <v>201</v>
      </c>
      <c r="C20" s="21" t="s">
        <v>16</v>
      </c>
      <c r="D20" s="24">
        <v>166</v>
      </c>
      <c r="E20" s="22">
        <v>2190.4480199999998</v>
      </c>
      <c r="F20" s="23">
        <v>2.6634971367243501</v>
      </c>
      <c r="G20" s="22">
        <v>3.8001</v>
      </c>
    </row>
    <row r="21" spans="1:7">
      <c r="A21" s="21" t="s">
        <v>202</v>
      </c>
      <c r="B21" s="21" t="s">
        <v>203</v>
      </c>
      <c r="C21" s="21" t="s">
        <v>16</v>
      </c>
      <c r="D21" s="24">
        <v>200</v>
      </c>
      <c r="E21" s="22">
        <v>2075.3139999999999</v>
      </c>
      <c r="F21" s="23">
        <v>2.5234987757454101</v>
      </c>
      <c r="G21" s="22">
        <v>5.4</v>
      </c>
    </row>
    <row r="22" spans="1:7">
      <c r="A22" s="21" t="s">
        <v>204</v>
      </c>
      <c r="B22" s="21" t="s">
        <v>205</v>
      </c>
      <c r="C22" s="21" t="s">
        <v>206</v>
      </c>
      <c r="D22" s="24">
        <v>200</v>
      </c>
      <c r="E22" s="22">
        <v>2071.66</v>
      </c>
      <c r="F22" s="23">
        <v>2.5190556579682601</v>
      </c>
      <c r="G22" s="22">
        <v>4.83</v>
      </c>
    </row>
    <row r="23" spans="1:7">
      <c r="A23" s="21" t="s">
        <v>207</v>
      </c>
      <c r="B23" s="21" t="s">
        <v>208</v>
      </c>
      <c r="C23" s="21" t="s">
        <v>16</v>
      </c>
      <c r="D23" s="24">
        <v>196</v>
      </c>
      <c r="E23" s="22">
        <v>1975.1194399999999</v>
      </c>
      <c r="F23" s="23">
        <v>2.4016662002911202</v>
      </c>
      <c r="G23" s="22">
        <v>3.75</v>
      </c>
    </row>
    <row r="24" spans="1:7">
      <c r="A24" s="21" t="s">
        <v>209</v>
      </c>
      <c r="B24" s="21" t="s">
        <v>210</v>
      </c>
      <c r="C24" s="21" t="s">
        <v>211</v>
      </c>
      <c r="D24" s="24">
        <v>160</v>
      </c>
      <c r="E24" s="22">
        <v>1817.2511999999999</v>
      </c>
      <c r="F24" s="23">
        <v>2.20970473789599</v>
      </c>
      <c r="G24" s="22">
        <v>7.2396000000000003</v>
      </c>
    </row>
    <row r="25" spans="1:7">
      <c r="A25" s="21" t="s">
        <v>212</v>
      </c>
      <c r="B25" s="21" t="s">
        <v>213</v>
      </c>
      <c r="C25" s="21" t="s">
        <v>206</v>
      </c>
      <c r="D25" s="24">
        <v>150</v>
      </c>
      <c r="E25" s="22">
        <v>1493.0205000000001</v>
      </c>
      <c r="F25" s="23">
        <v>1.8154531815006301</v>
      </c>
      <c r="G25" s="22">
        <v>5.5250000000000004</v>
      </c>
    </row>
    <row r="26" spans="1:7">
      <c r="A26" s="21" t="s">
        <v>214</v>
      </c>
      <c r="B26" s="21" t="s">
        <v>215</v>
      </c>
      <c r="C26" s="21" t="s">
        <v>206</v>
      </c>
      <c r="D26" s="24">
        <v>140</v>
      </c>
      <c r="E26" s="22">
        <v>1486.4164000000001</v>
      </c>
      <c r="F26" s="23">
        <v>1.8074228601782201</v>
      </c>
      <c r="G26" s="22">
        <v>5.16</v>
      </c>
    </row>
    <row r="27" spans="1:7">
      <c r="A27" s="21" t="s">
        <v>216</v>
      </c>
      <c r="B27" s="21" t="s">
        <v>217</v>
      </c>
      <c r="C27" s="21" t="s">
        <v>16</v>
      </c>
      <c r="D27" s="24">
        <v>106</v>
      </c>
      <c r="E27" s="22">
        <v>1074.68842</v>
      </c>
      <c r="F27" s="23">
        <v>1.3067781126989799</v>
      </c>
      <c r="G27" s="22">
        <v>4.1699000000000002</v>
      </c>
    </row>
    <row r="28" spans="1:7">
      <c r="A28" s="21" t="s">
        <v>218</v>
      </c>
      <c r="B28" s="21" t="s">
        <v>219</v>
      </c>
      <c r="C28" s="21" t="s">
        <v>16</v>
      </c>
      <c r="D28" s="24">
        <v>100</v>
      </c>
      <c r="E28" s="22">
        <v>1069.2629999999999</v>
      </c>
      <c r="F28" s="23">
        <v>1.3001810190890899</v>
      </c>
      <c r="G28" s="22">
        <v>5.92</v>
      </c>
    </row>
    <row r="29" spans="1:7">
      <c r="A29" s="21" t="s">
        <v>220</v>
      </c>
      <c r="B29" s="21" t="s">
        <v>221</v>
      </c>
      <c r="C29" s="21" t="s">
        <v>16</v>
      </c>
      <c r="D29" s="24">
        <v>100</v>
      </c>
      <c r="E29" s="22">
        <v>1045.6849999999999</v>
      </c>
      <c r="F29" s="23">
        <v>1.2715111146146301</v>
      </c>
      <c r="G29" s="22">
        <v>5.65</v>
      </c>
    </row>
    <row r="30" spans="1:7">
      <c r="A30" s="21" t="s">
        <v>222</v>
      </c>
      <c r="B30" s="21" t="s">
        <v>223</v>
      </c>
      <c r="C30" s="21" t="s">
        <v>224</v>
      </c>
      <c r="D30" s="24">
        <v>100</v>
      </c>
      <c r="E30" s="22">
        <v>1040.5150000000001</v>
      </c>
      <c r="F30" s="23">
        <v>1.26522460150355</v>
      </c>
      <c r="G30" s="22">
        <v>8.6443999999999992</v>
      </c>
    </row>
    <row r="31" spans="1:7">
      <c r="A31" s="21" t="s">
        <v>225</v>
      </c>
      <c r="B31" s="21" t="s">
        <v>226</v>
      </c>
      <c r="C31" s="21" t="s">
        <v>16</v>
      </c>
      <c r="D31" s="24">
        <v>100</v>
      </c>
      <c r="E31" s="22">
        <v>1023.955</v>
      </c>
      <c r="F31" s="23">
        <v>1.24508830418837</v>
      </c>
      <c r="G31" s="22">
        <v>5</v>
      </c>
    </row>
    <row r="32" spans="1:7">
      <c r="A32" s="21" t="s">
        <v>227</v>
      </c>
      <c r="B32" s="21" t="s">
        <v>228</v>
      </c>
      <c r="C32" s="21" t="s">
        <v>16</v>
      </c>
      <c r="D32" s="24">
        <v>76</v>
      </c>
      <c r="E32" s="22">
        <v>762.97083999999995</v>
      </c>
      <c r="F32" s="23">
        <v>0.92774200948359897</v>
      </c>
      <c r="G32" s="22">
        <v>3.55</v>
      </c>
    </row>
    <row r="33" spans="1:9">
      <c r="A33" s="21" t="s">
        <v>229</v>
      </c>
      <c r="B33" s="21" t="s">
        <v>230</v>
      </c>
      <c r="C33" s="21" t="s">
        <v>141</v>
      </c>
      <c r="D33" s="24">
        <v>59</v>
      </c>
      <c r="E33" s="22">
        <v>595.24450999999999</v>
      </c>
      <c r="F33" s="23">
        <v>0.72379350414162702</v>
      </c>
      <c r="G33" s="22">
        <v>3.6949999999999998</v>
      </c>
    </row>
    <row r="34" spans="1:9">
      <c r="A34" s="21" t="s">
        <v>231</v>
      </c>
      <c r="B34" s="21" t="s">
        <v>232</v>
      </c>
      <c r="C34" s="21" t="s">
        <v>16</v>
      </c>
      <c r="D34" s="24">
        <v>52</v>
      </c>
      <c r="E34" s="22">
        <v>525.28060000000005</v>
      </c>
      <c r="F34" s="23">
        <v>0.63872018934137897</v>
      </c>
      <c r="G34" s="22">
        <v>4.1341000000000001</v>
      </c>
    </row>
    <row r="35" spans="1:9">
      <c r="A35" s="21" t="s">
        <v>233</v>
      </c>
      <c r="B35" s="21" t="s">
        <v>234</v>
      </c>
      <c r="C35" s="21" t="s">
        <v>16</v>
      </c>
      <c r="D35" s="24">
        <v>45</v>
      </c>
      <c r="E35" s="22">
        <v>486.90404999999998</v>
      </c>
      <c r="F35" s="23">
        <v>0.59205584026344005</v>
      </c>
      <c r="G35" s="22">
        <v>5.9149000000000003</v>
      </c>
    </row>
    <row r="36" spans="1:9">
      <c r="A36" s="21" t="s">
        <v>235</v>
      </c>
      <c r="B36" s="21" t="s">
        <v>236</v>
      </c>
      <c r="C36" s="21" t="s">
        <v>16</v>
      </c>
      <c r="D36" s="24">
        <v>31</v>
      </c>
      <c r="E36" s="22">
        <v>398.93155999999999</v>
      </c>
      <c r="F36" s="23">
        <v>0.48508481283613297</v>
      </c>
      <c r="G36" s="22">
        <v>4.335</v>
      </c>
    </row>
    <row r="37" spans="1:9">
      <c r="A37" s="21" t="s">
        <v>237</v>
      </c>
      <c r="B37" s="21" t="s">
        <v>238</v>
      </c>
      <c r="C37" s="21" t="s">
        <v>206</v>
      </c>
      <c r="D37" s="24">
        <v>34</v>
      </c>
      <c r="E37" s="22">
        <v>341.12166000000002</v>
      </c>
      <c r="F37" s="23">
        <v>0.41479028782644101</v>
      </c>
      <c r="G37" s="22">
        <v>3.4944000000000002</v>
      </c>
    </row>
    <row r="38" spans="1:9">
      <c r="A38" s="21" t="s">
        <v>239</v>
      </c>
      <c r="B38" s="21" t="s">
        <v>240</v>
      </c>
      <c r="C38" s="21" t="s">
        <v>141</v>
      </c>
      <c r="D38" s="24">
        <v>9</v>
      </c>
      <c r="E38" s="22">
        <v>91.048500000000004</v>
      </c>
      <c r="F38" s="23">
        <v>0.110711332494001</v>
      </c>
      <c r="G38" s="22">
        <v>4.0900999999999996</v>
      </c>
    </row>
    <row r="39" spans="1:9">
      <c r="A39" s="21" t="s">
        <v>241</v>
      </c>
      <c r="B39" s="21" t="s">
        <v>242</v>
      </c>
      <c r="C39" s="21" t="s">
        <v>141</v>
      </c>
      <c r="D39" s="24">
        <v>3</v>
      </c>
      <c r="E39" s="22">
        <v>40.560540000000003</v>
      </c>
      <c r="F39" s="23">
        <v>4.9319993520774499E-2</v>
      </c>
      <c r="G39" s="22">
        <v>4.4249999999999998</v>
      </c>
    </row>
    <row r="40" spans="1:9">
      <c r="A40" s="21" t="s">
        <v>14</v>
      </c>
      <c r="B40" s="21" t="s">
        <v>15</v>
      </c>
      <c r="C40" s="21" t="s">
        <v>16</v>
      </c>
      <c r="D40" s="24">
        <v>3</v>
      </c>
      <c r="E40" s="22">
        <v>30.190799999999999</v>
      </c>
      <c r="F40" s="23">
        <v>3.671080464873E-2</v>
      </c>
      <c r="G40" s="22">
        <v>3.8250999999999999</v>
      </c>
    </row>
    <row r="41" spans="1:9">
      <c r="A41" s="20" t="s">
        <v>17</v>
      </c>
      <c r="B41" s="20"/>
      <c r="C41" s="20"/>
      <c r="D41" s="20"/>
      <c r="E41" s="25">
        <f>SUM(E6:E40)</f>
        <v>65185.124219999969</v>
      </c>
      <c r="F41" s="26">
        <f>SUM(F6:F40)</f>
        <v>79.26250252539252</v>
      </c>
      <c r="G41" s="25"/>
      <c r="H41" s="14"/>
      <c r="I41" s="14"/>
    </row>
    <row r="42" spans="1:9">
      <c r="A42" s="21"/>
      <c r="B42" s="21"/>
      <c r="C42" s="21"/>
      <c r="D42" s="21"/>
      <c r="E42" s="22"/>
      <c r="F42" s="23"/>
      <c r="G42" s="22"/>
    </row>
    <row r="43" spans="1:9">
      <c r="A43" s="20" t="s">
        <v>18</v>
      </c>
      <c r="B43" s="21"/>
      <c r="C43" s="21"/>
      <c r="D43" s="21"/>
      <c r="E43" s="22"/>
      <c r="F43" s="23"/>
      <c r="G43" s="22"/>
    </row>
    <row r="44" spans="1:9">
      <c r="A44" s="20" t="s">
        <v>19</v>
      </c>
      <c r="B44" s="21"/>
      <c r="C44" s="21"/>
      <c r="D44" s="21"/>
      <c r="E44" s="22"/>
      <c r="F44" s="23"/>
      <c r="G44" s="22"/>
    </row>
    <row r="45" spans="1:9">
      <c r="A45" s="21" t="s">
        <v>243</v>
      </c>
      <c r="B45" s="21" t="s">
        <v>244</v>
      </c>
      <c r="C45" s="21" t="s">
        <v>22</v>
      </c>
      <c r="D45" s="24">
        <v>160</v>
      </c>
      <c r="E45" s="22">
        <v>157.72272000000001</v>
      </c>
      <c r="F45" s="23">
        <v>0.19178451589843101</v>
      </c>
      <c r="G45" s="22">
        <v>4.0540000000000003</v>
      </c>
    </row>
    <row r="46" spans="1:9">
      <c r="A46" s="20" t="s">
        <v>17</v>
      </c>
      <c r="B46" s="20"/>
      <c r="C46" s="20"/>
      <c r="D46" s="20"/>
      <c r="E46" s="25">
        <f>SUM(E44:E45)</f>
        <v>157.72272000000001</v>
      </c>
      <c r="F46" s="26">
        <f>SUM(F44:F45)</f>
        <v>0.19178451589843101</v>
      </c>
      <c r="G46" s="25"/>
      <c r="H46" s="14"/>
      <c r="I46" s="14"/>
    </row>
    <row r="47" spans="1:9">
      <c r="A47" s="21"/>
      <c r="B47" s="21"/>
      <c r="C47" s="21"/>
      <c r="D47" s="21"/>
      <c r="E47" s="22"/>
      <c r="F47" s="23"/>
      <c r="G47" s="22"/>
    </row>
    <row r="48" spans="1:9">
      <c r="A48" s="20" t="s">
        <v>55</v>
      </c>
      <c r="B48" s="21"/>
      <c r="C48" s="21"/>
      <c r="D48" s="21"/>
      <c r="E48" s="22"/>
      <c r="F48" s="23"/>
      <c r="G48" s="22"/>
    </row>
    <row r="49" spans="1:9">
      <c r="A49" s="21" t="s">
        <v>245</v>
      </c>
      <c r="B49" s="21" t="s">
        <v>246</v>
      </c>
      <c r="C49" s="21" t="s">
        <v>50</v>
      </c>
      <c r="D49" s="24">
        <v>3000000</v>
      </c>
      <c r="E49" s="22">
        <v>3131.8139999999999</v>
      </c>
      <c r="F49" s="23">
        <v>3.8081604975740202</v>
      </c>
      <c r="G49" s="22">
        <v>6.2816999999999998</v>
      </c>
    </row>
    <row r="50" spans="1:9">
      <c r="A50" s="21" t="s">
        <v>247</v>
      </c>
      <c r="B50" s="21" t="s">
        <v>248</v>
      </c>
      <c r="C50" s="21" t="s">
        <v>50</v>
      </c>
      <c r="D50" s="24">
        <v>2000000</v>
      </c>
      <c r="E50" s="22">
        <v>2090.5320000000002</v>
      </c>
      <c r="F50" s="23">
        <v>2.54200325476367</v>
      </c>
      <c r="G50" s="22">
        <v>4.9935</v>
      </c>
    </row>
    <row r="51" spans="1:9">
      <c r="A51" s="21" t="s">
        <v>249</v>
      </c>
      <c r="B51" s="21" t="s">
        <v>250</v>
      </c>
      <c r="C51" s="21" t="s">
        <v>50</v>
      </c>
      <c r="D51" s="24">
        <v>2000000</v>
      </c>
      <c r="E51" s="22">
        <v>2067.2840000000001</v>
      </c>
      <c r="F51" s="23">
        <v>2.5137346170835202</v>
      </c>
      <c r="G51" s="22">
        <v>4.6481000000000003</v>
      </c>
    </row>
    <row r="52" spans="1:9">
      <c r="A52" s="21" t="s">
        <v>251</v>
      </c>
      <c r="B52" s="21" t="s">
        <v>252</v>
      </c>
      <c r="C52" s="21" t="s">
        <v>50</v>
      </c>
      <c r="D52" s="24">
        <v>1500000</v>
      </c>
      <c r="E52" s="22">
        <v>1545.0464999999999</v>
      </c>
      <c r="F52" s="23">
        <v>1.8787147155657999</v>
      </c>
      <c r="G52" s="22">
        <v>6.1234000000000002</v>
      </c>
    </row>
    <row r="53" spans="1:9">
      <c r="A53" s="20" t="s">
        <v>17</v>
      </c>
      <c r="B53" s="20"/>
      <c r="C53" s="20"/>
      <c r="D53" s="20"/>
      <c r="E53" s="25">
        <f>SUM(E49:E52)</f>
        <v>8834.6764999999996</v>
      </c>
      <c r="F53" s="26">
        <f>SUM(F49:F52)</f>
        <v>10.74261308498701</v>
      </c>
      <c r="G53" s="25"/>
      <c r="H53" s="14"/>
      <c r="I53" s="14"/>
    </row>
    <row r="54" spans="1:9">
      <c r="A54" s="21"/>
      <c r="B54" s="21"/>
      <c r="C54" s="21"/>
      <c r="D54" s="21"/>
      <c r="E54" s="22"/>
      <c r="F54" s="23"/>
      <c r="G54" s="22"/>
    </row>
    <row r="55" spans="1:9">
      <c r="A55" s="20" t="s">
        <v>58</v>
      </c>
      <c r="B55" s="20"/>
      <c r="C55" s="20"/>
      <c r="D55" s="20"/>
      <c r="E55" s="25">
        <f>E41+E46+E53</f>
        <v>74177.523439999961</v>
      </c>
      <c r="F55" s="26">
        <f>F41+F46+F53</f>
        <v>90.196900126277967</v>
      </c>
      <c r="G55" s="25"/>
      <c r="H55" s="14"/>
      <c r="I55" s="14"/>
    </row>
    <row r="56" spans="1:9">
      <c r="A56" s="20"/>
      <c r="B56" s="20"/>
      <c r="C56" s="20"/>
      <c r="D56" s="20"/>
      <c r="E56" s="25"/>
      <c r="F56" s="26"/>
      <c r="G56" s="25"/>
      <c r="H56" s="14"/>
      <c r="I56" s="14"/>
    </row>
    <row r="57" spans="1:9">
      <c r="A57" s="20" t="s">
        <v>59</v>
      </c>
      <c r="B57" s="20"/>
      <c r="C57" s="20"/>
      <c r="D57" s="20"/>
      <c r="E57" s="25">
        <f>E59-(E41+E46+E53)</f>
        <v>8062.0250768000406</v>
      </c>
      <c r="F57" s="26">
        <f>F59-(F41+F46+F53)</f>
        <v>9.803099873722033</v>
      </c>
      <c r="G57" s="25"/>
      <c r="H57" s="14"/>
      <c r="I57" s="14"/>
    </row>
    <row r="58" spans="1:9">
      <c r="A58" s="20"/>
      <c r="B58" s="20"/>
      <c r="C58" s="20"/>
      <c r="D58" s="20"/>
      <c r="E58" s="25"/>
      <c r="F58" s="26"/>
      <c r="G58" s="25"/>
      <c r="H58" s="14"/>
      <c r="I58" s="14"/>
    </row>
    <row r="59" spans="1:9">
      <c r="A59" s="27" t="s">
        <v>60</v>
      </c>
      <c r="B59" s="27"/>
      <c r="C59" s="27"/>
      <c r="D59" s="27"/>
      <c r="E59" s="28">
        <v>82239.548516800001</v>
      </c>
      <c r="F59" s="29">
        <v>100</v>
      </c>
      <c r="G59" s="28"/>
      <c r="H59" s="14"/>
      <c r="I59" s="14"/>
    </row>
    <row r="61" spans="1:9">
      <c r="A61" s="14" t="s">
        <v>62</v>
      </c>
    </row>
    <row r="63" spans="1:9">
      <c r="A63" s="14" t="s">
        <v>63</v>
      </c>
    </row>
    <row r="64" spans="1:9">
      <c r="A64" s="14" t="s">
        <v>64</v>
      </c>
    </row>
    <row r="65" spans="1:4">
      <c r="A65" s="14" t="s">
        <v>65</v>
      </c>
      <c r="B65" s="14"/>
      <c r="C65" s="30" t="s">
        <v>66</v>
      </c>
      <c r="D65" s="14" t="s">
        <v>67</v>
      </c>
    </row>
    <row r="66" spans="1:4">
      <c r="A66" s="7" t="s">
        <v>97</v>
      </c>
      <c r="C66" s="31">
        <v>78.043800000000005</v>
      </c>
      <c r="D66" s="31">
        <v>79.689499999999995</v>
      </c>
    </row>
    <row r="67" spans="1:4">
      <c r="A67" s="7" t="s">
        <v>253</v>
      </c>
      <c r="C67" s="31">
        <v>15.8834</v>
      </c>
      <c r="D67" s="31">
        <v>15.584099999999999</v>
      </c>
    </row>
    <row r="68" spans="1:4">
      <c r="A68" s="7" t="s">
        <v>254</v>
      </c>
      <c r="C68" s="31">
        <v>13.0853</v>
      </c>
      <c r="D68" s="31">
        <v>12.8096</v>
      </c>
    </row>
    <row r="69" spans="1:4">
      <c r="A69" s="7" t="s">
        <v>255</v>
      </c>
      <c r="C69" s="31">
        <v>13.8926</v>
      </c>
      <c r="D69" s="31">
        <v>13.632400000000001</v>
      </c>
    </row>
    <row r="70" spans="1:4">
      <c r="A70" s="7" t="s">
        <v>256</v>
      </c>
      <c r="C70" s="31">
        <v>17.489100000000001</v>
      </c>
      <c r="D70" s="31">
        <v>17.857800000000001</v>
      </c>
    </row>
    <row r="71" spans="1:4">
      <c r="A71" s="7" t="s">
        <v>100</v>
      </c>
      <c r="C71" s="31">
        <v>82.695099999999996</v>
      </c>
      <c r="D71" s="31">
        <v>84.661000000000001</v>
      </c>
    </row>
    <row r="72" spans="1:4">
      <c r="A72" s="7" t="s">
        <v>257</v>
      </c>
      <c r="C72" s="31">
        <v>17.281500000000001</v>
      </c>
      <c r="D72" s="31">
        <v>17.057700000000001</v>
      </c>
    </row>
    <row r="73" spans="1:4">
      <c r="A73" s="7" t="s">
        <v>258</v>
      </c>
      <c r="C73" s="31">
        <v>14.289199999999999</v>
      </c>
      <c r="D73" s="31">
        <v>14.077299999999999</v>
      </c>
    </row>
    <row r="74" spans="1:4">
      <c r="A74" s="7" t="s">
        <v>259</v>
      </c>
      <c r="C74" s="31">
        <v>15.458399999999999</v>
      </c>
      <c r="D74" s="31">
        <v>15.2735</v>
      </c>
    </row>
    <row r="75" spans="1:4">
      <c r="A75" s="7" t="s">
        <v>260</v>
      </c>
      <c r="C75" s="31">
        <v>19.0855</v>
      </c>
      <c r="D75" s="31">
        <v>19.5398</v>
      </c>
    </row>
    <row r="77" spans="1:4">
      <c r="A77" s="14" t="s">
        <v>83</v>
      </c>
    </row>
    <row r="78" spans="1:4">
      <c r="A78" s="70" t="s">
        <v>84</v>
      </c>
      <c r="B78" s="71"/>
      <c r="C78" s="34" t="s">
        <v>85</v>
      </c>
    </row>
    <row r="79" spans="1:4">
      <c r="A79" s="72" t="s">
        <v>253</v>
      </c>
      <c r="B79" s="73"/>
      <c r="C79" s="35">
        <v>0.63</v>
      </c>
    </row>
    <row r="80" spans="1:4">
      <c r="A80" s="72" t="s">
        <v>254</v>
      </c>
      <c r="B80" s="73"/>
      <c r="C80" s="35">
        <v>0.55000000000000004</v>
      </c>
    </row>
    <row r="81" spans="1:5">
      <c r="A81" s="72" t="s">
        <v>255</v>
      </c>
      <c r="B81" s="73"/>
      <c r="C81" s="35">
        <v>0.55000000000000004</v>
      </c>
    </row>
    <row r="82" spans="1:5">
      <c r="A82" s="72" t="s">
        <v>257</v>
      </c>
      <c r="B82" s="73"/>
      <c r="C82" s="35">
        <v>0.63</v>
      </c>
    </row>
    <row r="83" spans="1:5">
      <c r="A83" s="72" t="s">
        <v>258</v>
      </c>
      <c r="B83" s="73"/>
      <c r="C83" s="35">
        <v>0.55000000000000004</v>
      </c>
    </row>
    <row r="84" spans="1:5">
      <c r="A84" s="72" t="s">
        <v>259</v>
      </c>
      <c r="B84" s="73"/>
      <c r="C84" s="35">
        <v>0.55000000000000004</v>
      </c>
    </row>
    <row r="85" spans="1:5">
      <c r="A85" s="7" t="s">
        <v>86</v>
      </c>
    </row>
    <row r="86" spans="1:5">
      <c r="A86" s="7" t="s">
        <v>87</v>
      </c>
    </row>
    <row r="88" spans="1:5">
      <c r="A88" s="14" t="s">
        <v>88</v>
      </c>
      <c r="D88" s="32">
        <v>1.69330214545206</v>
      </c>
      <c r="E88" s="10" t="s">
        <v>89</v>
      </c>
    </row>
    <row r="90" spans="1:5">
      <c r="A90" s="14" t="s">
        <v>90</v>
      </c>
      <c r="D90" s="30" t="s">
        <v>91</v>
      </c>
    </row>
    <row r="92" spans="1:5">
      <c r="A92" s="14" t="s">
        <v>261</v>
      </c>
    </row>
    <row r="93" spans="1:5">
      <c r="A93" s="41" t="s">
        <v>262</v>
      </c>
    </row>
    <row r="95" spans="1:5">
      <c r="A95" s="39" t="s">
        <v>263</v>
      </c>
    </row>
    <row r="96" spans="1:5">
      <c r="A96" s="39"/>
    </row>
    <row r="97" spans="1:1">
      <c r="A97" s="39" t="s">
        <v>93</v>
      </c>
    </row>
    <row r="98" spans="1:1">
      <c r="A98" s="42"/>
    </row>
    <row r="99" spans="1:1">
      <c r="A99" s="43"/>
    </row>
    <row r="100" spans="1:1">
      <c r="A100" s="43"/>
    </row>
    <row r="101" spans="1:1">
      <c r="A101" s="43"/>
    </row>
    <row r="102" spans="1:1">
      <c r="A102" s="43"/>
    </row>
    <row r="103" spans="1:1">
      <c r="A103" s="43"/>
    </row>
    <row r="104" spans="1:1">
      <c r="A104" s="43"/>
    </row>
    <row r="105" spans="1:1">
      <c r="A105" s="43"/>
    </row>
    <row r="106" spans="1:1">
      <c r="A106" s="43"/>
    </row>
    <row r="107" spans="1:1">
      <c r="A107" s="43"/>
    </row>
    <row r="108" spans="1:1">
      <c r="A108" s="43"/>
    </row>
    <row r="109" spans="1:1">
      <c r="A109" s="43"/>
    </row>
    <row r="110" spans="1:1">
      <c r="A110" s="43"/>
    </row>
    <row r="111" spans="1:1">
      <c r="A111" s="39" t="s">
        <v>264</v>
      </c>
    </row>
    <row r="112" spans="1:1">
      <c r="A112" s="43"/>
    </row>
    <row r="113" spans="1:1">
      <c r="A113" s="39" t="s">
        <v>95</v>
      </c>
    </row>
    <row r="114" spans="1:1">
      <c r="A114" s="43"/>
    </row>
    <row r="115" spans="1:1">
      <c r="A115" s="43"/>
    </row>
    <row r="116" spans="1:1">
      <c r="A116" s="43"/>
    </row>
    <row r="117" spans="1:1">
      <c r="A117" s="43"/>
    </row>
    <row r="118" spans="1:1">
      <c r="A118" s="43"/>
    </row>
    <row r="119" spans="1:1">
      <c r="A119" s="43"/>
    </row>
    <row r="120" spans="1:1">
      <c r="A120" s="43"/>
    </row>
    <row r="121" spans="1:1">
      <c r="A121" s="43"/>
    </row>
    <row r="122" spans="1:1">
      <c r="A122" s="43"/>
    </row>
    <row r="123" spans="1:1">
      <c r="A123" s="43"/>
    </row>
    <row r="124" spans="1:1">
      <c r="A124" s="43"/>
    </row>
    <row r="125" spans="1:1">
      <c r="A125" s="43"/>
    </row>
    <row r="126" spans="1:1">
      <c r="A126" s="43"/>
    </row>
    <row r="127" spans="1:1">
      <c r="A127" s="43"/>
    </row>
  </sheetData>
  <mergeCells count="8">
    <mergeCell ref="A83:B83"/>
    <mergeCell ref="A84:B84"/>
    <mergeCell ref="A1:G1"/>
    <mergeCell ref="A78:B78"/>
    <mergeCell ref="A79:B79"/>
    <mergeCell ref="A80:B80"/>
    <mergeCell ref="A81:B81"/>
    <mergeCell ref="A82:B82"/>
  </mergeCells>
  <conditionalFormatting sqref="F2:F3 F5:F65536">
    <cfRule type="cellIs" dxfId="66" priority="1" stopIfTrue="1" operator="between">
      <formula>0.009</formula>
      <formula>-0.009</formula>
    </cfRule>
  </conditionalFormatting>
  <hyperlinks>
    <hyperlink ref="A93" r:id="rId1" tooltip="https://www.franklintempletonindia.com/downloadsServlet/pdf/franklin-templeton-update-on-reliance-broadcast-july-23-2020-kcg9m1gq" xr:uid="{00000000-0004-0000-0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6"/>
  <sheetViews>
    <sheetView workbookViewId="0">
      <selection sqref="A1:G1"/>
    </sheetView>
  </sheetViews>
  <sheetFormatPr defaultColWidth="9.28515625" defaultRowHeight="10.15"/>
  <cols>
    <col min="1" max="1" width="38.7109375" style="7" bestFit="1" customWidth="1"/>
    <col min="2" max="2" width="54" style="7" bestFit="1" customWidth="1"/>
    <col min="3" max="3" width="24.7109375" style="7" bestFit="1" customWidth="1"/>
    <col min="4"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7" s="1" customFormat="1" ht="13.9">
      <c r="A1" s="58" t="s">
        <v>265</v>
      </c>
      <c r="B1" s="59"/>
      <c r="C1" s="59"/>
      <c r="D1" s="59"/>
      <c r="E1" s="59"/>
      <c r="F1" s="59"/>
      <c r="G1" s="59"/>
    </row>
    <row r="2" spans="1:7" s="1" customFormat="1" ht="11.45">
      <c r="E2" s="5"/>
      <c r="F2" s="9"/>
      <c r="G2" s="10"/>
    </row>
    <row r="3" spans="1:7" s="1" customFormat="1" ht="12">
      <c r="A3" s="8" t="s">
        <v>1</v>
      </c>
      <c r="B3" s="2"/>
      <c r="C3" s="3"/>
      <c r="D3" s="3"/>
      <c r="E3" s="4"/>
      <c r="F3" s="9"/>
      <c r="G3" s="10"/>
    </row>
    <row r="4" spans="1:7" s="1" customFormat="1" ht="17.649999999999999" customHeight="1">
      <c r="A4" s="6" t="s">
        <v>2</v>
      </c>
      <c r="B4" s="6" t="s">
        <v>3</v>
      </c>
      <c r="C4" s="13" t="s">
        <v>4</v>
      </c>
      <c r="D4" s="13" t="s">
        <v>5</v>
      </c>
      <c r="E4" s="12" t="s">
        <v>6</v>
      </c>
      <c r="F4" s="12" t="s">
        <v>7</v>
      </c>
      <c r="G4" s="12" t="s">
        <v>8</v>
      </c>
    </row>
    <row r="5" spans="1:7">
      <c r="A5" s="16" t="s">
        <v>9</v>
      </c>
      <c r="B5" s="17"/>
      <c r="C5" s="17"/>
      <c r="D5" s="17"/>
      <c r="E5" s="18"/>
      <c r="F5" s="19"/>
      <c r="G5" s="18"/>
    </row>
    <row r="6" spans="1:7">
      <c r="A6" s="20" t="s">
        <v>10</v>
      </c>
      <c r="B6" s="21"/>
      <c r="C6" s="21"/>
      <c r="D6" s="21"/>
      <c r="E6" s="22"/>
      <c r="F6" s="23"/>
      <c r="G6" s="22"/>
    </row>
    <row r="7" spans="1:7">
      <c r="A7" s="21" t="s">
        <v>266</v>
      </c>
      <c r="B7" s="21" t="s">
        <v>267</v>
      </c>
      <c r="C7" s="21" t="s">
        <v>268</v>
      </c>
      <c r="D7" s="24">
        <v>500</v>
      </c>
      <c r="E7" s="22">
        <v>5097.03</v>
      </c>
      <c r="F7" s="23">
        <v>6.2625234633512399</v>
      </c>
      <c r="G7" s="22">
        <v>4.5999999999999996</v>
      </c>
    </row>
    <row r="8" spans="1:7">
      <c r="A8" s="21" t="s">
        <v>269</v>
      </c>
      <c r="B8" s="21" t="s">
        <v>270</v>
      </c>
      <c r="C8" s="21" t="s">
        <v>268</v>
      </c>
      <c r="D8" s="24">
        <v>500</v>
      </c>
      <c r="E8" s="22">
        <v>4960.6499999999996</v>
      </c>
      <c r="F8" s="23">
        <v>6.0949586363967496</v>
      </c>
      <c r="G8" s="22">
        <v>5.73</v>
      </c>
    </row>
    <row r="9" spans="1:7">
      <c r="A9" s="21" t="s">
        <v>220</v>
      </c>
      <c r="B9" s="21" t="s">
        <v>221</v>
      </c>
      <c r="C9" s="21" t="s">
        <v>16</v>
      </c>
      <c r="D9" s="24">
        <v>400</v>
      </c>
      <c r="E9" s="22">
        <v>4182.74</v>
      </c>
      <c r="F9" s="23">
        <v>5.1391707310135004</v>
      </c>
      <c r="G9" s="22">
        <v>5.65</v>
      </c>
    </row>
    <row r="10" spans="1:7">
      <c r="A10" s="21" t="s">
        <v>214</v>
      </c>
      <c r="B10" s="21" t="s">
        <v>215</v>
      </c>
      <c r="C10" s="21" t="s">
        <v>206</v>
      </c>
      <c r="D10" s="24">
        <v>360</v>
      </c>
      <c r="E10" s="22">
        <v>3822.2136</v>
      </c>
      <c r="F10" s="23">
        <v>4.6962058987175297</v>
      </c>
      <c r="G10" s="22">
        <v>5.16</v>
      </c>
    </row>
    <row r="11" spans="1:7">
      <c r="A11" s="21" t="s">
        <v>204</v>
      </c>
      <c r="B11" s="21" t="s">
        <v>205</v>
      </c>
      <c r="C11" s="21" t="s">
        <v>206</v>
      </c>
      <c r="D11" s="24">
        <v>300</v>
      </c>
      <c r="E11" s="22">
        <v>3107.49</v>
      </c>
      <c r="F11" s="23">
        <v>3.8180526771726599</v>
      </c>
      <c r="G11" s="22">
        <v>4.83</v>
      </c>
    </row>
    <row r="12" spans="1:7">
      <c r="A12" s="21" t="s">
        <v>271</v>
      </c>
      <c r="B12" s="21" t="s">
        <v>272</v>
      </c>
      <c r="C12" s="21" t="s">
        <v>206</v>
      </c>
      <c r="D12" s="24">
        <v>300</v>
      </c>
      <c r="E12" s="22">
        <v>3046.7310000000002</v>
      </c>
      <c r="F12" s="23">
        <v>3.7434004457536201</v>
      </c>
      <c r="G12" s="22">
        <v>4.4050000000000002</v>
      </c>
    </row>
    <row r="13" spans="1:7">
      <c r="A13" s="21" t="s">
        <v>179</v>
      </c>
      <c r="B13" s="21" t="s">
        <v>180</v>
      </c>
      <c r="C13" s="21" t="s">
        <v>181</v>
      </c>
      <c r="D13" s="24">
        <v>300</v>
      </c>
      <c r="E13" s="22">
        <v>3024.81</v>
      </c>
      <c r="F13" s="23">
        <v>3.7164669615794801</v>
      </c>
      <c r="G13" s="22">
        <v>4.1702000000000004</v>
      </c>
    </row>
    <row r="14" spans="1:7">
      <c r="A14" s="21" t="s">
        <v>273</v>
      </c>
      <c r="B14" s="21" t="s">
        <v>274</v>
      </c>
      <c r="C14" s="21" t="s">
        <v>16</v>
      </c>
      <c r="D14" s="24">
        <v>250</v>
      </c>
      <c r="E14" s="22">
        <v>2731.8325</v>
      </c>
      <c r="F14" s="23">
        <v>3.3564968480066799</v>
      </c>
      <c r="G14" s="22">
        <v>5.3949999999999996</v>
      </c>
    </row>
    <row r="15" spans="1:7">
      <c r="A15" s="21" t="s">
        <v>275</v>
      </c>
      <c r="B15" s="21" t="s">
        <v>276</v>
      </c>
      <c r="C15" s="21" t="s">
        <v>16</v>
      </c>
      <c r="D15" s="24">
        <v>250</v>
      </c>
      <c r="E15" s="22">
        <v>2573.0574999999999</v>
      </c>
      <c r="F15" s="23">
        <v>3.1614161514258101</v>
      </c>
      <c r="G15" s="22">
        <v>5.85</v>
      </c>
    </row>
    <row r="16" spans="1:7">
      <c r="A16" s="21" t="s">
        <v>277</v>
      </c>
      <c r="B16" s="21" t="s">
        <v>278</v>
      </c>
      <c r="C16" s="21" t="s">
        <v>16</v>
      </c>
      <c r="D16" s="24">
        <v>250</v>
      </c>
      <c r="E16" s="22">
        <v>2553.16</v>
      </c>
      <c r="F16" s="23">
        <v>3.1369688633753099</v>
      </c>
      <c r="G16" s="22">
        <v>5.6311</v>
      </c>
    </row>
    <row r="17" spans="1:7">
      <c r="A17" s="21" t="s">
        <v>279</v>
      </c>
      <c r="B17" s="21" t="s">
        <v>280</v>
      </c>
      <c r="C17" s="21" t="s">
        <v>206</v>
      </c>
      <c r="D17" s="24">
        <v>250</v>
      </c>
      <c r="E17" s="22">
        <v>2530.9425000000001</v>
      </c>
      <c r="F17" s="23">
        <v>3.10967108112819</v>
      </c>
      <c r="G17" s="22">
        <v>4.1500000000000004</v>
      </c>
    </row>
    <row r="18" spans="1:7">
      <c r="A18" s="21" t="s">
        <v>198</v>
      </c>
      <c r="B18" s="21" t="s">
        <v>199</v>
      </c>
      <c r="C18" s="21" t="s">
        <v>16</v>
      </c>
      <c r="D18" s="24">
        <v>250</v>
      </c>
      <c r="E18" s="22">
        <v>2509.6849999999999</v>
      </c>
      <c r="F18" s="23">
        <v>3.0835528137210599</v>
      </c>
      <c r="G18" s="22">
        <v>4.6001000000000003</v>
      </c>
    </row>
    <row r="19" spans="1:7">
      <c r="A19" s="21" t="s">
        <v>281</v>
      </c>
      <c r="B19" s="21" t="s">
        <v>282</v>
      </c>
      <c r="C19" s="21" t="s">
        <v>16</v>
      </c>
      <c r="D19" s="24">
        <v>250</v>
      </c>
      <c r="E19" s="22">
        <v>2483.7375000000002</v>
      </c>
      <c r="F19" s="23">
        <v>3.0516721248561098</v>
      </c>
      <c r="G19" s="22">
        <v>5.5799000000000003</v>
      </c>
    </row>
    <row r="20" spans="1:7">
      <c r="A20" s="21" t="s">
        <v>283</v>
      </c>
      <c r="B20" s="21" t="s">
        <v>284</v>
      </c>
      <c r="C20" s="21" t="s">
        <v>16</v>
      </c>
      <c r="D20" s="24">
        <v>250</v>
      </c>
      <c r="E20" s="22">
        <v>2482.2474999999999</v>
      </c>
      <c r="F20" s="23">
        <v>3.04984141953156</v>
      </c>
      <c r="G20" s="22">
        <v>6.0149999999999997</v>
      </c>
    </row>
    <row r="21" spans="1:7">
      <c r="A21" s="21" t="s">
        <v>225</v>
      </c>
      <c r="B21" s="21" t="s">
        <v>226</v>
      </c>
      <c r="C21" s="21" t="s">
        <v>16</v>
      </c>
      <c r="D21" s="24">
        <v>150</v>
      </c>
      <c r="E21" s="22">
        <v>1535.9324999999999</v>
      </c>
      <c r="F21" s="23">
        <v>1.8871408093289099</v>
      </c>
      <c r="G21" s="22">
        <v>5</v>
      </c>
    </row>
    <row r="22" spans="1:7">
      <c r="A22" s="21" t="s">
        <v>233</v>
      </c>
      <c r="B22" s="21" t="s">
        <v>234</v>
      </c>
      <c r="C22" s="21" t="s">
        <v>16</v>
      </c>
      <c r="D22" s="24">
        <v>110</v>
      </c>
      <c r="E22" s="22">
        <v>1190.2099000000001</v>
      </c>
      <c r="F22" s="23">
        <v>1.4623648330621799</v>
      </c>
      <c r="G22" s="22">
        <v>5.9149000000000003</v>
      </c>
    </row>
    <row r="23" spans="1:7">
      <c r="A23" s="21" t="s">
        <v>285</v>
      </c>
      <c r="B23" s="21" t="s">
        <v>286</v>
      </c>
      <c r="C23" s="21" t="s">
        <v>206</v>
      </c>
      <c r="D23" s="24">
        <v>100</v>
      </c>
      <c r="E23" s="22">
        <v>1082.4870000000001</v>
      </c>
      <c r="F23" s="23">
        <v>1.3300098756084799</v>
      </c>
      <c r="G23" s="22">
        <v>5.9897999999999998</v>
      </c>
    </row>
    <row r="24" spans="1:7">
      <c r="A24" s="21" t="s">
        <v>287</v>
      </c>
      <c r="B24" s="21" t="s">
        <v>288</v>
      </c>
      <c r="C24" s="21" t="s">
        <v>16</v>
      </c>
      <c r="D24" s="24">
        <v>100</v>
      </c>
      <c r="E24" s="22">
        <v>1066.6590000000001</v>
      </c>
      <c r="F24" s="23">
        <v>1.31056262468433</v>
      </c>
      <c r="G24" s="22">
        <v>5.85</v>
      </c>
    </row>
    <row r="25" spans="1:7">
      <c r="A25" s="21" t="s">
        <v>289</v>
      </c>
      <c r="B25" s="21" t="s">
        <v>290</v>
      </c>
      <c r="C25" s="21" t="s">
        <v>291</v>
      </c>
      <c r="D25" s="24">
        <v>100</v>
      </c>
      <c r="E25" s="22">
        <v>1007.4109999999999</v>
      </c>
      <c r="F25" s="23">
        <v>1.23776690047697</v>
      </c>
      <c r="G25" s="22">
        <v>9.93</v>
      </c>
    </row>
    <row r="26" spans="1:7">
      <c r="A26" s="21" t="s">
        <v>292</v>
      </c>
      <c r="B26" s="21" t="s">
        <v>293</v>
      </c>
      <c r="C26" s="21" t="s">
        <v>16</v>
      </c>
      <c r="D26" s="24">
        <v>50</v>
      </c>
      <c r="E26" s="22">
        <v>543.30150000000003</v>
      </c>
      <c r="F26" s="23">
        <v>0.66753352274244504</v>
      </c>
      <c r="G26" s="22">
        <v>5.68</v>
      </c>
    </row>
    <row r="27" spans="1:7">
      <c r="A27" s="21" t="s">
        <v>294</v>
      </c>
      <c r="B27" s="21" t="s">
        <v>295</v>
      </c>
      <c r="C27" s="21" t="s">
        <v>16</v>
      </c>
      <c r="D27" s="24">
        <v>50</v>
      </c>
      <c r="E27" s="22">
        <v>541.83600000000001</v>
      </c>
      <c r="F27" s="23">
        <v>0.66573291961953995</v>
      </c>
      <c r="G27" s="22">
        <v>5.69</v>
      </c>
    </row>
    <row r="28" spans="1:7">
      <c r="A28" s="21" t="s">
        <v>296</v>
      </c>
      <c r="B28" s="21" t="s">
        <v>297</v>
      </c>
      <c r="C28" s="21" t="s">
        <v>16</v>
      </c>
      <c r="D28" s="24">
        <v>50</v>
      </c>
      <c r="E28" s="22">
        <v>534.93399999999997</v>
      </c>
      <c r="F28" s="23">
        <v>0.65725269938460895</v>
      </c>
      <c r="G28" s="22">
        <v>5.2049000000000003</v>
      </c>
    </row>
    <row r="29" spans="1:7">
      <c r="A29" s="21" t="s">
        <v>218</v>
      </c>
      <c r="B29" s="21" t="s">
        <v>219</v>
      </c>
      <c r="C29" s="21" t="s">
        <v>16</v>
      </c>
      <c r="D29" s="24">
        <v>50</v>
      </c>
      <c r="E29" s="22">
        <v>534.63149999999996</v>
      </c>
      <c r="F29" s="23">
        <v>0.65688102934388604</v>
      </c>
      <c r="G29" s="22">
        <v>5.92</v>
      </c>
    </row>
    <row r="30" spans="1:7">
      <c r="A30" s="21" t="s">
        <v>182</v>
      </c>
      <c r="B30" s="21" t="s">
        <v>183</v>
      </c>
      <c r="C30" s="21" t="s">
        <v>174</v>
      </c>
      <c r="D30" s="24">
        <v>50</v>
      </c>
      <c r="E30" s="22">
        <v>506.03100000000001</v>
      </c>
      <c r="F30" s="23">
        <v>0.621740702072205</v>
      </c>
      <c r="G30" s="22">
        <v>4.59</v>
      </c>
    </row>
    <row r="31" spans="1:7">
      <c r="A31" s="21" t="s">
        <v>298</v>
      </c>
      <c r="B31" s="21" t="s">
        <v>299</v>
      </c>
      <c r="C31" s="21" t="s">
        <v>174</v>
      </c>
      <c r="D31" s="24">
        <v>50</v>
      </c>
      <c r="E31" s="22">
        <v>488.91899999999998</v>
      </c>
      <c r="F31" s="23">
        <v>0.60071585004958294</v>
      </c>
      <c r="G31" s="22">
        <v>6.99</v>
      </c>
    </row>
    <row r="32" spans="1:7">
      <c r="A32" s="21" t="s">
        <v>194</v>
      </c>
      <c r="B32" s="21" t="s">
        <v>195</v>
      </c>
      <c r="C32" s="21" t="s">
        <v>16</v>
      </c>
      <c r="D32" s="24">
        <v>32</v>
      </c>
      <c r="E32" s="22">
        <v>323.32</v>
      </c>
      <c r="F32" s="23">
        <v>0.39725076881452998</v>
      </c>
      <c r="G32" s="22">
        <v>4.09</v>
      </c>
    </row>
    <row r="33" spans="1:9">
      <c r="A33" s="21" t="s">
        <v>11</v>
      </c>
      <c r="B33" s="21" t="s">
        <v>12</v>
      </c>
      <c r="C33" s="21" t="s">
        <v>13</v>
      </c>
      <c r="D33" s="24">
        <v>27</v>
      </c>
      <c r="E33" s="22">
        <v>272.89359000000002</v>
      </c>
      <c r="F33" s="23">
        <v>0.33529379077093002</v>
      </c>
      <c r="G33" s="22">
        <v>3.6</v>
      </c>
    </row>
    <row r="34" spans="1:9">
      <c r="A34" s="21" t="s">
        <v>300</v>
      </c>
      <c r="B34" s="21" t="s">
        <v>301</v>
      </c>
      <c r="C34" s="21" t="s">
        <v>206</v>
      </c>
      <c r="D34" s="24">
        <v>5</v>
      </c>
      <c r="E34" s="22">
        <v>50.416150000000002</v>
      </c>
      <c r="F34" s="23">
        <v>6.1944371978747498E-2</v>
      </c>
      <c r="G34" s="22">
        <v>3.6701000000000001</v>
      </c>
    </row>
    <row r="35" spans="1:9">
      <c r="A35" s="20" t="s">
        <v>17</v>
      </c>
      <c r="B35" s="20"/>
      <c r="C35" s="20"/>
      <c r="D35" s="20"/>
      <c r="E35" s="25">
        <f>SUM(E6:E34)</f>
        <v>54785.30924000001</v>
      </c>
      <c r="F35" s="26">
        <f>SUM(F6:F34)</f>
        <v>67.312588813966869</v>
      </c>
      <c r="G35" s="25"/>
      <c r="H35" s="14"/>
      <c r="I35" s="14"/>
    </row>
    <row r="36" spans="1:9">
      <c r="A36" s="21"/>
      <c r="B36" s="21"/>
      <c r="C36" s="21"/>
      <c r="D36" s="21"/>
      <c r="E36" s="22"/>
      <c r="F36" s="23"/>
      <c r="G36" s="22"/>
    </row>
    <row r="37" spans="1:9">
      <c r="A37" s="20" t="s">
        <v>18</v>
      </c>
      <c r="B37" s="21"/>
      <c r="C37" s="21"/>
      <c r="D37" s="21"/>
      <c r="E37" s="22"/>
      <c r="F37" s="23"/>
      <c r="G37" s="22"/>
    </row>
    <row r="38" spans="1:9">
      <c r="A38" s="20" t="s">
        <v>19</v>
      </c>
      <c r="B38" s="21"/>
      <c r="C38" s="21"/>
      <c r="D38" s="21"/>
      <c r="E38" s="22"/>
      <c r="F38" s="23"/>
      <c r="G38" s="22"/>
    </row>
    <row r="39" spans="1:9">
      <c r="A39" s="21" t="s">
        <v>302</v>
      </c>
      <c r="B39" s="21" t="s">
        <v>303</v>
      </c>
      <c r="C39" s="21" t="s">
        <v>22</v>
      </c>
      <c r="D39" s="24">
        <v>2500</v>
      </c>
      <c r="E39" s="22">
        <v>2463.8775000000001</v>
      </c>
      <c r="F39" s="23">
        <v>3.0272709116040502</v>
      </c>
      <c r="G39" s="22">
        <v>4.0538999999999996</v>
      </c>
    </row>
    <row r="40" spans="1:9">
      <c r="A40" s="21" t="s">
        <v>109</v>
      </c>
      <c r="B40" s="21" t="s">
        <v>110</v>
      </c>
      <c r="C40" s="21" t="s">
        <v>22</v>
      </c>
      <c r="D40" s="24">
        <v>500</v>
      </c>
      <c r="E40" s="22">
        <v>2433.1999999999998</v>
      </c>
      <c r="F40" s="23">
        <v>2.9895786548296202</v>
      </c>
      <c r="G40" s="22">
        <v>4.3951000000000002</v>
      </c>
    </row>
    <row r="41" spans="1:9">
      <c r="A41" s="21" t="s">
        <v>304</v>
      </c>
      <c r="B41" s="21" t="s">
        <v>305</v>
      </c>
      <c r="C41" s="21" t="s">
        <v>22</v>
      </c>
      <c r="D41" s="24">
        <v>1000</v>
      </c>
      <c r="E41" s="22">
        <v>991.84199999999998</v>
      </c>
      <c r="F41" s="23">
        <v>1.2186378728273599</v>
      </c>
      <c r="G41" s="22">
        <v>3.6171000000000002</v>
      </c>
    </row>
    <row r="42" spans="1:9">
      <c r="A42" s="20" t="s">
        <v>17</v>
      </c>
      <c r="B42" s="20"/>
      <c r="C42" s="20"/>
      <c r="D42" s="20"/>
      <c r="E42" s="25">
        <f>SUM(E38:E41)</f>
        <v>5888.9194999999991</v>
      </c>
      <c r="F42" s="26">
        <f>SUM(F38:F41)</f>
        <v>7.2354874392610302</v>
      </c>
      <c r="G42" s="25"/>
      <c r="H42" s="14"/>
      <c r="I42" s="14"/>
    </row>
    <row r="43" spans="1:9">
      <c r="A43" s="21"/>
      <c r="B43" s="21"/>
      <c r="C43" s="21"/>
      <c r="D43" s="21"/>
      <c r="E43" s="22"/>
      <c r="F43" s="23"/>
      <c r="G43" s="22"/>
    </row>
    <row r="44" spans="1:9">
      <c r="A44" s="20" t="s">
        <v>55</v>
      </c>
      <c r="B44" s="21"/>
      <c r="C44" s="21"/>
      <c r="D44" s="21"/>
      <c r="E44" s="22"/>
      <c r="F44" s="23"/>
      <c r="G44" s="22"/>
    </row>
    <row r="45" spans="1:9">
      <c r="A45" s="21" t="s">
        <v>245</v>
      </c>
      <c r="B45" s="21" t="s">
        <v>246</v>
      </c>
      <c r="C45" s="21" t="s">
        <v>50</v>
      </c>
      <c r="D45" s="24">
        <v>3500000</v>
      </c>
      <c r="E45" s="22">
        <v>3653.7829999999999</v>
      </c>
      <c r="F45" s="23">
        <v>4.4892617401690504</v>
      </c>
      <c r="G45" s="22">
        <v>6.2816999999999998</v>
      </c>
    </row>
    <row r="46" spans="1:9">
      <c r="A46" s="21" t="s">
        <v>251</v>
      </c>
      <c r="B46" s="21" t="s">
        <v>252</v>
      </c>
      <c r="C46" s="21" t="s">
        <v>50</v>
      </c>
      <c r="D46" s="24">
        <v>2000000</v>
      </c>
      <c r="E46" s="22">
        <v>2060.0619999999999</v>
      </c>
      <c r="F46" s="23">
        <v>2.5311184377879399</v>
      </c>
      <c r="G46" s="22">
        <v>6.1234000000000002</v>
      </c>
    </row>
    <row r="47" spans="1:9">
      <c r="A47" s="20" t="s">
        <v>17</v>
      </c>
      <c r="B47" s="20"/>
      <c r="C47" s="20"/>
      <c r="D47" s="20"/>
      <c r="E47" s="25">
        <f>SUM(E45:E46)</f>
        <v>5713.8449999999993</v>
      </c>
      <c r="F47" s="26">
        <f>SUM(F45:F46)</f>
        <v>7.0203801779569908</v>
      </c>
      <c r="G47" s="25"/>
      <c r="H47" s="14"/>
      <c r="I47" s="14"/>
    </row>
    <row r="48" spans="1:9">
      <c r="A48" s="21"/>
      <c r="B48" s="21"/>
      <c r="C48" s="21"/>
      <c r="D48" s="21"/>
      <c r="E48" s="22"/>
      <c r="F48" s="23"/>
      <c r="G48" s="22"/>
    </row>
    <row r="49" spans="1:9">
      <c r="A49" s="20" t="s">
        <v>58</v>
      </c>
      <c r="B49" s="20"/>
      <c r="C49" s="20"/>
      <c r="D49" s="20"/>
      <c r="E49" s="25">
        <f>E35+E42+E47</f>
        <v>66388.073740000007</v>
      </c>
      <c r="F49" s="26">
        <f>F35+F42+F47</f>
        <v>81.568456431184899</v>
      </c>
      <c r="G49" s="25"/>
      <c r="H49" s="14"/>
      <c r="I49" s="14"/>
    </row>
    <row r="50" spans="1:9">
      <c r="A50" s="20"/>
      <c r="B50" s="20"/>
      <c r="C50" s="20"/>
      <c r="D50" s="20"/>
      <c r="E50" s="25"/>
      <c r="F50" s="26"/>
      <c r="G50" s="25"/>
      <c r="H50" s="14"/>
      <c r="I50" s="14"/>
    </row>
    <row r="51" spans="1:9">
      <c r="A51" s="20" t="s">
        <v>59</v>
      </c>
      <c r="B51" s="20"/>
      <c r="C51" s="20"/>
      <c r="D51" s="20"/>
      <c r="E51" s="25">
        <f>E53-(E35+E42+E47)</f>
        <v>15001.321921799987</v>
      </c>
      <c r="F51" s="26">
        <f>F53-(F35+F42+F47)</f>
        <v>18.431543568815101</v>
      </c>
      <c r="G51" s="25"/>
      <c r="H51" s="14"/>
      <c r="I51" s="14"/>
    </row>
    <row r="52" spans="1:9">
      <c r="A52" s="20"/>
      <c r="B52" s="20"/>
      <c r="C52" s="20"/>
      <c r="D52" s="20"/>
      <c r="E52" s="25"/>
      <c r="F52" s="26"/>
      <c r="G52" s="25"/>
      <c r="H52" s="14"/>
      <c r="I52" s="14"/>
    </row>
    <row r="53" spans="1:9">
      <c r="A53" s="27" t="s">
        <v>60</v>
      </c>
      <c r="B53" s="27"/>
      <c r="C53" s="27"/>
      <c r="D53" s="27"/>
      <c r="E53" s="28">
        <v>81389.395661799994</v>
      </c>
      <c r="F53" s="29">
        <v>100</v>
      </c>
      <c r="G53" s="28"/>
      <c r="H53" s="14"/>
      <c r="I53" s="14"/>
    </row>
    <row r="55" spans="1:9">
      <c r="A55" s="14" t="s">
        <v>62</v>
      </c>
    </row>
    <row r="57" spans="1:9">
      <c r="A57" s="14" t="s">
        <v>63</v>
      </c>
    </row>
    <row r="58" spans="1:9">
      <c r="A58" s="14" t="s">
        <v>64</v>
      </c>
    </row>
    <row r="59" spans="1:9">
      <c r="A59" s="14" t="s">
        <v>65</v>
      </c>
      <c r="B59" s="14"/>
      <c r="C59" s="30" t="s">
        <v>66</v>
      </c>
      <c r="D59" s="14" t="s">
        <v>67</v>
      </c>
    </row>
    <row r="60" spans="1:9">
      <c r="A60" s="7" t="s">
        <v>97</v>
      </c>
      <c r="C60" s="31">
        <v>17.714600000000001</v>
      </c>
      <c r="D60" s="31">
        <v>18.0884</v>
      </c>
    </row>
    <row r="61" spans="1:9">
      <c r="A61" s="7" t="s">
        <v>306</v>
      </c>
      <c r="C61" s="31">
        <v>10.5379</v>
      </c>
      <c r="D61" s="31">
        <v>10.3591</v>
      </c>
    </row>
    <row r="62" spans="1:9">
      <c r="A62" s="7" t="s">
        <v>100</v>
      </c>
      <c r="C62" s="31">
        <v>18.2593</v>
      </c>
      <c r="D62" s="31">
        <v>18.676600000000001</v>
      </c>
    </row>
    <row r="63" spans="1:9">
      <c r="A63" s="7" t="s">
        <v>307</v>
      </c>
      <c r="C63" s="31">
        <v>10.959199999999999</v>
      </c>
      <c r="D63" s="31">
        <v>10.8066</v>
      </c>
    </row>
    <row r="65" spans="1:5">
      <c r="A65" s="14" t="s">
        <v>83</v>
      </c>
    </row>
    <row r="66" spans="1:5">
      <c r="A66" s="70" t="s">
        <v>84</v>
      </c>
      <c r="B66" s="71"/>
      <c r="C66" s="34" t="s">
        <v>85</v>
      </c>
    </row>
    <row r="67" spans="1:5">
      <c r="A67" s="72" t="s">
        <v>306</v>
      </c>
      <c r="B67" s="73"/>
      <c r="C67" s="35">
        <v>0.4</v>
      </c>
    </row>
    <row r="68" spans="1:5">
      <c r="A68" s="72" t="s">
        <v>307</v>
      </c>
      <c r="B68" s="73"/>
      <c r="C68" s="35">
        <v>0.4</v>
      </c>
    </row>
    <row r="69" spans="1:5">
      <c r="A69" s="7" t="s">
        <v>86</v>
      </c>
    </row>
    <row r="70" spans="1:5">
      <c r="A70" s="7" t="s">
        <v>87</v>
      </c>
    </row>
    <row r="72" spans="1:5">
      <c r="A72" s="14" t="s">
        <v>88</v>
      </c>
      <c r="D72" s="32">
        <v>1.9057202742191801</v>
      </c>
      <c r="E72" s="10" t="s">
        <v>89</v>
      </c>
    </row>
    <row r="74" spans="1:5">
      <c r="A74" s="14" t="s">
        <v>90</v>
      </c>
      <c r="D74" s="30" t="s">
        <v>91</v>
      </c>
    </row>
    <row r="76" spans="1:5">
      <c r="A76" s="39" t="s">
        <v>93</v>
      </c>
    </row>
    <row r="77" spans="1:5">
      <c r="A77" s="42"/>
    </row>
    <row r="78" spans="1:5">
      <c r="A78" s="43"/>
    </row>
    <row r="79" spans="1:5">
      <c r="A79" s="43"/>
    </row>
    <row r="80" spans="1:5">
      <c r="A80" s="43"/>
    </row>
    <row r="81" spans="1:1">
      <c r="A81" s="43"/>
    </row>
    <row r="82" spans="1:1">
      <c r="A82" s="43"/>
    </row>
    <row r="83" spans="1:1">
      <c r="A83" s="43"/>
    </row>
    <row r="84" spans="1:1">
      <c r="A84" s="43"/>
    </row>
    <row r="85" spans="1:1">
      <c r="A85" s="43"/>
    </row>
    <row r="86" spans="1:1">
      <c r="A86" s="43"/>
    </row>
    <row r="87" spans="1:1">
      <c r="A87" s="43"/>
    </row>
    <row r="88" spans="1:1">
      <c r="A88" s="43"/>
    </row>
    <row r="89" spans="1:1">
      <c r="A89" s="43"/>
    </row>
    <row r="90" spans="1:1">
      <c r="A90" s="39" t="s">
        <v>308</v>
      </c>
    </row>
    <row r="91" spans="1:1">
      <c r="A91" s="43"/>
    </row>
    <row r="92" spans="1:1">
      <c r="A92" s="39" t="s">
        <v>95</v>
      </c>
    </row>
    <row r="93" spans="1:1">
      <c r="A93" s="43"/>
    </row>
    <row r="94" spans="1:1">
      <c r="A94" s="43"/>
    </row>
    <row r="95" spans="1:1">
      <c r="A95" s="43"/>
    </row>
    <row r="96" spans="1:1">
      <c r="A96" s="43"/>
    </row>
    <row r="97" spans="1:1">
      <c r="A97" s="43"/>
    </row>
    <row r="98" spans="1:1">
      <c r="A98" s="43"/>
    </row>
    <row r="99" spans="1:1">
      <c r="A99" s="43"/>
    </row>
    <row r="100" spans="1:1">
      <c r="A100" s="43"/>
    </row>
    <row r="101" spans="1:1">
      <c r="A101" s="43"/>
    </row>
    <row r="102" spans="1:1">
      <c r="A102" s="43"/>
    </row>
    <row r="103" spans="1:1">
      <c r="A103" s="43"/>
    </row>
    <row r="104" spans="1:1">
      <c r="A104" s="43"/>
    </row>
    <row r="105" spans="1:1">
      <c r="A105" s="43"/>
    </row>
    <row r="106" spans="1:1">
      <c r="A106" s="43"/>
    </row>
  </sheetData>
  <mergeCells count="4">
    <mergeCell ref="A1:G1"/>
    <mergeCell ref="A66:B66"/>
    <mergeCell ref="A67:B67"/>
    <mergeCell ref="A68:B68"/>
  </mergeCells>
  <conditionalFormatting sqref="F2:F3 F5:F65536">
    <cfRule type="cellIs" dxfId="65"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5"/>
  <sheetViews>
    <sheetView workbookViewId="0">
      <selection sqref="A1:G1"/>
    </sheetView>
  </sheetViews>
  <sheetFormatPr defaultColWidth="9.28515625" defaultRowHeight="10.15"/>
  <cols>
    <col min="1" max="1" width="36.7109375" style="7" bestFit="1" customWidth="1"/>
    <col min="2" max="2" width="23.28515625" style="7" bestFit="1" customWidth="1"/>
    <col min="3" max="3" width="24.7109375" style="7" bestFit="1" customWidth="1"/>
    <col min="4"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9" s="1" customFormat="1" ht="13.9">
      <c r="A1" s="58" t="s">
        <v>309</v>
      </c>
      <c r="B1" s="59"/>
      <c r="C1" s="59"/>
      <c r="D1" s="59"/>
      <c r="E1" s="59"/>
      <c r="F1" s="59"/>
      <c r="G1" s="59"/>
    </row>
    <row r="2" spans="1:9" s="1" customFormat="1" ht="11.45">
      <c r="E2" s="5"/>
      <c r="F2" s="9"/>
      <c r="G2" s="10"/>
    </row>
    <row r="3" spans="1:9" s="1" customFormat="1" ht="12">
      <c r="A3" s="8" t="s">
        <v>1</v>
      </c>
      <c r="B3" s="2"/>
      <c r="C3" s="3"/>
      <c r="D3" s="3"/>
      <c r="E3" s="4"/>
      <c r="F3" s="9"/>
      <c r="G3" s="10"/>
    </row>
    <row r="4" spans="1:9" s="1" customFormat="1" ht="17.649999999999999" customHeight="1">
      <c r="A4" s="6" t="s">
        <v>2</v>
      </c>
      <c r="B4" s="6" t="s">
        <v>3</v>
      </c>
      <c r="C4" s="13" t="s">
        <v>4</v>
      </c>
      <c r="D4" s="13" t="s">
        <v>5</v>
      </c>
      <c r="E4" s="12" t="s">
        <v>6</v>
      </c>
      <c r="F4" s="12" t="s">
        <v>7</v>
      </c>
      <c r="G4" s="12" t="s">
        <v>8</v>
      </c>
    </row>
    <row r="5" spans="1:9">
      <c r="A5" s="16" t="s">
        <v>18</v>
      </c>
      <c r="B5" s="17"/>
      <c r="C5" s="17"/>
      <c r="D5" s="17"/>
      <c r="E5" s="18"/>
      <c r="F5" s="19"/>
      <c r="G5" s="18"/>
    </row>
    <row r="6" spans="1:9">
      <c r="A6" s="20" t="s">
        <v>47</v>
      </c>
      <c r="B6" s="21"/>
      <c r="C6" s="21"/>
      <c r="D6" s="21"/>
      <c r="E6" s="22"/>
      <c r="F6" s="23"/>
      <c r="G6" s="22"/>
    </row>
    <row r="7" spans="1:9">
      <c r="A7" s="21" t="s">
        <v>53</v>
      </c>
      <c r="B7" s="21" t="s">
        <v>54</v>
      </c>
      <c r="C7" s="21" t="s">
        <v>50</v>
      </c>
      <c r="D7" s="24">
        <v>5000000</v>
      </c>
      <c r="E7" s="22">
        <v>4960.2349999999997</v>
      </c>
      <c r="F7" s="23">
        <v>26.490880039809198</v>
      </c>
      <c r="G7" s="22">
        <v>3.5684</v>
      </c>
    </row>
    <row r="8" spans="1:9">
      <c r="A8" s="21" t="s">
        <v>310</v>
      </c>
      <c r="B8" s="21" t="s">
        <v>311</v>
      </c>
      <c r="C8" s="21" t="s">
        <v>50</v>
      </c>
      <c r="D8" s="24">
        <v>2500000</v>
      </c>
      <c r="E8" s="22">
        <v>2498.8874999999998</v>
      </c>
      <c r="F8" s="23">
        <v>13.3456840241397</v>
      </c>
      <c r="G8" s="22">
        <v>3.2498999999999998</v>
      </c>
    </row>
    <row r="9" spans="1:9">
      <c r="A9" s="21" t="s">
        <v>51</v>
      </c>
      <c r="B9" s="21" t="s">
        <v>52</v>
      </c>
      <c r="C9" s="21" t="s">
        <v>50</v>
      </c>
      <c r="D9" s="24">
        <v>1419200</v>
      </c>
      <c r="E9" s="22">
        <v>1412.096904</v>
      </c>
      <c r="F9" s="23">
        <v>7.5415156113470401</v>
      </c>
      <c r="G9" s="22">
        <v>3.4</v>
      </c>
    </row>
    <row r="10" spans="1:9">
      <c r="A10" s="20" t="s">
        <v>17</v>
      </c>
      <c r="B10" s="20"/>
      <c r="C10" s="20"/>
      <c r="D10" s="20"/>
      <c r="E10" s="25">
        <f>SUM(E6:E9)</f>
        <v>8871.2194039999995</v>
      </c>
      <c r="F10" s="26">
        <f>SUM(F6:F9)</f>
        <v>47.378079675295936</v>
      </c>
      <c r="G10" s="25"/>
      <c r="H10" s="14"/>
      <c r="I10" s="14"/>
    </row>
    <row r="11" spans="1:9">
      <c r="A11" s="21"/>
      <c r="B11" s="21"/>
      <c r="C11" s="21"/>
      <c r="D11" s="21"/>
      <c r="E11" s="22"/>
      <c r="F11" s="23"/>
      <c r="G11" s="22"/>
    </row>
    <row r="12" spans="1:9">
      <c r="A12" s="20" t="s">
        <v>55</v>
      </c>
      <c r="B12" s="21"/>
      <c r="C12" s="21"/>
      <c r="D12" s="21"/>
      <c r="E12" s="22"/>
      <c r="F12" s="23"/>
      <c r="G12" s="22"/>
    </row>
    <row r="13" spans="1:9">
      <c r="A13" s="21" t="s">
        <v>162</v>
      </c>
      <c r="B13" s="21" t="s">
        <v>163</v>
      </c>
      <c r="C13" s="21" t="s">
        <v>50</v>
      </c>
      <c r="D13" s="24">
        <v>4700000</v>
      </c>
      <c r="E13" s="22">
        <v>4670.1174000000001</v>
      </c>
      <c r="F13" s="23">
        <v>24.941463421637401</v>
      </c>
      <c r="G13" s="22">
        <v>5.7972000000000001</v>
      </c>
    </row>
    <row r="14" spans="1:9">
      <c r="A14" s="21" t="s">
        <v>312</v>
      </c>
      <c r="B14" s="21" t="s">
        <v>313</v>
      </c>
      <c r="C14" s="21" t="s">
        <v>50</v>
      </c>
      <c r="D14" s="24">
        <v>4000000</v>
      </c>
      <c r="E14" s="22">
        <v>3931.9119999999998</v>
      </c>
      <c r="F14" s="23">
        <v>20.998966605228699</v>
      </c>
      <c r="G14" s="22">
        <v>5.6452999999999998</v>
      </c>
    </row>
    <row r="15" spans="1:9">
      <c r="A15" s="21" t="s">
        <v>314</v>
      </c>
      <c r="B15" s="21" t="s">
        <v>315</v>
      </c>
      <c r="C15" s="21" t="s">
        <v>50</v>
      </c>
      <c r="D15" s="24">
        <v>200000</v>
      </c>
      <c r="E15" s="22">
        <v>197.9248</v>
      </c>
      <c r="F15" s="23">
        <v>1.0570471225059399</v>
      </c>
      <c r="G15" s="22">
        <v>5.5532000000000004</v>
      </c>
    </row>
    <row r="16" spans="1:9">
      <c r="A16" s="20" t="s">
        <v>17</v>
      </c>
      <c r="B16" s="20"/>
      <c r="C16" s="20"/>
      <c r="D16" s="20"/>
      <c r="E16" s="25">
        <f>SUM(E13:E15)</f>
        <v>8799.9542000000001</v>
      </c>
      <c r="F16" s="26">
        <f>SUM(F13:F15)</f>
        <v>46.997477149372038</v>
      </c>
      <c r="G16" s="25"/>
      <c r="H16" s="14"/>
      <c r="I16" s="14"/>
    </row>
    <row r="17" spans="1:9">
      <c r="A17" s="21"/>
      <c r="B17" s="21"/>
      <c r="C17" s="21"/>
      <c r="D17" s="21"/>
      <c r="E17" s="22"/>
      <c r="F17" s="23"/>
      <c r="G17" s="22"/>
    </row>
    <row r="18" spans="1:9">
      <c r="A18" s="20" t="s">
        <v>58</v>
      </c>
      <c r="B18" s="20"/>
      <c r="C18" s="20"/>
      <c r="D18" s="20"/>
      <c r="E18" s="25">
        <f>E10+E16</f>
        <v>17671.173604</v>
      </c>
      <c r="F18" s="26">
        <f>F10+F16</f>
        <v>94.375556824667967</v>
      </c>
      <c r="G18" s="25"/>
      <c r="H18" s="14"/>
      <c r="I18" s="14"/>
    </row>
    <row r="19" spans="1:9">
      <c r="A19" s="20"/>
      <c r="B19" s="20"/>
      <c r="C19" s="20"/>
      <c r="D19" s="20"/>
      <c r="E19" s="25"/>
      <c r="F19" s="26"/>
      <c r="G19" s="25"/>
      <c r="H19" s="14"/>
      <c r="I19" s="14"/>
    </row>
    <row r="20" spans="1:9">
      <c r="A20" s="20" t="s">
        <v>59</v>
      </c>
      <c r="B20" s="20"/>
      <c r="C20" s="20"/>
      <c r="D20" s="20"/>
      <c r="E20" s="25">
        <f>E22-(E10+E16)</f>
        <v>1053.1382819999999</v>
      </c>
      <c r="F20" s="26">
        <f>F22-(F10+F16)</f>
        <v>5.6244431753320328</v>
      </c>
      <c r="G20" s="25"/>
      <c r="H20" s="14"/>
      <c r="I20" s="14"/>
    </row>
    <row r="21" spans="1:9">
      <c r="A21" s="20"/>
      <c r="B21" s="20"/>
      <c r="C21" s="20"/>
      <c r="D21" s="20"/>
      <c r="E21" s="25"/>
      <c r="F21" s="26"/>
      <c r="G21" s="25"/>
      <c r="H21" s="14"/>
      <c r="I21" s="14"/>
    </row>
    <row r="22" spans="1:9">
      <c r="A22" s="27" t="s">
        <v>60</v>
      </c>
      <c r="B22" s="27"/>
      <c r="C22" s="27"/>
      <c r="D22" s="27"/>
      <c r="E22" s="28">
        <v>18724.311886</v>
      </c>
      <c r="F22" s="29">
        <v>100</v>
      </c>
      <c r="G22" s="28"/>
      <c r="H22" s="14"/>
      <c r="I22" s="14"/>
    </row>
    <row r="25" spans="1:9">
      <c r="A25" s="14" t="s">
        <v>63</v>
      </c>
    </row>
    <row r="26" spans="1:9">
      <c r="A26" s="14" t="s">
        <v>64</v>
      </c>
    </row>
    <row r="27" spans="1:9">
      <c r="A27" s="14" t="s">
        <v>65</v>
      </c>
      <c r="B27" s="14"/>
      <c r="C27" s="30" t="s">
        <v>66</v>
      </c>
      <c r="D27" s="14" t="s">
        <v>67</v>
      </c>
    </row>
    <row r="28" spans="1:9">
      <c r="A28" s="7" t="s">
        <v>316</v>
      </c>
      <c r="C28" s="31">
        <v>47.575699999999998</v>
      </c>
      <c r="D28" s="31">
        <v>48.603200000000001</v>
      </c>
    </row>
    <row r="29" spans="1:9">
      <c r="A29" s="7" t="s">
        <v>317</v>
      </c>
      <c r="C29" s="31">
        <v>10.305999999999999</v>
      </c>
      <c r="D29" s="31">
        <v>10.118399999999999</v>
      </c>
    </row>
    <row r="30" spans="1:9">
      <c r="A30" s="7" t="s">
        <v>318</v>
      </c>
      <c r="C30" s="31">
        <v>51.124699999999997</v>
      </c>
      <c r="D30" s="31">
        <v>52.349299999999999</v>
      </c>
    </row>
    <row r="31" spans="1:9">
      <c r="A31" s="7" t="s">
        <v>319</v>
      </c>
      <c r="C31" s="31">
        <v>11.432</v>
      </c>
      <c r="D31" s="31">
        <v>11.295500000000001</v>
      </c>
    </row>
    <row r="33" spans="1:7">
      <c r="A33" s="14" t="s">
        <v>83</v>
      </c>
    </row>
    <row r="34" spans="1:7">
      <c r="A34" s="70" t="s">
        <v>84</v>
      </c>
      <c r="B34" s="71"/>
      <c r="C34" s="34" t="s">
        <v>85</v>
      </c>
    </row>
    <row r="35" spans="1:7">
      <c r="A35" s="72" t="s">
        <v>317</v>
      </c>
      <c r="B35" s="73"/>
      <c r="C35" s="35">
        <v>0.41</v>
      </c>
    </row>
    <row r="36" spans="1:7">
      <c r="A36" s="72" t="s">
        <v>319</v>
      </c>
      <c r="B36" s="73"/>
      <c r="C36" s="35">
        <v>0.41</v>
      </c>
    </row>
    <row r="37" spans="1:7">
      <c r="A37" s="7" t="s">
        <v>86</v>
      </c>
    </row>
    <row r="38" spans="1:7">
      <c r="A38" s="7" t="s">
        <v>87</v>
      </c>
    </row>
    <row r="40" spans="1:7">
      <c r="A40" s="14" t="s">
        <v>88</v>
      </c>
      <c r="D40" s="32">
        <v>1.9890039728767099</v>
      </c>
      <c r="E40" s="10" t="s">
        <v>89</v>
      </c>
    </row>
    <row r="42" spans="1:7" ht="22.5" customHeight="1">
      <c r="A42" s="60" t="s">
        <v>90</v>
      </c>
      <c r="B42" s="60"/>
      <c r="C42" s="60"/>
      <c r="D42" s="30" t="s">
        <v>91</v>
      </c>
    </row>
    <row r="44" spans="1:7">
      <c r="A44" s="39" t="s">
        <v>92</v>
      </c>
      <c r="B44" s="43"/>
      <c r="C44" s="43"/>
      <c r="D44" s="43"/>
      <c r="E44" s="11"/>
      <c r="G44" s="11"/>
    </row>
    <row r="45" spans="1:7">
      <c r="A45" s="39"/>
      <c r="B45" s="43"/>
      <c r="C45" s="43"/>
      <c r="D45" s="43"/>
      <c r="E45" s="11"/>
      <c r="G45" s="11"/>
    </row>
    <row r="46" spans="1:7">
      <c r="A46" s="39" t="s">
        <v>93</v>
      </c>
      <c r="B46" s="43"/>
      <c r="C46" s="43"/>
      <c r="D46" s="43"/>
      <c r="E46" s="11"/>
      <c r="G46" s="11"/>
    </row>
    <row r="47" spans="1:7">
      <c r="A47" s="42"/>
      <c r="B47" s="43"/>
      <c r="C47" s="43"/>
      <c r="D47" s="43"/>
      <c r="E47" s="11"/>
      <c r="G47" s="11"/>
    </row>
    <row r="48" spans="1:7">
      <c r="A48" s="43"/>
      <c r="B48" s="43"/>
      <c r="C48" s="43"/>
      <c r="D48" s="43"/>
      <c r="E48" s="11"/>
      <c r="G48" s="11"/>
    </row>
    <row r="49" spans="1:7">
      <c r="A49" s="43"/>
      <c r="B49" s="43"/>
      <c r="C49" s="43"/>
      <c r="D49" s="43"/>
      <c r="E49" s="11"/>
      <c r="G49" s="11"/>
    </row>
    <row r="50" spans="1:7">
      <c r="A50" s="43"/>
      <c r="B50" s="43"/>
      <c r="C50" s="43"/>
      <c r="D50" s="43"/>
      <c r="E50" s="11"/>
      <c r="G50" s="11"/>
    </row>
    <row r="51" spans="1:7">
      <c r="A51" s="43"/>
      <c r="B51" s="43"/>
      <c r="C51" s="43"/>
      <c r="D51" s="43"/>
      <c r="E51" s="11"/>
      <c r="G51" s="11"/>
    </row>
    <row r="52" spans="1:7">
      <c r="A52" s="43"/>
      <c r="B52" s="43"/>
      <c r="C52" s="43"/>
      <c r="D52" s="43"/>
      <c r="E52" s="11"/>
      <c r="G52" s="11"/>
    </row>
    <row r="53" spans="1:7">
      <c r="A53" s="43"/>
      <c r="B53" s="43"/>
      <c r="C53" s="43"/>
      <c r="D53" s="43"/>
      <c r="E53" s="11"/>
      <c r="G53" s="11"/>
    </row>
    <row r="54" spans="1:7">
      <c r="A54" s="43"/>
      <c r="B54" s="43"/>
      <c r="C54" s="43"/>
      <c r="D54" s="43"/>
      <c r="E54" s="11"/>
      <c r="G54" s="11"/>
    </row>
    <row r="55" spans="1:7">
      <c r="A55" s="43"/>
      <c r="B55" s="43"/>
      <c r="C55" s="43"/>
      <c r="D55" s="43"/>
      <c r="E55" s="11"/>
      <c r="G55" s="11"/>
    </row>
    <row r="56" spans="1:7">
      <c r="A56" s="43"/>
      <c r="B56" s="43"/>
      <c r="C56" s="43"/>
      <c r="D56" s="43"/>
      <c r="E56" s="11"/>
      <c r="G56" s="11"/>
    </row>
    <row r="57" spans="1:7">
      <c r="A57" s="43"/>
      <c r="B57" s="43"/>
      <c r="C57" s="43"/>
      <c r="D57" s="43"/>
      <c r="E57" s="11"/>
      <c r="G57" s="11"/>
    </row>
    <row r="58" spans="1:7">
      <c r="A58" s="43"/>
      <c r="B58" s="43"/>
      <c r="C58" s="43"/>
      <c r="D58" s="43"/>
      <c r="E58" s="11"/>
      <c r="G58" s="11"/>
    </row>
    <row r="59" spans="1:7">
      <c r="A59" s="43"/>
      <c r="B59" s="43"/>
      <c r="C59" s="43"/>
      <c r="D59" s="43"/>
      <c r="E59" s="11"/>
      <c r="G59" s="11"/>
    </row>
    <row r="60" spans="1:7">
      <c r="A60" s="62" t="s">
        <v>320</v>
      </c>
      <c r="B60" s="62"/>
      <c r="C60" s="62"/>
      <c r="D60" s="62"/>
      <c r="E60" s="62"/>
      <c r="F60" s="62"/>
      <c r="G60" s="62"/>
    </row>
    <row r="61" spans="1:7">
      <c r="A61" s="43"/>
      <c r="B61" s="43"/>
      <c r="C61" s="43"/>
      <c r="D61" s="43"/>
      <c r="E61" s="11"/>
      <c r="G61" s="11"/>
    </row>
    <row r="62" spans="1:7">
      <c r="A62" s="39" t="s">
        <v>95</v>
      </c>
      <c r="B62" s="43"/>
      <c r="C62" s="43"/>
      <c r="D62" s="43"/>
      <c r="E62" s="11"/>
      <c r="G62" s="11"/>
    </row>
    <row r="63" spans="1:7">
      <c r="A63" s="43"/>
      <c r="B63" s="43"/>
      <c r="C63" s="43"/>
      <c r="D63" s="43"/>
      <c r="E63" s="11"/>
      <c r="G63" s="11"/>
    </row>
    <row r="64" spans="1:7">
      <c r="A64" s="43"/>
      <c r="B64" s="43"/>
      <c r="C64" s="43"/>
      <c r="D64" s="43"/>
      <c r="E64" s="11"/>
      <c r="G64" s="11"/>
    </row>
    <row r="65" spans="1:7">
      <c r="A65" s="43"/>
      <c r="B65" s="43"/>
      <c r="C65" s="43"/>
      <c r="D65" s="43"/>
      <c r="E65" s="11"/>
      <c r="G65" s="11"/>
    </row>
    <row r="66" spans="1:7">
      <c r="A66" s="43"/>
      <c r="B66" s="43"/>
      <c r="C66" s="43"/>
      <c r="D66" s="43"/>
      <c r="E66" s="11"/>
      <c r="G66" s="11"/>
    </row>
    <row r="67" spans="1:7">
      <c r="A67" s="43"/>
      <c r="B67" s="43"/>
      <c r="C67" s="43"/>
      <c r="D67" s="43"/>
      <c r="E67" s="11"/>
      <c r="G67" s="11"/>
    </row>
    <row r="68" spans="1:7">
      <c r="A68" s="43"/>
      <c r="B68" s="43"/>
      <c r="C68" s="43"/>
      <c r="D68" s="43"/>
      <c r="E68" s="11"/>
      <c r="G68" s="11"/>
    </row>
    <row r="69" spans="1:7">
      <c r="A69" s="43"/>
      <c r="B69" s="43"/>
      <c r="C69" s="43"/>
      <c r="D69" s="43"/>
      <c r="E69" s="11"/>
      <c r="G69" s="11"/>
    </row>
    <row r="70" spans="1:7">
      <c r="A70" s="43"/>
      <c r="B70" s="43"/>
      <c r="C70" s="43"/>
      <c r="D70" s="43"/>
      <c r="E70" s="11"/>
      <c r="G70" s="11"/>
    </row>
    <row r="71" spans="1:7">
      <c r="A71" s="43"/>
      <c r="B71" s="43"/>
      <c r="C71" s="43"/>
      <c r="D71" s="43"/>
      <c r="E71" s="11"/>
      <c r="G71" s="11"/>
    </row>
    <row r="72" spans="1:7">
      <c r="A72" s="43"/>
      <c r="B72" s="43"/>
      <c r="C72" s="43"/>
      <c r="D72" s="43"/>
      <c r="E72" s="11"/>
      <c r="G72" s="11"/>
    </row>
    <row r="73" spans="1:7">
      <c r="A73" s="43"/>
      <c r="B73" s="43"/>
      <c r="C73" s="43"/>
      <c r="D73" s="43"/>
      <c r="E73" s="11"/>
      <c r="G73" s="11"/>
    </row>
    <row r="74" spans="1:7">
      <c r="A74" s="43"/>
      <c r="B74" s="43"/>
      <c r="C74" s="43"/>
      <c r="D74" s="43"/>
      <c r="E74" s="11"/>
      <c r="G74" s="11"/>
    </row>
    <row r="75" spans="1:7">
      <c r="A75" s="43"/>
      <c r="B75" s="43"/>
      <c r="C75" s="43"/>
      <c r="D75" s="43"/>
      <c r="E75" s="11"/>
      <c r="G75" s="11"/>
    </row>
  </sheetData>
  <mergeCells count="6">
    <mergeCell ref="A60:G60"/>
    <mergeCell ref="A1:G1"/>
    <mergeCell ref="A34:B34"/>
    <mergeCell ref="A35:B35"/>
    <mergeCell ref="A36:B36"/>
    <mergeCell ref="A42:C42"/>
  </mergeCells>
  <conditionalFormatting sqref="F2:F3 F5:F43 F76:F65535">
    <cfRule type="cellIs" dxfId="64" priority="2" stopIfTrue="1" operator="between">
      <formula>0.009</formula>
      <formula>-0.009</formula>
    </cfRule>
  </conditionalFormatting>
  <conditionalFormatting sqref="F44:F59 F61:F75">
    <cfRule type="cellIs" dxfId="63" priority="1" stopIfTrue="1" operator="between">
      <formula>0.009</formula>
      <formula>-0.009</formula>
    </cfRule>
  </conditionalFormatting>
  <hyperlinks>
    <hyperlink ref="A45" r:id="rId1" tooltip="https://www.franklintempletonindia.com/downloadsServlet/pdf/product-labels-jg9o5k7l" display="https://www.franklintempletonindia.com/downloadsServlet/pdf/product-labels-jg9o5k7l" xr:uid="{00000000-0004-0000-0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7"/>
  <sheetViews>
    <sheetView workbookViewId="0">
      <selection sqref="A1:G1"/>
    </sheetView>
  </sheetViews>
  <sheetFormatPr defaultColWidth="9.28515625" defaultRowHeight="10.15"/>
  <cols>
    <col min="1" max="1" width="38.7109375" style="7" bestFit="1" customWidth="1"/>
    <col min="2" max="2" width="54" style="7" bestFit="1" customWidth="1"/>
    <col min="3" max="3" width="24.7109375" style="7" bestFit="1" customWidth="1"/>
    <col min="4"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7" s="1" customFormat="1" ht="15" customHeight="1">
      <c r="A1" s="58" t="s">
        <v>321</v>
      </c>
      <c r="B1" s="59"/>
      <c r="C1" s="59"/>
      <c r="D1" s="59"/>
      <c r="E1" s="59"/>
      <c r="F1" s="59"/>
      <c r="G1" s="59"/>
    </row>
    <row r="2" spans="1:7" s="1" customFormat="1" ht="11.45">
      <c r="E2" s="5"/>
      <c r="F2" s="9"/>
      <c r="G2" s="10"/>
    </row>
    <row r="3" spans="1:7" s="1" customFormat="1" ht="12">
      <c r="A3" s="8" t="s">
        <v>1</v>
      </c>
      <c r="B3" s="2"/>
      <c r="C3" s="3"/>
      <c r="D3" s="3"/>
      <c r="E3" s="4"/>
      <c r="F3" s="9"/>
      <c r="G3" s="10"/>
    </row>
    <row r="4" spans="1:7" s="1" customFormat="1" ht="17.649999999999999" customHeight="1">
      <c r="A4" s="6" t="s">
        <v>2</v>
      </c>
      <c r="B4" s="6" t="s">
        <v>3</v>
      </c>
      <c r="C4" s="13" t="s">
        <v>4</v>
      </c>
      <c r="D4" s="13" t="s">
        <v>5</v>
      </c>
      <c r="E4" s="12" t="s">
        <v>6</v>
      </c>
      <c r="F4" s="12" t="s">
        <v>7</v>
      </c>
      <c r="G4" s="12" t="s">
        <v>8</v>
      </c>
    </row>
    <row r="5" spans="1:7">
      <c r="A5" s="16" t="s">
        <v>9</v>
      </c>
      <c r="B5" s="17"/>
      <c r="C5" s="17"/>
      <c r="D5" s="17"/>
      <c r="E5" s="18"/>
      <c r="F5" s="19"/>
      <c r="G5" s="18"/>
    </row>
    <row r="6" spans="1:7">
      <c r="A6" s="20" t="s">
        <v>10</v>
      </c>
      <c r="B6" s="21"/>
      <c r="C6" s="21"/>
      <c r="D6" s="21"/>
      <c r="E6" s="22"/>
      <c r="F6" s="23"/>
      <c r="G6" s="22"/>
    </row>
    <row r="7" spans="1:7">
      <c r="A7" s="21" t="s">
        <v>322</v>
      </c>
      <c r="B7" s="21" t="s">
        <v>323</v>
      </c>
      <c r="C7" s="21" t="s">
        <v>268</v>
      </c>
      <c r="D7" s="24">
        <v>40</v>
      </c>
      <c r="E7" s="22">
        <v>544.11040000000003</v>
      </c>
      <c r="F7" s="23">
        <v>10.1835850678117</v>
      </c>
      <c r="G7" s="22">
        <v>4.5499000000000001</v>
      </c>
    </row>
    <row r="8" spans="1:7">
      <c r="A8" s="21" t="s">
        <v>324</v>
      </c>
      <c r="B8" s="21" t="s">
        <v>325</v>
      </c>
      <c r="C8" s="21" t="s">
        <v>16</v>
      </c>
      <c r="D8" s="24">
        <v>40</v>
      </c>
      <c r="E8" s="22">
        <v>539.57280000000003</v>
      </c>
      <c r="F8" s="23">
        <v>10.098659222608701</v>
      </c>
      <c r="G8" s="22">
        <v>4.3048999999999999</v>
      </c>
    </row>
    <row r="9" spans="1:7">
      <c r="A9" s="21" t="s">
        <v>300</v>
      </c>
      <c r="B9" s="21" t="s">
        <v>301</v>
      </c>
      <c r="C9" s="21" t="s">
        <v>206</v>
      </c>
      <c r="D9" s="24">
        <v>42</v>
      </c>
      <c r="E9" s="22">
        <v>423.49565999999999</v>
      </c>
      <c r="F9" s="23">
        <v>7.9261563084606497</v>
      </c>
      <c r="G9" s="22">
        <v>3.6701000000000001</v>
      </c>
    </row>
    <row r="10" spans="1:7">
      <c r="A10" s="21" t="s">
        <v>229</v>
      </c>
      <c r="B10" s="21" t="s">
        <v>230</v>
      </c>
      <c r="C10" s="21" t="s">
        <v>141</v>
      </c>
      <c r="D10" s="24">
        <v>41</v>
      </c>
      <c r="E10" s="22">
        <v>413.64449000000002</v>
      </c>
      <c r="F10" s="23">
        <v>7.7417815423975904</v>
      </c>
      <c r="G10" s="22">
        <v>3.6949999999999998</v>
      </c>
    </row>
    <row r="11" spans="1:7">
      <c r="A11" s="21" t="s">
        <v>182</v>
      </c>
      <c r="B11" s="21" t="s">
        <v>183</v>
      </c>
      <c r="C11" s="21" t="s">
        <v>174</v>
      </c>
      <c r="D11" s="24">
        <v>40</v>
      </c>
      <c r="E11" s="22">
        <v>404.82479999999998</v>
      </c>
      <c r="F11" s="23">
        <v>7.5767119841117596</v>
      </c>
      <c r="G11" s="22">
        <v>4.59</v>
      </c>
    </row>
    <row r="12" spans="1:7">
      <c r="A12" s="21" t="s">
        <v>235</v>
      </c>
      <c r="B12" s="21" t="s">
        <v>236</v>
      </c>
      <c r="C12" s="21" t="s">
        <v>16</v>
      </c>
      <c r="D12" s="24">
        <v>30</v>
      </c>
      <c r="E12" s="22">
        <v>386.06279999999998</v>
      </c>
      <c r="F12" s="23">
        <v>7.2255618810402504</v>
      </c>
      <c r="G12" s="22">
        <v>4.335</v>
      </c>
    </row>
    <row r="13" spans="1:7">
      <c r="A13" s="21" t="s">
        <v>11</v>
      </c>
      <c r="B13" s="21" t="s">
        <v>12</v>
      </c>
      <c r="C13" s="21" t="s">
        <v>13</v>
      </c>
      <c r="D13" s="24">
        <v>37</v>
      </c>
      <c r="E13" s="22">
        <v>373.96528999999998</v>
      </c>
      <c r="F13" s="23">
        <v>6.9991445543475397</v>
      </c>
      <c r="G13" s="22">
        <v>3.6</v>
      </c>
    </row>
    <row r="14" spans="1:7">
      <c r="A14" s="21" t="s">
        <v>227</v>
      </c>
      <c r="B14" s="21" t="s">
        <v>228</v>
      </c>
      <c r="C14" s="21" t="s">
        <v>16</v>
      </c>
      <c r="D14" s="24">
        <v>30</v>
      </c>
      <c r="E14" s="22">
        <v>301.17270000000002</v>
      </c>
      <c r="F14" s="23">
        <v>5.63675645705821</v>
      </c>
      <c r="G14" s="22">
        <v>3.55</v>
      </c>
    </row>
    <row r="15" spans="1:7">
      <c r="A15" s="21" t="s">
        <v>326</v>
      </c>
      <c r="B15" s="21" t="s">
        <v>327</v>
      </c>
      <c r="C15" s="21" t="s">
        <v>268</v>
      </c>
      <c r="D15" s="24">
        <v>21</v>
      </c>
      <c r="E15" s="22">
        <v>279.17525999999998</v>
      </c>
      <c r="F15" s="23">
        <v>5.2250517708142299</v>
      </c>
      <c r="G15" s="22">
        <v>4.1599000000000004</v>
      </c>
    </row>
    <row r="16" spans="1:7">
      <c r="A16" s="21" t="s">
        <v>328</v>
      </c>
      <c r="B16" s="21" t="s">
        <v>329</v>
      </c>
      <c r="C16" s="21" t="s">
        <v>16</v>
      </c>
      <c r="D16" s="24">
        <v>19</v>
      </c>
      <c r="E16" s="22">
        <v>252.31164000000001</v>
      </c>
      <c r="F16" s="23">
        <v>4.7222715271369102</v>
      </c>
      <c r="G16" s="22">
        <v>4.3000999999999996</v>
      </c>
    </row>
    <row r="17" spans="1:9">
      <c r="A17" s="21" t="s">
        <v>14</v>
      </c>
      <c r="B17" s="21" t="s">
        <v>15</v>
      </c>
      <c r="C17" s="21" t="s">
        <v>16</v>
      </c>
      <c r="D17" s="24">
        <v>25</v>
      </c>
      <c r="E17" s="22">
        <v>251.59</v>
      </c>
      <c r="F17" s="23">
        <v>4.7087652932396402</v>
      </c>
      <c r="G17" s="22">
        <v>3.8250999999999999</v>
      </c>
    </row>
    <row r="18" spans="1:9">
      <c r="A18" s="21" t="s">
        <v>239</v>
      </c>
      <c r="B18" s="21" t="s">
        <v>240</v>
      </c>
      <c r="C18" s="21" t="s">
        <v>141</v>
      </c>
      <c r="D18" s="24">
        <v>18</v>
      </c>
      <c r="E18" s="22">
        <v>182.09700000000001</v>
      </c>
      <c r="F18" s="23">
        <v>3.4081324122701999</v>
      </c>
      <c r="G18" s="22">
        <v>4.0900999999999996</v>
      </c>
    </row>
    <row r="19" spans="1:9">
      <c r="A19" s="21" t="s">
        <v>330</v>
      </c>
      <c r="B19" s="21" t="s">
        <v>331</v>
      </c>
      <c r="C19" s="21" t="s">
        <v>16</v>
      </c>
      <c r="D19" s="24">
        <v>12</v>
      </c>
      <c r="E19" s="22">
        <v>159.4434</v>
      </c>
      <c r="F19" s="23">
        <v>2.9841470175926101</v>
      </c>
      <c r="G19" s="22">
        <v>4.9999000000000002</v>
      </c>
    </row>
    <row r="20" spans="1:9">
      <c r="A20" s="21" t="s">
        <v>194</v>
      </c>
      <c r="B20" s="21" t="s">
        <v>195</v>
      </c>
      <c r="C20" s="21" t="s">
        <v>16</v>
      </c>
      <c r="D20" s="24">
        <v>10</v>
      </c>
      <c r="E20" s="22">
        <v>101.03749999999999</v>
      </c>
      <c r="F20" s="23">
        <v>1.8910206022325999</v>
      </c>
      <c r="G20" s="22">
        <v>4.09</v>
      </c>
    </row>
    <row r="21" spans="1:9">
      <c r="A21" s="21" t="s">
        <v>179</v>
      </c>
      <c r="B21" s="21" t="s">
        <v>180</v>
      </c>
      <c r="C21" s="21" t="s">
        <v>181</v>
      </c>
      <c r="D21" s="24">
        <v>5</v>
      </c>
      <c r="E21" s="22">
        <v>50.413499999999999</v>
      </c>
      <c r="F21" s="23">
        <v>0.94354043924932096</v>
      </c>
      <c r="G21" s="22">
        <v>4.1702000000000004</v>
      </c>
    </row>
    <row r="22" spans="1:9">
      <c r="A22" s="21" t="s">
        <v>332</v>
      </c>
      <c r="B22" s="21" t="s">
        <v>333</v>
      </c>
      <c r="C22" s="21" t="s">
        <v>141</v>
      </c>
      <c r="D22" s="24">
        <v>14</v>
      </c>
      <c r="E22" s="22">
        <v>14.077923999999999</v>
      </c>
      <c r="F22" s="23">
        <v>0.263482809062623</v>
      </c>
      <c r="G22" s="22">
        <v>3.5301</v>
      </c>
    </row>
    <row r="23" spans="1:9">
      <c r="A23" s="20" t="s">
        <v>17</v>
      </c>
      <c r="B23" s="20"/>
      <c r="C23" s="20"/>
      <c r="D23" s="20"/>
      <c r="E23" s="25">
        <f>SUM(E6:E22)</f>
        <v>4676.9951639999999</v>
      </c>
      <c r="F23" s="26">
        <f>SUM(F6:F22)</f>
        <v>87.534768889434531</v>
      </c>
      <c r="G23" s="25"/>
      <c r="H23" s="14"/>
      <c r="I23" s="14"/>
    </row>
    <row r="24" spans="1:9">
      <c r="A24" s="21"/>
      <c r="B24" s="21"/>
      <c r="C24" s="21"/>
      <c r="D24" s="21"/>
      <c r="E24" s="22"/>
      <c r="F24" s="23"/>
      <c r="G24" s="22"/>
    </row>
    <row r="25" spans="1:9">
      <c r="A25" s="20" t="s">
        <v>18</v>
      </c>
      <c r="B25" s="21"/>
      <c r="C25" s="21"/>
      <c r="D25" s="21"/>
      <c r="E25" s="22"/>
      <c r="F25" s="23"/>
      <c r="G25" s="22"/>
    </row>
    <row r="26" spans="1:9">
      <c r="A26" s="20" t="s">
        <v>19</v>
      </c>
      <c r="B26" s="21"/>
      <c r="C26" s="21"/>
      <c r="D26" s="21"/>
      <c r="E26" s="22"/>
      <c r="F26" s="23"/>
      <c r="G26" s="22"/>
    </row>
    <row r="27" spans="1:9">
      <c r="A27" s="21" t="s">
        <v>243</v>
      </c>
      <c r="B27" s="21" t="s">
        <v>244</v>
      </c>
      <c r="C27" s="21" t="s">
        <v>22</v>
      </c>
      <c r="D27" s="24">
        <v>505</v>
      </c>
      <c r="E27" s="22">
        <v>497.81233500000002</v>
      </c>
      <c r="F27" s="23">
        <v>9.3170692221256193</v>
      </c>
      <c r="G27" s="22">
        <v>4.0540000000000003</v>
      </c>
    </row>
    <row r="28" spans="1:9">
      <c r="A28" s="20" t="s">
        <v>17</v>
      </c>
      <c r="B28" s="20"/>
      <c r="C28" s="20"/>
      <c r="D28" s="20"/>
      <c r="E28" s="25">
        <f>SUM(E26:E27)</f>
        <v>497.81233500000002</v>
      </c>
      <c r="F28" s="26">
        <f>SUM(F26:F27)</f>
        <v>9.3170692221256193</v>
      </c>
      <c r="G28" s="25"/>
      <c r="H28" s="14"/>
      <c r="I28" s="14"/>
    </row>
    <row r="29" spans="1:9">
      <c r="A29" s="21"/>
      <c r="B29" s="21"/>
      <c r="C29" s="21"/>
      <c r="D29" s="21"/>
      <c r="E29" s="22"/>
      <c r="F29" s="23"/>
      <c r="G29" s="22"/>
    </row>
    <row r="30" spans="1:9">
      <c r="A30" s="20" t="s">
        <v>58</v>
      </c>
      <c r="B30" s="20"/>
      <c r="C30" s="20"/>
      <c r="D30" s="20"/>
      <c r="E30" s="25">
        <f>E23+E28</f>
        <v>5174.8074989999996</v>
      </c>
      <c r="F30" s="26">
        <f>F23+F28</f>
        <v>96.851838111560156</v>
      </c>
      <c r="G30" s="25"/>
      <c r="H30" s="14"/>
      <c r="I30" s="14"/>
    </row>
    <row r="31" spans="1:9">
      <c r="A31" s="20"/>
      <c r="B31" s="20"/>
      <c r="C31" s="20"/>
      <c r="D31" s="20"/>
      <c r="E31" s="25"/>
      <c r="F31" s="26"/>
      <c r="G31" s="25"/>
      <c r="H31" s="14"/>
      <c r="I31" s="14"/>
    </row>
    <row r="32" spans="1:9">
      <c r="A32" s="20" t="s">
        <v>59</v>
      </c>
      <c r="B32" s="20"/>
      <c r="C32" s="20"/>
      <c r="D32" s="20"/>
      <c r="E32" s="25">
        <f>E34-(E23+E28)</f>
        <v>168.20673790000001</v>
      </c>
      <c r="F32" s="26">
        <f>F34-(F23+F28)</f>
        <v>3.1481618884398443</v>
      </c>
      <c r="G32" s="25"/>
      <c r="H32" s="14"/>
      <c r="I32" s="14"/>
    </row>
    <row r="33" spans="1:9">
      <c r="A33" s="20"/>
      <c r="B33" s="20"/>
      <c r="C33" s="20"/>
      <c r="D33" s="20"/>
      <c r="E33" s="25"/>
      <c r="F33" s="26"/>
      <c r="G33" s="25"/>
      <c r="H33" s="14"/>
      <c r="I33" s="14"/>
    </row>
    <row r="34" spans="1:9">
      <c r="A34" s="27" t="s">
        <v>60</v>
      </c>
      <c r="B34" s="27"/>
      <c r="C34" s="27"/>
      <c r="D34" s="27"/>
      <c r="E34" s="28">
        <v>5343.0142368999996</v>
      </c>
      <c r="F34" s="29">
        <v>100</v>
      </c>
      <c r="G34" s="28"/>
      <c r="H34" s="14"/>
      <c r="I34" s="14"/>
    </row>
    <row r="36" spans="1:9">
      <c r="A36" s="14" t="s">
        <v>62</v>
      </c>
    </row>
    <row r="38" spans="1:9">
      <c r="A38" s="14" t="s">
        <v>63</v>
      </c>
    </row>
    <row r="39" spans="1:9">
      <c r="A39" s="14" t="s">
        <v>64</v>
      </c>
    </row>
    <row r="40" spans="1:9">
      <c r="A40" s="14" t="s">
        <v>65</v>
      </c>
      <c r="B40" s="14"/>
      <c r="C40" s="30" t="s">
        <v>66</v>
      </c>
      <c r="D40" s="14" t="s">
        <v>67</v>
      </c>
    </row>
    <row r="41" spans="1:9">
      <c r="A41" s="7" t="s">
        <v>97</v>
      </c>
      <c r="C41" s="31">
        <v>12.1876</v>
      </c>
      <c r="D41" s="31">
        <v>12.440200000000001</v>
      </c>
    </row>
    <row r="42" spans="1:9">
      <c r="A42" s="7" t="s">
        <v>334</v>
      </c>
      <c r="C42" s="31">
        <v>10.5395</v>
      </c>
      <c r="D42" s="31">
        <v>10.758100000000001</v>
      </c>
    </row>
    <row r="43" spans="1:9">
      <c r="A43" s="7" t="s">
        <v>254</v>
      </c>
      <c r="C43" s="31">
        <v>10.368499999999999</v>
      </c>
      <c r="D43" s="31">
        <v>10.196</v>
      </c>
    </row>
    <row r="44" spans="1:9">
      <c r="A44" s="7" t="s">
        <v>100</v>
      </c>
      <c r="C44" s="31">
        <v>12.2433</v>
      </c>
      <c r="D44" s="31">
        <v>12.5097</v>
      </c>
    </row>
    <row r="46" spans="1:9">
      <c r="A46" s="14" t="s">
        <v>83</v>
      </c>
    </row>
    <row r="47" spans="1:9">
      <c r="A47" s="70" t="s">
        <v>84</v>
      </c>
      <c r="B47" s="71"/>
      <c r="C47" s="34" t="s">
        <v>85</v>
      </c>
    </row>
    <row r="48" spans="1:9">
      <c r="A48" s="72" t="s">
        <v>254</v>
      </c>
      <c r="B48" s="73"/>
      <c r="C48" s="35">
        <v>0.38500000000000001</v>
      </c>
    </row>
    <row r="49" spans="1:5">
      <c r="A49" s="7" t="s">
        <v>86</v>
      </c>
    </row>
    <row r="50" spans="1:5">
      <c r="A50" s="7" t="s">
        <v>87</v>
      </c>
    </row>
    <row r="52" spans="1:5">
      <c r="A52" s="14" t="s">
        <v>88</v>
      </c>
      <c r="D52" s="32">
        <v>0.246219566657534</v>
      </c>
      <c r="E52" s="10" t="s">
        <v>89</v>
      </c>
    </row>
    <row r="54" spans="1:5">
      <c r="A54" s="14" t="s">
        <v>90</v>
      </c>
      <c r="D54" s="30" t="s">
        <v>91</v>
      </c>
    </row>
    <row r="56" spans="1:5">
      <c r="A56" s="49" t="s">
        <v>92</v>
      </c>
    </row>
    <row r="57" spans="1:5">
      <c r="A57" s="39"/>
    </row>
    <row r="58" spans="1:5">
      <c r="A58" s="39" t="s">
        <v>93</v>
      </c>
    </row>
    <row r="59" spans="1:5">
      <c r="A59" s="42"/>
    </row>
    <row r="60" spans="1:5">
      <c r="A60" s="43"/>
    </row>
    <row r="61" spans="1:5">
      <c r="A61" s="43"/>
    </row>
    <row r="62" spans="1:5">
      <c r="A62" s="43"/>
    </row>
    <row r="63" spans="1:5">
      <c r="A63" s="43"/>
    </row>
    <row r="64" spans="1:5">
      <c r="A64" s="43"/>
    </row>
    <row r="65" spans="1:1">
      <c r="A65" s="43"/>
    </row>
    <row r="66" spans="1:1">
      <c r="A66" s="43"/>
    </row>
    <row r="67" spans="1:1">
      <c r="A67" s="43"/>
    </row>
    <row r="68" spans="1:1">
      <c r="A68" s="43"/>
    </row>
    <row r="69" spans="1:1">
      <c r="A69" s="43"/>
    </row>
    <row r="70" spans="1:1">
      <c r="A70" s="43"/>
    </row>
    <row r="71" spans="1:1">
      <c r="A71" s="43"/>
    </row>
    <row r="72" spans="1:1">
      <c r="A72" s="39" t="s">
        <v>335</v>
      </c>
    </row>
    <row r="73" spans="1:1">
      <c r="A73" s="43"/>
    </row>
    <row r="74" spans="1:1">
      <c r="A74" s="39" t="s">
        <v>95</v>
      </c>
    </row>
    <row r="75" spans="1:1">
      <c r="A75" s="43"/>
    </row>
    <row r="76" spans="1:1">
      <c r="A76" s="43"/>
    </row>
    <row r="77" spans="1:1">
      <c r="A77" s="43"/>
    </row>
    <row r="78" spans="1:1">
      <c r="A78" s="43"/>
    </row>
    <row r="79" spans="1:1">
      <c r="A79" s="43"/>
    </row>
    <row r="80" spans="1:1">
      <c r="A80" s="43"/>
    </row>
    <row r="81" spans="1:1">
      <c r="A81" s="43"/>
    </row>
    <row r="82" spans="1:1">
      <c r="A82" s="43"/>
    </row>
    <row r="83" spans="1:1">
      <c r="A83" s="43"/>
    </row>
    <row r="84" spans="1:1">
      <c r="A84" s="43"/>
    </row>
    <row r="85" spans="1:1">
      <c r="A85" s="43"/>
    </row>
    <row r="86" spans="1:1">
      <c r="A86" s="43"/>
    </row>
    <row r="87" spans="1:1">
      <c r="A87" s="43"/>
    </row>
  </sheetData>
  <mergeCells count="3">
    <mergeCell ref="A1:G1"/>
    <mergeCell ref="A47:B47"/>
    <mergeCell ref="A48:B48"/>
  </mergeCells>
  <conditionalFormatting sqref="F2:F3 F5:F65536">
    <cfRule type="cellIs" dxfId="62" priority="1" stopIfTrue="1" operator="between">
      <formula>0.009</formula>
      <formula>-0.009</formula>
    </cfRule>
  </conditionalFormatting>
  <hyperlinks>
    <hyperlink ref="A57" r:id="rId1" tooltip="https://www.franklintempletonindia.com/downloadsServlet/pdf/product-labels-jg9o5k7l" display="https://www.franklintempletonindia.com/downloadsServlet/pdf/product-labels-jg9o5k7l" xr:uid="{00000000-0004-0000-0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91"/>
  <sheetViews>
    <sheetView workbookViewId="0">
      <selection sqref="A1:G1"/>
    </sheetView>
  </sheetViews>
  <sheetFormatPr defaultColWidth="9.28515625" defaultRowHeight="10.15"/>
  <cols>
    <col min="1" max="1" width="38.7109375" style="7" bestFit="1" customWidth="1"/>
    <col min="2" max="2" width="54" style="7" bestFit="1" customWidth="1"/>
    <col min="3" max="3" width="24.7109375" style="7" bestFit="1" customWidth="1"/>
    <col min="4"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7" s="1" customFormat="1" ht="15" customHeight="1">
      <c r="A1" s="58" t="s">
        <v>336</v>
      </c>
      <c r="B1" s="59"/>
      <c r="C1" s="59"/>
      <c r="D1" s="59"/>
      <c r="E1" s="59"/>
      <c r="F1" s="59"/>
      <c r="G1" s="59"/>
    </row>
    <row r="2" spans="1:7" s="1" customFormat="1" ht="11.45">
      <c r="E2" s="5"/>
      <c r="F2" s="9"/>
      <c r="G2" s="10"/>
    </row>
    <row r="3" spans="1:7" s="1" customFormat="1" ht="12">
      <c r="A3" s="8" t="s">
        <v>1</v>
      </c>
      <c r="B3" s="2"/>
      <c r="C3" s="3"/>
      <c r="D3" s="3"/>
      <c r="E3" s="4"/>
      <c r="F3" s="9"/>
      <c r="G3" s="10"/>
    </row>
    <row r="4" spans="1:7" s="1" customFormat="1" ht="17.649999999999999" customHeight="1">
      <c r="A4" s="6" t="s">
        <v>2</v>
      </c>
      <c r="B4" s="6" t="s">
        <v>3</v>
      </c>
      <c r="C4" s="13" t="s">
        <v>4</v>
      </c>
      <c r="D4" s="13" t="s">
        <v>5</v>
      </c>
      <c r="E4" s="12" t="s">
        <v>6</v>
      </c>
      <c r="F4" s="12" t="s">
        <v>7</v>
      </c>
      <c r="G4" s="12" t="s">
        <v>8</v>
      </c>
    </row>
    <row r="5" spans="1:7">
      <c r="A5" s="16" t="s">
        <v>9</v>
      </c>
      <c r="B5" s="17"/>
      <c r="C5" s="17"/>
      <c r="D5" s="17"/>
      <c r="E5" s="18"/>
      <c r="F5" s="19"/>
      <c r="G5" s="18"/>
    </row>
    <row r="6" spans="1:7">
      <c r="A6" s="20" t="s">
        <v>10</v>
      </c>
      <c r="B6" s="21"/>
      <c r="C6" s="21"/>
      <c r="D6" s="21"/>
      <c r="E6" s="22"/>
      <c r="F6" s="23"/>
      <c r="G6" s="22"/>
    </row>
    <row r="7" spans="1:7">
      <c r="A7" s="21" t="s">
        <v>235</v>
      </c>
      <c r="B7" s="21" t="s">
        <v>236</v>
      </c>
      <c r="C7" s="21" t="s">
        <v>16</v>
      </c>
      <c r="D7" s="24">
        <v>39</v>
      </c>
      <c r="E7" s="22">
        <v>501.88164</v>
      </c>
      <c r="F7" s="23">
        <v>12.021444505242799</v>
      </c>
      <c r="G7" s="22">
        <v>4.335</v>
      </c>
    </row>
    <row r="8" spans="1:7">
      <c r="A8" s="21" t="s">
        <v>239</v>
      </c>
      <c r="B8" s="21" t="s">
        <v>240</v>
      </c>
      <c r="C8" s="21" t="s">
        <v>141</v>
      </c>
      <c r="D8" s="24">
        <v>41</v>
      </c>
      <c r="E8" s="22">
        <v>414.7765</v>
      </c>
      <c r="F8" s="23">
        <v>9.9350370275128004</v>
      </c>
      <c r="G8" s="22">
        <v>4.0900999999999996</v>
      </c>
    </row>
    <row r="9" spans="1:7">
      <c r="A9" s="21" t="s">
        <v>337</v>
      </c>
      <c r="B9" s="21" t="s">
        <v>338</v>
      </c>
      <c r="C9" s="21" t="s">
        <v>16</v>
      </c>
      <c r="D9" s="24">
        <v>39</v>
      </c>
      <c r="E9" s="22">
        <v>393.93705</v>
      </c>
      <c r="F9" s="23">
        <v>9.4358749308583292</v>
      </c>
      <c r="G9" s="22">
        <v>3.7199</v>
      </c>
    </row>
    <row r="10" spans="1:7">
      <c r="A10" s="21" t="s">
        <v>326</v>
      </c>
      <c r="B10" s="21" t="s">
        <v>327</v>
      </c>
      <c r="C10" s="21" t="s">
        <v>268</v>
      </c>
      <c r="D10" s="24">
        <v>29</v>
      </c>
      <c r="E10" s="22">
        <v>385.52773999999999</v>
      </c>
      <c r="F10" s="23">
        <v>9.2344488466278296</v>
      </c>
      <c r="G10" s="22">
        <v>4.1599000000000004</v>
      </c>
    </row>
    <row r="11" spans="1:7">
      <c r="A11" s="21" t="s">
        <v>216</v>
      </c>
      <c r="B11" s="21" t="s">
        <v>217</v>
      </c>
      <c r="C11" s="21" t="s">
        <v>16</v>
      </c>
      <c r="D11" s="24">
        <v>38</v>
      </c>
      <c r="E11" s="22">
        <v>385.26566000000003</v>
      </c>
      <c r="F11" s="23">
        <v>9.2281713104024892</v>
      </c>
      <c r="G11" s="22">
        <v>4.1699000000000002</v>
      </c>
    </row>
    <row r="12" spans="1:7">
      <c r="A12" s="21" t="s">
        <v>179</v>
      </c>
      <c r="B12" s="21" t="s">
        <v>180</v>
      </c>
      <c r="C12" s="21" t="s">
        <v>181</v>
      </c>
      <c r="D12" s="24">
        <v>34</v>
      </c>
      <c r="E12" s="22">
        <v>342.81180000000001</v>
      </c>
      <c r="F12" s="23">
        <v>8.2112846954162393</v>
      </c>
      <c r="G12" s="22">
        <v>4.1702000000000004</v>
      </c>
    </row>
    <row r="13" spans="1:7">
      <c r="A13" s="21" t="s">
        <v>207</v>
      </c>
      <c r="B13" s="21" t="s">
        <v>208</v>
      </c>
      <c r="C13" s="21" t="s">
        <v>16</v>
      </c>
      <c r="D13" s="24">
        <v>33</v>
      </c>
      <c r="E13" s="22">
        <v>332.54561999999999</v>
      </c>
      <c r="F13" s="23">
        <v>7.9653814717979499</v>
      </c>
      <c r="G13" s="22">
        <v>3.75</v>
      </c>
    </row>
    <row r="14" spans="1:7">
      <c r="A14" s="21" t="s">
        <v>330</v>
      </c>
      <c r="B14" s="21" t="s">
        <v>331</v>
      </c>
      <c r="C14" s="21" t="s">
        <v>16</v>
      </c>
      <c r="D14" s="24">
        <v>24</v>
      </c>
      <c r="E14" s="22">
        <v>318.88679999999999</v>
      </c>
      <c r="F14" s="23">
        <v>7.6382151968230296</v>
      </c>
      <c r="G14" s="22">
        <v>4.9999000000000002</v>
      </c>
    </row>
    <row r="15" spans="1:7">
      <c r="A15" s="21" t="s">
        <v>14</v>
      </c>
      <c r="B15" s="21" t="s">
        <v>15</v>
      </c>
      <c r="C15" s="21" t="s">
        <v>16</v>
      </c>
      <c r="D15" s="24">
        <v>19</v>
      </c>
      <c r="E15" s="22">
        <v>191.20840000000001</v>
      </c>
      <c r="F15" s="23">
        <v>4.5799666422072596</v>
      </c>
      <c r="G15" s="22">
        <v>3.8250999999999999</v>
      </c>
    </row>
    <row r="16" spans="1:7">
      <c r="A16" s="21" t="s">
        <v>227</v>
      </c>
      <c r="B16" s="21" t="s">
        <v>228</v>
      </c>
      <c r="C16" s="21" t="s">
        <v>16</v>
      </c>
      <c r="D16" s="24">
        <v>13</v>
      </c>
      <c r="E16" s="22">
        <v>130.50817000000001</v>
      </c>
      <c r="F16" s="23">
        <v>3.12602932264228</v>
      </c>
      <c r="G16" s="22">
        <v>3.55</v>
      </c>
    </row>
    <row r="17" spans="1:9">
      <c r="A17" s="21" t="s">
        <v>194</v>
      </c>
      <c r="B17" s="21" t="s">
        <v>195</v>
      </c>
      <c r="C17" s="21" t="s">
        <v>16</v>
      </c>
      <c r="D17" s="24">
        <v>12</v>
      </c>
      <c r="E17" s="22">
        <v>121.245</v>
      </c>
      <c r="F17" s="23">
        <v>2.90415094490838</v>
      </c>
      <c r="G17" s="22">
        <v>4.09</v>
      </c>
    </row>
    <row r="18" spans="1:9">
      <c r="A18" s="21" t="s">
        <v>324</v>
      </c>
      <c r="B18" s="21" t="s">
        <v>325</v>
      </c>
      <c r="C18" s="21" t="s">
        <v>16</v>
      </c>
      <c r="D18" s="24">
        <v>4</v>
      </c>
      <c r="E18" s="22">
        <v>53.957279999999997</v>
      </c>
      <c r="F18" s="23">
        <v>1.29242513667933</v>
      </c>
      <c r="G18" s="22">
        <v>4.3048999999999999</v>
      </c>
    </row>
    <row r="19" spans="1:9">
      <c r="A19" s="21" t="s">
        <v>332</v>
      </c>
      <c r="B19" s="21" t="s">
        <v>333</v>
      </c>
      <c r="C19" s="21" t="s">
        <v>141</v>
      </c>
      <c r="D19" s="24">
        <v>26</v>
      </c>
      <c r="E19" s="22">
        <v>26.144715999999999</v>
      </c>
      <c r="F19" s="23">
        <v>0.62623779682264102</v>
      </c>
      <c r="G19" s="22">
        <v>3.5301</v>
      </c>
    </row>
    <row r="20" spans="1:9">
      <c r="A20" s="21" t="s">
        <v>231</v>
      </c>
      <c r="B20" s="21" t="s">
        <v>232</v>
      </c>
      <c r="C20" s="21" t="s">
        <v>16</v>
      </c>
      <c r="D20" s="24">
        <v>2</v>
      </c>
      <c r="E20" s="22">
        <v>20.203099999999999</v>
      </c>
      <c r="F20" s="23">
        <v>0.483919765393034</v>
      </c>
      <c r="G20" s="22">
        <v>4.1341000000000001</v>
      </c>
    </row>
    <row r="21" spans="1:9">
      <c r="A21" s="21" t="s">
        <v>339</v>
      </c>
      <c r="B21" s="21" t="s">
        <v>340</v>
      </c>
      <c r="C21" s="21" t="s">
        <v>268</v>
      </c>
      <c r="D21" s="24">
        <v>1</v>
      </c>
      <c r="E21" s="22">
        <v>13.29106</v>
      </c>
      <c r="F21" s="23">
        <v>0.31835741232903603</v>
      </c>
      <c r="G21" s="22">
        <v>4.4950000000000001</v>
      </c>
    </row>
    <row r="22" spans="1:9">
      <c r="A22" s="21" t="s">
        <v>182</v>
      </c>
      <c r="B22" s="21" t="s">
        <v>183</v>
      </c>
      <c r="C22" s="21" t="s">
        <v>174</v>
      </c>
      <c r="D22" s="24">
        <v>1</v>
      </c>
      <c r="E22" s="22">
        <v>10.120620000000001</v>
      </c>
      <c r="F22" s="23">
        <v>0.242416661603024</v>
      </c>
      <c r="G22" s="22">
        <v>4.59</v>
      </c>
    </row>
    <row r="23" spans="1:9">
      <c r="A23" s="20" t="s">
        <v>17</v>
      </c>
      <c r="B23" s="20"/>
      <c r="C23" s="20"/>
      <c r="D23" s="20"/>
      <c r="E23" s="25">
        <f>SUM(E6:E22)</f>
        <v>3642.3111560000002</v>
      </c>
      <c r="F23" s="26">
        <f>SUM(F6:F22)</f>
        <v>87.243361667266441</v>
      </c>
      <c r="G23" s="25"/>
      <c r="H23" s="14"/>
      <c r="I23" s="14"/>
    </row>
    <row r="24" spans="1:9">
      <c r="A24" s="21"/>
      <c r="B24" s="21"/>
      <c r="C24" s="21"/>
      <c r="D24" s="21"/>
      <c r="E24" s="22"/>
      <c r="F24" s="23"/>
      <c r="G24" s="22"/>
    </row>
    <row r="25" spans="1:9">
      <c r="A25" s="20" t="s">
        <v>18</v>
      </c>
      <c r="B25" s="21"/>
      <c r="C25" s="21"/>
      <c r="D25" s="21"/>
      <c r="E25" s="22"/>
      <c r="F25" s="23"/>
      <c r="G25" s="22"/>
    </row>
    <row r="26" spans="1:9">
      <c r="A26" s="20" t="s">
        <v>19</v>
      </c>
      <c r="B26" s="21"/>
      <c r="C26" s="21"/>
      <c r="D26" s="21"/>
      <c r="E26" s="22"/>
      <c r="F26" s="23"/>
      <c r="G26" s="22"/>
    </row>
    <row r="27" spans="1:9">
      <c r="A27" s="21" t="s">
        <v>243</v>
      </c>
      <c r="B27" s="21" t="s">
        <v>244</v>
      </c>
      <c r="C27" s="21" t="s">
        <v>22</v>
      </c>
      <c r="D27" s="24">
        <v>415</v>
      </c>
      <c r="E27" s="22">
        <v>409.09330499999999</v>
      </c>
      <c r="F27" s="23">
        <v>9.7989088892031901</v>
      </c>
      <c r="G27" s="22">
        <v>4.0540000000000003</v>
      </c>
    </row>
    <row r="28" spans="1:9">
      <c r="A28" s="20" t="s">
        <v>17</v>
      </c>
      <c r="B28" s="20"/>
      <c r="C28" s="20"/>
      <c r="D28" s="20"/>
      <c r="E28" s="25">
        <f>SUM(E26:E27)</f>
        <v>409.09330499999999</v>
      </c>
      <c r="F28" s="26">
        <f>SUM(F26:F27)</f>
        <v>9.7989088892031901</v>
      </c>
      <c r="G28" s="25"/>
      <c r="H28" s="14"/>
      <c r="I28" s="14"/>
    </row>
    <row r="29" spans="1:9">
      <c r="A29" s="21"/>
      <c r="B29" s="21"/>
      <c r="C29" s="21"/>
      <c r="D29" s="21"/>
      <c r="E29" s="22"/>
      <c r="F29" s="23"/>
      <c r="G29" s="22"/>
    </row>
    <row r="30" spans="1:9">
      <c r="A30" s="20" t="s">
        <v>58</v>
      </c>
      <c r="B30" s="20"/>
      <c r="C30" s="20"/>
      <c r="D30" s="20"/>
      <c r="E30" s="25">
        <f>E23+E28</f>
        <v>4051.4044610000001</v>
      </c>
      <c r="F30" s="26">
        <f>F23+F28</f>
        <v>97.042270556469632</v>
      </c>
      <c r="G30" s="25"/>
      <c r="H30" s="14"/>
      <c r="I30" s="14"/>
    </row>
    <row r="31" spans="1:9">
      <c r="A31" s="20"/>
      <c r="B31" s="20"/>
      <c r="C31" s="20"/>
      <c r="D31" s="20"/>
      <c r="E31" s="25"/>
      <c r="F31" s="26"/>
      <c r="G31" s="25"/>
      <c r="H31" s="14"/>
      <c r="I31" s="14"/>
    </row>
    <row r="32" spans="1:9">
      <c r="A32" s="20" t="s">
        <v>59</v>
      </c>
      <c r="B32" s="20"/>
      <c r="C32" s="20"/>
      <c r="D32" s="20"/>
      <c r="E32" s="25">
        <f>E34-(E23+E28)</f>
        <v>123.48184140000012</v>
      </c>
      <c r="F32" s="26">
        <f>F34-(F23+F28)</f>
        <v>2.9577294435303685</v>
      </c>
      <c r="G32" s="25"/>
      <c r="H32" s="14"/>
      <c r="I32" s="14"/>
    </row>
    <row r="33" spans="1:9">
      <c r="A33" s="20"/>
      <c r="B33" s="20"/>
      <c r="C33" s="20"/>
      <c r="D33" s="20"/>
      <c r="E33" s="25"/>
      <c r="F33" s="26"/>
      <c r="G33" s="25"/>
      <c r="H33" s="14"/>
      <c r="I33" s="14"/>
    </row>
    <row r="34" spans="1:9">
      <c r="A34" s="27" t="s">
        <v>60</v>
      </c>
      <c r="B34" s="27"/>
      <c r="C34" s="27"/>
      <c r="D34" s="27"/>
      <c r="E34" s="28">
        <v>4174.8863024000002</v>
      </c>
      <c r="F34" s="29">
        <v>100</v>
      </c>
      <c r="G34" s="28"/>
      <c r="H34" s="14"/>
      <c r="I34" s="14"/>
    </row>
    <row r="36" spans="1:9">
      <c r="A36" s="14" t="s">
        <v>62</v>
      </c>
    </row>
    <row r="38" spans="1:9">
      <c r="A38" s="14" t="s">
        <v>63</v>
      </c>
    </row>
    <row r="39" spans="1:9">
      <c r="A39" s="14" t="s">
        <v>64</v>
      </c>
    </row>
    <row r="40" spans="1:9">
      <c r="A40" s="14" t="s">
        <v>65</v>
      </c>
      <c r="B40" s="14"/>
      <c r="C40" s="30" t="s">
        <v>66</v>
      </c>
      <c r="D40" s="14" t="s">
        <v>67</v>
      </c>
    </row>
    <row r="41" spans="1:9">
      <c r="A41" s="7" t="s">
        <v>97</v>
      </c>
      <c r="C41" s="31">
        <v>12.323600000000001</v>
      </c>
      <c r="D41" s="31">
        <v>12.5708</v>
      </c>
    </row>
    <row r="42" spans="1:9">
      <c r="A42" s="7" t="s">
        <v>334</v>
      </c>
      <c r="C42" s="31">
        <v>10.5913</v>
      </c>
      <c r="D42" s="31">
        <v>10.804600000000001</v>
      </c>
    </row>
    <row r="43" spans="1:9">
      <c r="A43" s="7" t="s">
        <v>254</v>
      </c>
      <c r="C43" s="31">
        <v>10.4049</v>
      </c>
      <c r="D43" s="31">
        <v>10.2409</v>
      </c>
    </row>
    <row r="44" spans="1:9">
      <c r="A44" s="7" t="s">
        <v>100</v>
      </c>
      <c r="C44" s="31">
        <v>12.382300000000001</v>
      </c>
      <c r="D44" s="31">
        <v>12.6434</v>
      </c>
    </row>
    <row r="45" spans="1:9">
      <c r="A45" s="7" t="s">
        <v>307</v>
      </c>
      <c r="C45" s="31">
        <v>10.6447</v>
      </c>
      <c r="D45" s="31">
        <v>10.869199999999999</v>
      </c>
    </row>
    <row r="46" spans="1:9">
      <c r="A46" s="7" t="s">
        <v>258</v>
      </c>
      <c r="C46" s="31">
        <v>10.46</v>
      </c>
      <c r="D46" s="31">
        <v>10.3071</v>
      </c>
    </row>
    <row r="48" spans="1:9">
      <c r="A48" s="14" t="s">
        <v>83</v>
      </c>
    </row>
    <row r="49" spans="1:5">
      <c r="A49" s="70" t="s">
        <v>84</v>
      </c>
      <c r="B49" s="71"/>
      <c r="C49" s="34" t="s">
        <v>85</v>
      </c>
    </row>
    <row r="50" spans="1:5">
      <c r="A50" s="72" t="s">
        <v>254</v>
      </c>
      <c r="B50" s="73"/>
      <c r="C50" s="35">
        <v>0.37</v>
      </c>
    </row>
    <row r="51" spans="1:5">
      <c r="A51" s="72" t="s">
        <v>258</v>
      </c>
      <c r="B51" s="73"/>
      <c r="C51" s="35">
        <v>0.37</v>
      </c>
    </row>
    <row r="52" spans="1:5">
      <c r="A52" s="7" t="s">
        <v>86</v>
      </c>
    </row>
    <row r="53" spans="1:5">
      <c r="A53" s="7" t="s">
        <v>87</v>
      </c>
    </row>
    <row r="55" spans="1:5">
      <c r="A55" s="14" t="s">
        <v>88</v>
      </c>
      <c r="D55" s="32">
        <v>0.26266225534246601</v>
      </c>
      <c r="E55" s="10" t="s">
        <v>89</v>
      </c>
    </row>
    <row r="57" spans="1:5">
      <c r="A57" s="14" t="s">
        <v>90</v>
      </c>
      <c r="D57" s="30" t="s">
        <v>91</v>
      </c>
    </row>
    <row r="59" spans="1:5">
      <c r="A59" s="39" t="s">
        <v>92</v>
      </c>
    </row>
    <row r="60" spans="1:5">
      <c r="A60" s="39"/>
    </row>
    <row r="61" spans="1:5">
      <c r="A61" s="39" t="s">
        <v>93</v>
      </c>
    </row>
    <row r="62" spans="1:5">
      <c r="A62" s="42"/>
    </row>
    <row r="63" spans="1:5">
      <c r="A63" s="43"/>
    </row>
    <row r="64" spans="1:5">
      <c r="A64" s="43"/>
    </row>
    <row r="65" spans="1:1">
      <c r="A65" s="43"/>
    </row>
    <row r="66" spans="1:1">
      <c r="A66" s="43"/>
    </row>
    <row r="67" spans="1:1">
      <c r="A67" s="43"/>
    </row>
    <row r="68" spans="1:1">
      <c r="A68" s="43"/>
    </row>
    <row r="69" spans="1:1">
      <c r="A69" s="43"/>
    </row>
    <row r="70" spans="1:1">
      <c r="A70" s="43"/>
    </row>
    <row r="71" spans="1:1">
      <c r="A71" s="43"/>
    </row>
    <row r="72" spans="1:1">
      <c r="A72" s="43"/>
    </row>
    <row r="73" spans="1:1">
      <c r="A73" s="43"/>
    </row>
    <row r="74" spans="1:1">
      <c r="A74" s="43"/>
    </row>
    <row r="75" spans="1:1">
      <c r="A75" s="39" t="s">
        <v>335</v>
      </c>
    </row>
    <row r="76" spans="1:1">
      <c r="A76" s="43"/>
    </row>
    <row r="77" spans="1:1">
      <c r="A77" s="39" t="s">
        <v>95</v>
      </c>
    </row>
    <row r="78" spans="1:1">
      <c r="A78" s="43"/>
    </row>
    <row r="79" spans="1:1">
      <c r="A79" s="43"/>
    </row>
    <row r="80" spans="1:1">
      <c r="A80" s="43"/>
    </row>
    <row r="81" spans="1:1">
      <c r="A81" s="43"/>
    </row>
    <row r="82" spans="1:1">
      <c r="A82" s="43"/>
    </row>
    <row r="83" spans="1:1">
      <c r="A83" s="43"/>
    </row>
    <row r="84" spans="1:1">
      <c r="A84" s="43"/>
    </row>
    <row r="85" spans="1:1">
      <c r="A85" s="43"/>
    </row>
    <row r="86" spans="1:1">
      <c r="A86" s="43"/>
    </row>
    <row r="87" spans="1:1">
      <c r="A87" s="43"/>
    </row>
    <row r="88" spans="1:1">
      <c r="A88" s="43"/>
    </row>
    <row r="89" spans="1:1">
      <c r="A89" s="43"/>
    </row>
    <row r="90" spans="1:1">
      <c r="A90" s="43"/>
    </row>
    <row r="91" spans="1:1">
      <c r="A91" s="43"/>
    </row>
  </sheetData>
  <mergeCells count="4">
    <mergeCell ref="A1:G1"/>
    <mergeCell ref="A49:B49"/>
    <mergeCell ref="A50:B50"/>
    <mergeCell ref="A51:B51"/>
  </mergeCells>
  <conditionalFormatting sqref="F2:F3 F5:F65536">
    <cfRule type="cellIs" dxfId="61" priority="1" stopIfTrue="1" operator="between">
      <formula>0.009</formula>
      <formula>-0.009</formula>
    </cfRule>
  </conditionalFormatting>
  <hyperlinks>
    <hyperlink ref="A60" r:id="rId1" tooltip="https://www.franklintempletonindia.com/downloadsServlet/pdf/product-labels-jg9o5k7l" display="https://www.franklintempletonindia.com/downloadsServlet/pdf/product-labels-jg9o5k7l" xr:uid="{00000000-0004-0000-0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91"/>
  <sheetViews>
    <sheetView workbookViewId="0">
      <selection sqref="A1:G1"/>
    </sheetView>
  </sheetViews>
  <sheetFormatPr defaultColWidth="9.28515625" defaultRowHeight="10.15"/>
  <cols>
    <col min="1" max="1" width="38.7109375" style="7" bestFit="1" customWidth="1"/>
    <col min="2" max="2" width="54" style="7" bestFit="1" customWidth="1"/>
    <col min="3" max="3" width="24.7109375" style="7" bestFit="1" customWidth="1"/>
    <col min="4"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7" s="1" customFormat="1" ht="15" customHeight="1">
      <c r="A1" s="58" t="s">
        <v>341</v>
      </c>
      <c r="B1" s="59"/>
      <c r="C1" s="59"/>
      <c r="D1" s="59"/>
      <c r="E1" s="59"/>
      <c r="F1" s="59"/>
      <c r="G1" s="59"/>
    </row>
    <row r="2" spans="1:7" s="1" customFormat="1" ht="11.45">
      <c r="E2" s="5"/>
      <c r="F2" s="9"/>
      <c r="G2" s="10"/>
    </row>
    <row r="3" spans="1:7" s="1" customFormat="1" ht="12">
      <c r="A3" s="8" t="s">
        <v>1</v>
      </c>
      <c r="B3" s="2"/>
      <c r="C3" s="3"/>
      <c r="D3" s="3"/>
      <c r="E3" s="4"/>
      <c r="F3" s="9"/>
      <c r="G3" s="10"/>
    </row>
    <row r="4" spans="1:7" s="1" customFormat="1" ht="17.649999999999999" customHeight="1">
      <c r="A4" s="6" t="s">
        <v>2</v>
      </c>
      <c r="B4" s="6" t="s">
        <v>3</v>
      </c>
      <c r="C4" s="13" t="s">
        <v>4</v>
      </c>
      <c r="D4" s="13" t="s">
        <v>5</v>
      </c>
      <c r="E4" s="12" t="s">
        <v>6</v>
      </c>
      <c r="F4" s="12" t="s">
        <v>7</v>
      </c>
      <c r="G4" s="12" t="s">
        <v>8</v>
      </c>
    </row>
    <row r="5" spans="1:7">
      <c r="A5" s="16" t="s">
        <v>9</v>
      </c>
      <c r="B5" s="17"/>
      <c r="C5" s="17"/>
      <c r="D5" s="17"/>
      <c r="E5" s="18"/>
      <c r="F5" s="19"/>
      <c r="G5" s="18"/>
    </row>
    <row r="6" spans="1:7">
      <c r="A6" s="20" t="s">
        <v>10</v>
      </c>
      <c r="B6" s="21"/>
      <c r="C6" s="21"/>
      <c r="D6" s="21"/>
      <c r="E6" s="22"/>
      <c r="F6" s="23"/>
      <c r="G6" s="22"/>
    </row>
    <row r="7" spans="1:7">
      <c r="A7" s="21" t="s">
        <v>342</v>
      </c>
      <c r="B7" s="21" t="s">
        <v>343</v>
      </c>
      <c r="C7" s="21" t="s">
        <v>16</v>
      </c>
      <c r="D7" s="24">
        <v>23</v>
      </c>
      <c r="E7" s="22">
        <v>307.54036000000002</v>
      </c>
      <c r="F7" s="23">
        <v>12.0669348558463</v>
      </c>
      <c r="G7" s="22">
        <v>4.4649999999999999</v>
      </c>
    </row>
    <row r="8" spans="1:7">
      <c r="A8" s="21" t="s">
        <v>344</v>
      </c>
      <c r="B8" s="21" t="s">
        <v>345</v>
      </c>
      <c r="C8" s="21" t="s">
        <v>16</v>
      </c>
      <c r="D8" s="24">
        <v>23</v>
      </c>
      <c r="E8" s="22">
        <v>305.24772000000002</v>
      </c>
      <c r="F8" s="23">
        <v>11.9769787358498</v>
      </c>
      <c r="G8" s="22">
        <v>4.3700999999999999</v>
      </c>
    </row>
    <row r="9" spans="1:7">
      <c r="A9" s="21" t="s">
        <v>239</v>
      </c>
      <c r="B9" s="21" t="s">
        <v>240</v>
      </c>
      <c r="C9" s="21" t="s">
        <v>141</v>
      </c>
      <c r="D9" s="24">
        <v>25</v>
      </c>
      <c r="E9" s="22">
        <v>252.91249999999999</v>
      </c>
      <c r="F9" s="23">
        <v>9.9235061756746994</v>
      </c>
      <c r="G9" s="22">
        <v>4.0900999999999996</v>
      </c>
    </row>
    <row r="10" spans="1:7">
      <c r="A10" s="21" t="s">
        <v>339</v>
      </c>
      <c r="B10" s="21" t="s">
        <v>340</v>
      </c>
      <c r="C10" s="21" t="s">
        <v>268</v>
      </c>
      <c r="D10" s="24">
        <v>18</v>
      </c>
      <c r="E10" s="22">
        <v>239.23908</v>
      </c>
      <c r="F10" s="23">
        <v>9.3870033622012894</v>
      </c>
      <c r="G10" s="22">
        <v>4.4950000000000001</v>
      </c>
    </row>
    <row r="11" spans="1:7">
      <c r="A11" s="21" t="s">
        <v>216</v>
      </c>
      <c r="B11" s="21" t="s">
        <v>217</v>
      </c>
      <c r="C11" s="21" t="s">
        <v>16</v>
      </c>
      <c r="D11" s="24">
        <v>23</v>
      </c>
      <c r="E11" s="22">
        <v>233.18710999999999</v>
      </c>
      <c r="F11" s="23">
        <v>9.1495427318647202</v>
      </c>
      <c r="G11" s="22">
        <v>4.1699000000000002</v>
      </c>
    </row>
    <row r="12" spans="1:7">
      <c r="A12" s="21" t="s">
        <v>337</v>
      </c>
      <c r="B12" s="21" t="s">
        <v>338</v>
      </c>
      <c r="C12" s="21" t="s">
        <v>16</v>
      </c>
      <c r="D12" s="24">
        <v>23</v>
      </c>
      <c r="E12" s="22">
        <v>232.32185000000001</v>
      </c>
      <c r="F12" s="23">
        <v>9.1155925990971998</v>
      </c>
      <c r="G12" s="22">
        <v>3.7199</v>
      </c>
    </row>
    <row r="13" spans="1:7">
      <c r="A13" s="21" t="s">
        <v>179</v>
      </c>
      <c r="B13" s="21" t="s">
        <v>180</v>
      </c>
      <c r="C13" s="21" t="s">
        <v>181</v>
      </c>
      <c r="D13" s="24">
        <v>21</v>
      </c>
      <c r="E13" s="22">
        <v>211.73670000000001</v>
      </c>
      <c r="F13" s="23">
        <v>8.3078948255502603</v>
      </c>
      <c r="G13" s="22">
        <v>4.1702000000000004</v>
      </c>
    </row>
    <row r="14" spans="1:7">
      <c r="A14" s="21" t="s">
        <v>330</v>
      </c>
      <c r="B14" s="21" t="s">
        <v>331</v>
      </c>
      <c r="C14" s="21" t="s">
        <v>16</v>
      </c>
      <c r="D14" s="24">
        <v>14</v>
      </c>
      <c r="E14" s="22">
        <v>186.01730000000001</v>
      </c>
      <c r="F14" s="23">
        <v>7.2987449229766597</v>
      </c>
      <c r="G14" s="22">
        <v>4.9999000000000002</v>
      </c>
    </row>
    <row r="15" spans="1:7">
      <c r="A15" s="21" t="s">
        <v>14</v>
      </c>
      <c r="B15" s="21" t="s">
        <v>15</v>
      </c>
      <c r="C15" s="21" t="s">
        <v>16</v>
      </c>
      <c r="D15" s="24">
        <v>11</v>
      </c>
      <c r="E15" s="22">
        <v>110.6996</v>
      </c>
      <c r="F15" s="23">
        <v>4.3435107566637399</v>
      </c>
      <c r="G15" s="22">
        <v>3.8250999999999999</v>
      </c>
    </row>
    <row r="16" spans="1:7">
      <c r="A16" s="21" t="s">
        <v>194</v>
      </c>
      <c r="B16" s="21" t="s">
        <v>195</v>
      </c>
      <c r="C16" s="21" t="s">
        <v>16</v>
      </c>
      <c r="D16" s="24">
        <v>6</v>
      </c>
      <c r="E16" s="22">
        <v>60.622500000000002</v>
      </c>
      <c r="F16" s="23">
        <v>2.3786398581914301</v>
      </c>
      <c r="G16" s="22">
        <v>4.09</v>
      </c>
    </row>
    <row r="17" spans="1:9">
      <c r="A17" s="21" t="s">
        <v>227</v>
      </c>
      <c r="B17" s="21" t="s">
        <v>228</v>
      </c>
      <c r="C17" s="21" t="s">
        <v>16</v>
      </c>
      <c r="D17" s="24">
        <v>3</v>
      </c>
      <c r="E17" s="22">
        <v>30.117270000000001</v>
      </c>
      <c r="F17" s="23">
        <v>1.1817087523924801</v>
      </c>
      <c r="G17" s="22">
        <v>3.55</v>
      </c>
    </row>
    <row r="18" spans="1:9">
      <c r="A18" s="21" t="s">
        <v>207</v>
      </c>
      <c r="B18" s="21" t="s">
        <v>208</v>
      </c>
      <c r="C18" s="21" t="s">
        <v>16</v>
      </c>
      <c r="D18" s="24">
        <v>2</v>
      </c>
      <c r="E18" s="22">
        <v>20.15428</v>
      </c>
      <c r="F18" s="23">
        <v>0.79079176413295904</v>
      </c>
      <c r="G18" s="22">
        <v>3.75</v>
      </c>
    </row>
    <row r="19" spans="1:9">
      <c r="A19" s="21" t="s">
        <v>196</v>
      </c>
      <c r="B19" s="21" t="s">
        <v>197</v>
      </c>
      <c r="C19" s="21" t="s">
        <v>16</v>
      </c>
      <c r="D19" s="24">
        <v>2</v>
      </c>
      <c r="E19" s="22">
        <v>20.152920000000002</v>
      </c>
      <c r="F19" s="23">
        <v>0.79073840192903899</v>
      </c>
      <c r="G19" s="22">
        <v>3.6800999999999999</v>
      </c>
    </row>
    <row r="20" spans="1:9">
      <c r="A20" s="21" t="s">
        <v>332</v>
      </c>
      <c r="B20" s="21" t="s">
        <v>333</v>
      </c>
      <c r="C20" s="21" t="s">
        <v>141</v>
      </c>
      <c r="D20" s="24">
        <v>11</v>
      </c>
      <c r="E20" s="22">
        <v>11.061226</v>
      </c>
      <c r="F20" s="23">
        <v>0.43400838045384699</v>
      </c>
      <c r="G20" s="22">
        <v>3.5301</v>
      </c>
    </row>
    <row r="21" spans="1:9">
      <c r="A21" s="21" t="s">
        <v>346</v>
      </c>
      <c r="B21" s="21" t="s">
        <v>347</v>
      </c>
      <c r="C21" s="21" t="s">
        <v>141</v>
      </c>
      <c r="D21" s="24">
        <v>1</v>
      </c>
      <c r="E21" s="22">
        <v>10.170360000000001</v>
      </c>
      <c r="F21" s="23">
        <v>0.39905354724987901</v>
      </c>
      <c r="G21" s="22">
        <v>4.45</v>
      </c>
    </row>
    <row r="22" spans="1:9">
      <c r="A22" s="21" t="s">
        <v>231</v>
      </c>
      <c r="B22" s="21" t="s">
        <v>232</v>
      </c>
      <c r="C22" s="21" t="s">
        <v>16</v>
      </c>
      <c r="D22" s="24">
        <v>1</v>
      </c>
      <c r="E22" s="22">
        <v>10.10155</v>
      </c>
      <c r="F22" s="23">
        <v>0.39635365515301402</v>
      </c>
      <c r="G22" s="22">
        <v>4.1341000000000001</v>
      </c>
    </row>
    <row r="23" spans="1:9">
      <c r="A23" s="20" t="s">
        <v>17</v>
      </c>
      <c r="B23" s="20"/>
      <c r="C23" s="20"/>
      <c r="D23" s="20"/>
      <c r="E23" s="25">
        <f>SUM(E6:E22)</f>
        <v>2241.282326</v>
      </c>
      <c r="F23" s="26">
        <f>SUM(F6:F22)</f>
        <v>87.941003325227314</v>
      </c>
      <c r="G23" s="25"/>
      <c r="H23" s="14"/>
      <c r="I23" s="14"/>
    </row>
    <row r="24" spans="1:9">
      <c r="A24" s="21"/>
      <c r="B24" s="21"/>
      <c r="C24" s="21"/>
      <c r="D24" s="21"/>
      <c r="E24" s="22"/>
      <c r="F24" s="23"/>
      <c r="G24" s="22"/>
    </row>
    <row r="25" spans="1:9">
      <c r="A25" s="20" t="s">
        <v>18</v>
      </c>
      <c r="B25" s="21"/>
      <c r="C25" s="21"/>
      <c r="D25" s="21"/>
      <c r="E25" s="22"/>
      <c r="F25" s="23"/>
      <c r="G25" s="22"/>
    </row>
    <row r="26" spans="1:9">
      <c r="A26" s="20" t="s">
        <v>19</v>
      </c>
      <c r="B26" s="21"/>
      <c r="C26" s="21"/>
      <c r="D26" s="21"/>
      <c r="E26" s="22"/>
      <c r="F26" s="23"/>
      <c r="G26" s="22"/>
    </row>
    <row r="27" spans="1:9">
      <c r="A27" s="21" t="s">
        <v>243</v>
      </c>
      <c r="B27" s="21" t="s">
        <v>244</v>
      </c>
      <c r="C27" s="21" t="s">
        <v>22</v>
      </c>
      <c r="D27" s="24">
        <v>255</v>
      </c>
      <c r="E27" s="22">
        <v>251.37058500000001</v>
      </c>
      <c r="F27" s="23">
        <v>9.8630061884266809</v>
      </c>
      <c r="G27" s="22">
        <v>4.0540000000000003</v>
      </c>
    </row>
    <row r="28" spans="1:9">
      <c r="A28" s="20" t="s">
        <v>17</v>
      </c>
      <c r="B28" s="20"/>
      <c r="C28" s="20"/>
      <c r="D28" s="20"/>
      <c r="E28" s="25">
        <f>SUM(E26:E27)</f>
        <v>251.37058500000001</v>
      </c>
      <c r="F28" s="26">
        <f>SUM(F26:F27)</f>
        <v>9.8630061884266809</v>
      </c>
      <c r="G28" s="25"/>
      <c r="H28" s="14"/>
      <c r="I28" s="14"/>
    </row>
    <row r="29" spans="1:9">
      <c r="A29" s="21"/>
      <c r="B29" s="21"/>
      <c r="C29" s="21"/>
      <c r="D29" s="21"/>
      <c r="E29" s="22"/>
      <c r="F29" s="23"/>
      <c r="G29" s="22"/>
    </row>
    <row r="30" spans="1:9">
      <c r="A30" s="20" t="s">
        <v>58</v>
      </c>
      <c r="B30" s="20"/>
      <c r="C30" s="20"/>
      <c r="D30" s="20"/>
      <c r="E30" s="25">
        <f>E23+E28</f>
        <v>2492.6529110000001</v>
      </c>
      <c r="F30" s="26">
        <f>F23+F28</f>
        <v>97.804009513653995</v>
      </c>
      <c r="G30" s="25"/>
      <c r="H30" s="14"/>
      <c r="I30" s="14"/>
    </row>
    <row r="31" spans="1:9">
      <c r="A31" s="20"/>
      <c r="B31" s="20"/>
      <c r="C31" s="20"/>
      <c r="D31" s="20"/>
      <c r="E31" s="25"/>
      <c r="F31" s="26"/>
      <c r="G31" s="25"/>
      <c r="H31" s="14"/>
      <c r="I31" s="14"/>
    </row>
    <row r="32" spans="1:9">
      <c r="A32" s="20" t="s">
        <v>59</v>
      </c>
      <c r="B32" s="20"/>
      <c r="C32" s="20"/>
      <c r="D32" s="20"/>
      <c r="E32" s="25">
        <f>E34-(E23+E28)</f>
        <v>55.967460899999878</v>
      </c>
      <c r="F32" s="26">
        <f>F34-(F23+F28)</f>
        <v>2.1959904863460054</v>
      </c>
      <c r="G32" s="25"/>
      <c r="H32" s="14"/>
      <c r="I32" s="14"/>
    </row>
    <row r="33" spans="1:9">
      <c r="A33" s="20"/>
      <c r="B33" s="20"/>
      <c r="C33" s="20"/>
      <c r="D33" s="20"/>
      <c r="E33" s="25"/>
      <c r="F33" s="26"/>
      <c r="G33" s="25"/>
      <c r="H33" s="14"/>
      <c r="I33" s="14"/>
    </row>
    <row r="34" spans="1:9">
      <c r="A34" s="27" t="s">
        <v>60</v>
      </c>
      <c r="B34" s="27"/>
      <c r="C34" s="27"/>
      <c r="D34" s="27"/>
      <c r="E34" s="28">
        <v>2548.6203719</v>
      </c>
      <c r="F34" s="29">
        <v>100</v>
      </c>
      <c r="G34" s="28"/>
      <c r="H34" s="14"/>
      <c r="I34" s="14"/>
    </row>
    <row r="36" spans="1:9">
      <c r="A36" s="14" t="s">
        <v>62</v>
      </c>
    </row>
    <row r="38" spans="1:9">
      <c r="A38" s="14" t="s">
        <v>63</v>
      </c>
    </row>
    <row r="39" spans="1:9">
      <c r="A39" s="14" t="s">
        <v>64</v>
      </c>
    </row>
    <row r="40" spans="1:9">
      <c r="A40" s="14" t="s">
        <v>65</v>
      </c>
      <c r="B40" s="14"/>
      <c r="C40" s="30" t="s">
        <v>66</v>
      </c>
      <c r="D40" s="14" t="s">
        <v>67</v>
      </c>
    </row>
    <row r="41" spans="1:9">
      <c r="A41" s="7" t="s">
        <v>97</v>
      </c>
      <c r="C41" s="31">
        <v>12.400600000000001</v>
      </c>
      <c r="D41" s="31">
        <v>12.6577</v>
      </c>
    </row>
    <row r="42" spans="1:9">
      <c r="A42" s="7" t="s">
        <v>334</v>
      </c>
      <c r="C42" s="31">
        <v>10.669</v>
      </c>
      <c r="D42" s="31">
        <v>10.8902</v>
      </c>
    </row>
    <row r="43" spans="1:9">
      <c r="A43" s="7" t="s">
        <v>254</v>
      </c>
      <c r="C43" s="31">
        <v>10.491300000000001</v>
      </c>
      <c r="D43" s="31">
        <v>10.3089</v>
      </c>
    </row>
    <row r="44" spans="1:9">
      <c r="A44" s="7" t="s">
        <v>100</v>
      </c>
      <c r="C44" s="31">
        <v>12.4762</v>
      </c>
      <c r="D44" s="31">
        <v>12.750999999999999</v>
      </c>
    </row>
    <row r="45" spans="1:9">
      <c r="A45" s="7" t="s">
        <v>307</v>
      </c>
      <c r="C45" s="31">
        <v>10.7409</v>
      </c>
      <c r="D45" s="31">
        <v>10.977399999999999</v>
      </c>
    </row>
    <row r="46" spans="1:9">
      <c r="A46" s="7" t="s">
        <v>258</v>
      </c>
      <c r="C46" s="31">
        <v>10.561199999999999</v>
      </c>
      <c r="D46" s="31">
        <v>10.3935</v>
      </c>
    </row>
    <row r="48" spans="1:9">
      <c r="A48" s="14" t="s">
        <v>83</v>
      </c>
    </row>
    <row r="49" spans="1:5">
      <c r="A49" s="70" t="s">
        <v>84</v>
      </c>
      <c r="B49" s="71"/>
      <c r="C49" s="34" t="s">
        <v>85</v>
      </c>
    </row>
    <row r="50" spans="1:5">
      <c r="A50" s="72" t="s">
        <v>254</v>
      </c>
      <c r="B50" s="73"/>
      <c r="C50" s="35">
        <v>0.39500000000000002</v>
      </c>
    </row>
    <row r="51" spans="1:5">
      <c r="A51" s="72" t="s">
        <v>258</v>
      </c>
      <c r="B51" s="73"/>
      <c r="C51" s="35">
        <v>0.39500000000000002</v>
      </c>
    </row>
    <row r="52" spans="1:5">
      <c r="A52" s="7" t="s">
        <v>86</v>
      </c>
    </row>
    <row r="53" spans="1:5">
      <c r="A53" s="7" t="s">
        <v>87</v>
      </c>
    </row>
    <row r="55" spans="1:5">
      <c r="A55" s="14" t="s">
        <v>88</v>
      </c>
      <c r="D55" s="32">
        <v>0.27740341745205499</v>
      </c>
      <c r="E55" s="10" t="s">
        <v>89</v>
      </c>
    </row>
    <row r="57" spans="1:5">
      <c r="A57" s="14" t="s">
        <v>90</v>
      </c>
      <c r="D57" s="30" t="s">
        <v>91</v>
      </c>
    </row>
    <row r="59" spans="1:5">
      <c r="A59" s="39" t="s">
        <v>92</v>
      </c>
    </row>
    <row r="60" spans="1:5">
      <c r="A60" s="39"/>
    </row>
    <row r="61" spans="1:5">
      <c r="A61" s="39" t="s">
        <v>93</v>
      </c>
    </row>
    <row r="62" spans="1:5">
      <c r="A62" s="42"/>
    </row>
    <row r="63" spans="1:5">
      <c r="A63" s="43"/>
    </row>
    <row r="64" spans="1:5">
      <c r="A64" s="43"/>
    </row>
    <row r="65" spans="1:1">
      <c r="A65" s="43"/>
    </row>
    <row r="66" spans="1:1">
      <c r="A66" s="43"/>
    </row>
    <row r="67" spans="1:1">
      <c r="A67" s="43"/>
    </row>
    <row r="68" spans="1:1">
      <c r="A68" s="43"/>
    </row>
    <row r="69" spans="1:1">
      <c r="A69" s="43"/>
    </row>
    <row r="70" spans="1:1">
      <c r="A70" s="43"/>
    </row>
    <row r="71" spans="1:1">
      <c r="A71" s="43"/>
    </row>
    <row r="72" spans="1:1">
      <c r="A72" s="43"/>
    </row>
    <row r="73" spans="1:1">
      <c r="A73" s="43"/>
    </row>
    <row r="74" spans="1:1">
      <c r="A74" s="43"/>
    </row>
    <row r="75" spans="1:1">
      <c r="A75" s="39" t="s">
        <v>335</v>
      </c>
    </row>
    <row r="76" spans="1:1">
      <c r="A76" s="43"/>
    </row>
    <row r="77" spans="1:1">
      <c r="A77" s="39" t="s">
        <v>95</v>
      </c>
    </row>
    <row r="78" spans="1:1">
      <c r="A78" s="43"/>
    </row>
    <row r="79" spans="1:1">
      <c r="A79" s="43"/>
    </row>
    <row r="80" spans="1:1">
      <c r="A80" s="43"/>
    </row>
    <row r="81" spans="1:1">
      <c r="A81" s="43"/>
    </row>
    <row r="82" spans="1:1">
      <c r="A82" s="43"/>
    </row>
    <row r="83" spans="1:1">
      <c r="A83" s="43"/>
    </row>
    <row r="84" spans="1:1">
      <c r="A84" s="43"/>
    </row>
    <row r="85" spans="1:1">
      <c r="A85" s="43"/>
    </row>
    <row r="86" spans="1:1">
      <c r="A86" s="43"/>
    </row>
    <row r="87" spans="1:1">
      <c r="A87" s="43"/>
    </row>
    <row r="88" spans="1:1">
      <c r="A88" s="43"/>
    </row>
    <row r="89" spans="1:1">
      <c r="A89" s="43"/>
    </row>
    <row r="90" spans="1:1">
      <c r="A90" s="43"/>
    </row>
    <row r="91" spans="1:1">
      <c r="A91" s="43"/>
    </row>
  </sheetData>
  <mergeCells count="4">
    <mergeCell ref="A1:G1"/>
    <mergeCell ref="A49:B49"/>
    <mergeCell ref="A50:B50"/>
    <mergeCell ref="A51:B51"/>
  </mergeCells>
  <conditionalFormatting sqref="F2:F3 F5:F65536">
    <cfRule type="cellIs" dxfId="60" priority="1" stopIfTrue="1" operator="between">
      <formula>0.009</formula>
      <formula>-0.009</formula>
    </cfRule>
  </conditionalFormatting>
  <hyperlinks>
    <hyperlink ref="A60" r:id="rId1" tooltip="https://www.franklintempletonindia.com/downloadsServlet/pdf/product-labels-jg9o5k7l" display="https://www.franklintempletonindia.com/downloadsServlet/pdf/product-labels-jg9o5k7l" xr:uid="{00000000-0004-0000-0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89"/>
  <sheetViews>
    <sheetView workbookViewId="0">
      <selection sqref="A1:G1"/>
    </sheetView>
  </sheetViews>
  <sheetFormatPr defaultColWidth="9.28515625" defaultRowHeight="10.15"/>
  <cols>
    <col min="1" max="1" width="38.7109375" style="7" bestFit="1" customWidth="1"/>
    <col min="2" max="2" width="54" style="7" bestFit="1" customWidth="1"/>
    <col min="3" max="3" width="24.7109375" style="7" bestFit="1" customWidth="1"/>
    <col min="4"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7" s="1" customFormat="1" ht="15" customHeight="1">
      <c r="A1" s="58" t="s">
        <v>348</v>
      </c>
      <c r="B1" s="59"/>
      <c r="C1" s="59"/>
      <c r="D1" s="59"/>
      <c r="E1" s="59"/>
      <c r="F1" s="59"/>
      <c r="G1" s="59"/>
    </row>
    <row r="2" spans="1:7" s="1" customFormat="1" ht="11.45">
      <c r="E2" s="5"/>
      <c r="F2" s="9"/>
      <c r="G2" s="10"/>
    </row>
    <row r="3" spans="1:7" s="1" customFormat="1" ht="12">
      <c r="A3" s="8" t="s">
        <v>1</v>
      </c>
      <c r="B3" s="2"/>
      <c r="C3" s="3"/>
      <c r="D3" s="3"/>
      <c r="E3" s="4"/>
      <c r="F3" s="9"/>
      <c r="G3" s="10"/>
    </row>
    <row r="4" spans="1:7" s="1" customFormat="1" ht="17.649999999999999" customHeight="1">
      <c r="A4" s="6" t="s">
        <v>2</v>
      </c>
      <c r="B4" s="6" t="s">
        <v>3</v>
      </c>
      <c r="C4" s="13" t="s">
        <v>4</v>
      </c>
      <c r="D4" s="13" t="s">
        <v>5</v>
      </c>
      <c r="E4" s="12" t="s">
        <v>6</v>
      </c>
      <c r="F4" s="12" t="s">
        <v>7</v>
      </c>
      <c r="G4" s="12" t="s">
        <v>8</v>
      </c>
    </row>
    <row r="5" spans="1:7">
      <c r="A5" s="16" t="s">
        <v>9</v>
      </c>
      <c r="B5" s="17"/>
      <c r="C5" s="17"/>
      <c r="D5" s="17"/>
      <c r="E5" s="18"/>
      <c r="F5" s="19"/>
      <c r="G5" s="18"/>
    </row>
    <row r="6" spans="1:7">
      <c r="A6" s="20" t="s">
        <v>10</v>
      </c>
      <c r="B6" s="21"/>
      <c r="C6" s="21"/>
      <c r="D6" s="21"/>
      <c r="E6" s="22"/>
      <c r="F6" s="23"/>
      <c r="G6" s="22"/>
    </row>
    <row r="7" spans="1:7">
      <c r="A7" s="21" t="s">
        <v>342</v>
      </c>
      <c r="B7" s="21" t="s">
        <v>343</v>
      </c>
      <c r="C7" s="21" t="s">
        <v>16</v>
      </c>
      <c r="D7" s="24">
        <v>68</v>
      </c>
      <c r="E7" s="22">
        <v>909.24976000000004</v>
      </c>
      <c r="F7" s="23">
        <v>11.9157064466572</v>
      </c>
      <c r="G7" s="22">
        <v>4.4649999999999999</v>
      </c>
    </row>
    <row r="8" spans="1:7">
      <c r="A8" s="21" t="s">
        <v>239</v>
      </c>
      <c r="B8" s="21" t="s">
        <v>240</v>
      </c>
      <c r="C8" s="21" t="s">
        <v>141</v>
      </c>
      <c r="D8" s="24">
        <v>75</v>
      </c>
      <c r="E8" s="22">
        <v>758.73749999999995</v>
      </c>
      <c r="F8" s="23">
        <v>9.9432452091827592</v>
      </c>
      <c r="G8" s="22">
        <v>4.0900999999999996</v>
      </c>
    </row>
    <row r="9" spans="1:7">
      <c r="A9" s="21" t="s">
        <v>216</v>
      </c>
      <c r="B9" s="21" t="s">
        <v>217</v>
      </c>
      <c r="C9" s="21" t="s">
        <v>16</v>
      </c>
      <c r="D9" s="24">
        <v>71</v>
      </c>
      <c r="E9" s="22">
        <v>719.83847000000003</v>
      </c>
      <c r="F9" s="23">
        <v>9.4334739197851007</v>
      </c>
      <c r="G9" s="22">
        <v>4.1699000000000002</v>
      </c>
    </row>
    <row r="10" spans="1:7">
      <c r="A10" s="21" t="s">
        <v>349</v>
      </c>
      <c r="B10" s="21" t="s">
        <v>350</v>
      </c>
      <c r="C10" s="21" t="s">
        <v>206</v>
      </c>
      <c r="D10" s="24">
        <v>70000</v>
      </c>
      <c r="E10" s="22">
        <v>709.13710000000003</v>
      </c>
      <c r="F10" s="23">
        <v>9.2932326031450305</v>
      </c>
      <c r="G10" s="22">
        <v>4.3749000000000002</v>
      </c>
    </row>
    <row r="11" spans="1:7">
      <c r="A11" s="21" t="s">
        <v>337</v>
      </c>
      <c r="B11" s="21" t="s">
        <v>338</v>
      </c>
      <c r="C11" s="21" t="s">
        <v>16</v>
      </c>
      <c r="D11" s="24">
        <v>70</v>
      </c>
      <c r="E11" s="22">
        <v>707.06650000000002</v>
      </c>
      <c r="F11" s="23">
        <v>9.2660974166936807</v>
      </c>
      <c r="G11" s="22">
        <v>3.7199</v>
      </c>
    </row>
    <row r="12" spans="1:7">
      <c r="A12" s="21" t="s">
        <v>179</v>
      </c>
      <c r="B12" s="21" t="s">
        <v>180</v>
      </c>
      <c r="C12" s="21" t="s">
        <v>181</v>
      </c>
      <c r="D12" s="24">
        <v>70</v>
      </c>
      <c r="E12" s="22">
        <v>705.78899999999999</v>
      </c>
      <c r="F12" s="23">
        <v>9.2493557955734307</v>
      </c>
      <c r="G12" s="22">
        <v>4.1702000000000004</v>
      </c>
    </row>
    <row r="13" spans="1:7">
      <c r="A13" s="21" t="s">
        <v>241</v>
      </c>
      <c r="B13" s="21" t="s">
        <v>242</v>
      </c>
      <c r="C13" s="21" t="s">
        <v>141</v>
      </c>
      <c r="D13" s="24">
        <v>47</v>
      </c>
      <c r="E13" s="22">
        <v>635.44845999999995</v>
      </c>
      <c r="F13" s="23">
        <v>8.3275439207599007</v>
      </c>
      <c r="G13" s="22">
        <v>4.4249999999999998</v>
      </c>
    </row>
    <row r="14" spans="1:7">
      <c r="A14" s="21" t="s">
        <v>14</v>
      </c>
      <c r="B14" s="21" t="s">
        <v>15</v>
      </c>
      <c r="C14" s="21" t="s">
        <v>16</v>
      </c>
      <c r="D14" s="24">
        <v>37</v>
      </c>
      <c r="E14" s="22">
        <v>372.35320000000002</v>
      </c>
      <c r="F14" s="23">
        <v>4.8796839117927702</v>
      </c>
      <c r="G14" s="22">
        <v>3.8250999999999999</v>
      </c>
    </row>
    <row r="15" spans="1:7">
      <c r="A15" s="21" t="s">
        <v>346</v>
      </c>
      <c r="B15" s="21" t="s">
        <v>347</v>
      </c>
      <c r="C15" s="21" t="s">
        <v>141</v>
      </c>
      <c r="D15" s="24">
        <v>31</v>
      </c>
      <c r="E15" s="22">
        <v>315.28116</v>
      </c>
      <c r="F15" s="23">
        <v>4.1317555593542998</v>
      </c>
      <c r="G15" s="22">
        <v>4.45</v>
      </c>
    </row>
    <row r="16" spans="1:7">
      <c r="A16" s="21" t="s">
        <v>339</v>
      </c>
      <c r="B16" s="21" t="s">
        <v>340</v>
      </c>
      <c r="C16" s="21" t="s">
        <v>268</v>
      </c>
      <c r="D16" s="24">
        <v>20</v>
      </c>
      <c r="E16" s="22">
        <v>265.82119999999998</v>
      </c>
      <c r="F16" s="23">
        <v>3.4835834177158902</v>
      </c>
      <c r="G16" s="22">
        <v>4.4950000000000001</v>
      </c>
    </row>
    <row r="17" spans="1:9">
      <c r="A17" s="21" t="s">
        <v>194</v>
      </c>
      <c r="B17" s="21" t="s">
        <v>195</v>
      </c>
      <c r="C17" s="21" t="s">
        <v>16</v>
      </c>
      <c r="D17" s="24">
        <v>22</v>
      </c>
      <c r="E17" s="22">
        <v>222.2825</v>
      </c>
      <c r="F17" s="23">
        <v>2.91300931245677</v>
      </c>
      <c r="G17" s="22">
        <v>4.09</v>
      </c>
    </row>
    <row r="18" spans="1:9">
      <c r="A18" s="21" t="s">
        <v>11</v>
      </c>
      <c r="B18" s="21" t="s">
        <v>12</v>
      </c>
      <c r="C18" s="21" t="s">
        <v>13</v>
      </c>
      <c r="D18" s="24">
        <v>11</v>
      </c>
      <c r="E18" s="22">
        <v>111.17887</v>
      </c>
      <c r="F18" s="23">
        <v>1.45699766584603</v>
      </c>
      <c r="G18" s="22">
        <v>3.6</v>
      </c>
    </row>
    <row r="19" spans="1:9">
      <c r="A19" s="21" t="s">
        <v>332</v>
      </c>
      <c r="B19" s="21" t="s">
        <v>333</v>
      </c>
      <c r="C19" s="21" t="s">
        <v>141</v>
      </c>
      <c r="D19" s="24">
        <v>40</v>
      </c>
      <c r="E19" s="22">
        <v>40.222639999999998</v>
      </c>
      <c r="F19" s="23">
        <v>0.52711718147670705</v>
      </c>
      <c r="G19" s="22">
        <v>3.5301</v>
      </c>
    </row>
    <row r="20" spans="1:9">
      <c r="A20" s="21" t="s">
        <v>231</v>
      </c>
      <c r="B20" s="21" t="s">
        <v>232</v>
      </c>
      <c r="C20" s="21" t="s">
        <v>16</v>
      </c>
      <c r="D20" s="24">
        <v>3</v>
      </c>
      <c r="E20" s="22">
        <v>30.304649999999999</v>
      </c>
      <c r="F20" s="23">
        <v>0.397142049692364</v>
      </c>
      <c r="G20" s="22">
        <v>4.1341000000000001</v>
      </c>
    </row>
    <row r="21" spans="1:9">
      <c r="A21" s="21" t="s">
        <v>207</v>
      </c>
      <c r="B21" s="21" t="s">
        <v>208</v>
      </c>
      <c r="C21" s="21" t="s">
        <v>16</v>
      </c>
      <c r="D21" s="24">
        <v>3</v>
      </c>
      <c r="E21" s="22">
        <v>30.23142</v>
      </c>
      <c r="F21" s="23">
        <v>0.39618237148129898</v>
      </c>
      <c r="G21" s="22">
        <v>3.75</v>
      </c>
    </row>
    <row r="22" spans="1:9">
      <c r="A22" s="21" t="s">
        <v>328</v>
      </c>
      <c r="B22" s="21" t="s">
        <v>329</v>
      </c>
      <c r="C22" s="21" t="s">
        <v>16</v>
      </c>
      <c r="D22" s="24">
        <v>2</v>
      </c>
      <c r="E22" s="22">
        <v>26.55912</v>
      </c>
      <c r="F22" s="23">
        <v>0.348056927066489</v>
      </c>
      <c r="G22" s="22">
        <v>4.3000999999999996</v>
      </c>
    </row>
    <row r="23" spans="1:9">
      <c r="A23" s="21" t="s">
        <v>227</v>
      </c>
      <c r="B23" s="21" t="s">
        <v>228</v>
      </c>
      <c r="C23" s="21" t="s">
        <v>16</v>
      </c>
      <c r="D23" s="24">
        <v>1</v>
      </c>
      <c r="E23" s="22">
        <v>10.03909</v>
      </c>
      <c r="F23" s="23">
        <v>0.131562145731633</v>
      </c>
      <c r="G23" s="22">
        <v>3.55</v>
      </c>
    </row>
    <row r="24" spans="1:9">
      <c r="A24" s="20" t="s">
        <v>17</v>
      </c>
      <c r="B24" s="20"/>
      <c r="C24" s="20"/>
      <c r="D24" s="20"/>
      <c r="E24" s="25">
        <f>SUM(E6:E23)</f>
        <v>6569.5406400000002</v>
      </c>
      <c r="F24" s="26">
        <f>SUM(F6:F23)</f>
        <v>86.093745854411367</v>
      </c>
      <c r="G24" s="25"/>
      <c r="H24" s="14"/>
      <c r="I24" s="14"/>
    </row>
    <row r="25" spans="1:9">
      <c r="A25" s="21"/>
      <c r="B25" s="21"/>
      <c r="C25" s="21"/>
      <c r="D25" s="21"/>
      <c r="E25" s="22"/>
      <c r="F25" s="23"/>
      <c r="G25" s="22"/>
    </row>
    <row r="26" spans="1:9">
      <c r="A26" s="20" t="s">
        <v>18</v>
      </c>
      <c r="B26" s="21"/>
      <c r="C26" s="21"/>
      <c r="D26" s="21"/>
      <c r="E26" s="22"/>
      <c r="F26" s="23"/>
      <c r="G26" s="22"/>
    </row>
    <row r="27" spans="1:9">
      <c r="A27" s="20" t="s">
        <v>19</v>
      </c>
      <c r="B27" s="21"/>
      <c r="C27" s="21"/>
      <c r="D27" s="21"/>
      <c r="E27" s="22"/>
      <c r="F27" s="23"/>
      <c r="G27" s="22"/>
    </row>
    <row r="28" spans="1:9">
      <c r="A28" s="21" t="s">
        <v>243</v>
      </c>
      <c r="B28" s="21" t="s">
        <v>244</v>
      </c>
      <c r="C28" s="21" t="s">
        <v>22</v>
      </c>
      <c r="D28" s="24">
        <v>760</v>
      </c>
      <c r="E28" s="22">
        <v>749.18291999999997</v>
      </c>
      <c r="F28" s="23">
        <v>9.8180325607888808</v>
      </c>
      <c r="G28" s="22">
        <v>4.0540000000000003</v>
      </c>
    </row>
    <row r="29" spans="1:9">
      <c r="A29" s="20" t="s">
        <v>17</v>
      </c>
      <c r="B29" s="20"/>
      <c r="C29" s="20"/>
      <c r="D29" s="20"/>
      <c r="E29" s="25">
        <f>SUM(E27:E28)</f>
        <v>749.18291999999997</v>
      </c>
      <c r="F29" s="26">
        <f>SUM(F27:F28)</f>
        <v>9.8180325607888808</v>
      </c>
      <c r="G29" s="25"/>
      <c r="H29" s="14"/>
      <c r="I29" s="14"/>
    </row>
    <row r="30" spans="1:9">
      <c r="A30" s="21"/>
      <c r="B30" s="21"/>
      <c r="C30" s="21"/>
      <c r="D30" s="21"/>
      <c r="E30" s="22"/>
      <c r="F30" s="23"/>
      <c r="G30" s="22"/>
    </row>
    <row r="31" spans="1:9">
      <c r="A31" s="20" t="s">
        <v>58</v>
      </c>
      <c r="B31" s="20"/>
      <c r="C31" s="20"/>
      <c r="D31" s="20"/>
      <c r="E31" s="25">
        <f>E24+E29</f>
        <v>7318.7235600000004</v>
      </c>
      <c r="F31" s="26">
        <f>F24+F29</f>
        <v>95.911778415200246</v>
      </c>
      <c r="G31" s="25"/>
      <c r="H31" s="14"/>
      <c r="I31" s="14"/>
    </row>
    <row r="32" spans="1:9">
      <c r="A32" s="20"/>
      <c r="B32" s="20"/>
      <c r="C32" s="20"/>
      <c r="D32" s="20"/>
      <c r="E32" s="25"/>
      <c r="F32" s="26"/>
      <c r="G32" s="25"/>
      <c r="H32" s="14"/>
      <c r="I32" s="14"/>
    </row>
    <row r="33" spans="1:9">
      <c r="A33" s="20" t="s">
        <v>59</v>
      </c>
      <c r="B33" s="20"/>
      <c r="C33" s="20"/>
      <c r="D33" s="20"/>
      <c r="E33" s="25">
        <f>E35-(E24+E29)</f>
        <v>311.9592204999999</v>
      </c>
      <c r="F33" s="26">
        <f>F35-(F24+F29)</f>
        <v>4.0882215847997543</v>
      </c>
      <c r="G33" s="25"/>
      <c r="H33" s="14"/>
      <c r="I33" s="14"/>
    </row>
    <row r="34" spans="1:9">
      <c r="A34" s="20"/>
      <c r="B34" s="20"/>
      <c r="C34" s="20"/>
      <c r="D34" s="20"/>
      <c r="E34" s="25"/>
      <c r="F34" s="26"/>
      <c r="G34" s="25"/>
      <c r="H34" s="14"/>
      <c r="I34" s="14"/>
    </row>
    <row r="35" spans="1:9">
      <c r="A35" s="27" t="s">
        <v>60</v>
      </c>
      <c r="B35" s="27"/>
      <c r="C35" s="27"/>
      <c r="D35" s="27"/>
      <c r="E35" s="28">
        <v>7630.6827805000003</v>
      </c>
      <c r="F35" s="29">
        <v>100</v>
      </c>
      <c r="G35" s="28"/>
      <c r="H35" s="14"/>
      <c r="I35" s="14"/>
    </row>
    <row r="37" spans="1:9">
      <c r="A37" s="14" t="s">
        <v>62</v>
      </c>
    </row>
    <row r="39" spans="1:9">
      <c r="A39" s="14" t="s">
        <v>63</v>
      </c>
    </row>
    <row r="40" spans="1:9">
      <c r="A40" s="14" t="s">
        <v>64</v>
      </c>
    </row>
    <row r="41" spans="1:9">
      <c r="A41" s="14" t="s">
        <v>65</v>
      </c>
      <c r="B41" s="14"/>
      <c r="C41" s="30" t="s">
        <v>66</v>
      </c>
      <c r="D41" s="14" t="s">
        <v>67</v>
      </c>
    </row>
    <row r="42" spans="1:9">
      <c r="A42" s="7" t="s">
        <v>97</v>
      </c>
      <c r="C42" s="31">
        <v>12.4268</v>
      </c>
      <c r="D42" s="31">
        <v>12.6835</v>
      </c>
    </row>
    <row r="43" spans="1:9">
      <c r="A43" s="7" t="s">
        <v>334</v>
      </c>
      <c r="C43" s="31">
        <v>10.6729</v>
      </c>
      <c r="D43" s="31">
        <v>10.8935</v>
      </c>
    </row>
    <row r="44" spans="1:9">
      <c r="A44" s="7" t="s">
        <v>254</v>
      </c>
      <c r="C44" s="31">
        <v>10.4991</v>
      </c>
      <c r="D44" s="31">
        <v>10.3163</v>
      </c>
    </row>
    <row r="45" spans="1:9">
      <c r="A45" s="7" t="s">
        <v>100</v>
      </c>
      <c r="C45" s="31">
        <v>12.5038</v>
      </c>
      <c r="D45" s="31">
        <v>12.7782</v>
      </c>
    </row>
    <row r="46" spans="1:9">
      <c r="A46" s="7" t="s">
        <v>307</v>
      </c>
      <c r="C46" s="31">
        <v>10.745900000000001</v>
      </c>
      <c r="D46" s="31">
        <v>10.9819</v>
      </c>
    </row>
    <row r="48" spans="1:9">
      <c r="A48" s="14" t="s">
        <v>83</v>
      </c>
    </row>
    <row r="49" spans="1:5">
      <c r="A49" s="70" t="s">
        <v>84</v>
      </c>
      <c r="B49" s="71"/>
      <c r="C49" s="34" t="s">
        <v>85</v>
      </c>
    </row>
    <row r="50" spans="1:5">
      <c r="A50" s="72" t="s">
        <v>254</v>
      </c>
      <c r="B50" s="73"/>
      <c r="C50" s="35">
        <v>0.39500000000000002</v>
      </c>
    </row>
    <row r="51" spans="1:5">
      <c r="A51" s="7" t="s">
        <v>86</v>
      </c>
    </row>
    <row r="52" spans="1:5">
      <c r="A52" s="7" t="s">
        <v>87</v>
      </c>
    </row>
    <row r="54" spans="1:5">
      <c r="A54" s="14" t="s">
        <v>88</v>
      </c>
      <c r="D54" s="32">
        <v>0.27443565241095902</v>
      </c>
      <c r="E54" s="10" t="s">
        <v>89</v>
      </c>
    </row>
    <row r="56" spans="1:5">
      <c r="A56" s="14" t="s">
        <v>90</v>
      </c>
      <c r="D56" s="30" t="s">
        <v>91</v>
      </c>
    </row>
    <row r="58" spans="1:5">
      <c r="A58" s="39" t="s">
        <v>92</v>
      </c>
    </row>
    <row r="59" spans="1:5">
      <c r="A59" s="39"/>
    </row>
    <row r="60" spans="1:5">
      <c r="A60" s="39" t="s">
        <v>93</v>
      </c>
    </row>
    <row r="61" spans="1:5">
      <c r="A61" s="42"/>
    </row>
    <row r="62" spans="1:5">
      <c r="A62" s="43"/>
    </row>
    <row r="63" spans="1:5">
      <c r="A63" s="43"/>
    </row>
    <row r="64" spans="1:5">
      <c r="A64" s="43"/>
    </row>
    <row r="65" spans="1:1">
      <c r="A65" s="43"/>
    </row>
    <row r="66" spans="1:1">
      <c r="A66" s="43"/>
    </row>
    <row r="67" spans="1:1">
      <c r="A67" s="43"/>
    </row>
    <row r="68" spans="1:1">
      <c r="A68" s="43"/>
    </row>
    <row r="69" spans="1:1">
      <c r="A69" s="43"/>
    </row>
    <row r="70" spans="1:1">
      <c r="A70" s="43"/>
    </row>
    <row r="71" spans="1:1">
      <c r="A71" s="43"/>
    </row>
    <row r="72" spans="1:1">
      <c r="A72" s="43"/>
    </row>
    <row r="73" spans="1:1">
      <c r="A73" s="43"/>
    </row>
    <row r="74" spans="1:1">
      <c r="A74" s="39" t="s">
        <v>335</v>
      </c>
    </row>
    <row r="75" spans="1:1">
      <c r="A75" s="43"/>
    </row>
    <row r="76" spans="1:1">
      <c r="A76" s="39" t="s">
        <v>95</v>
      </c>
    </row>
    <row r="77" spans="1:1">
      <c r="A77" s="43"/>
    </row>
    <row r="78" spans="1:1">
      <c r="A78" s="43"/>
    </row>
    <row r="79" spans="1:1">
      <c r="A79" s="43"/>
    </row>
    <row r="80" spans="1:1">
      <c r="A80" s="43"/>
    </row>
    <row r="81" spans="1:1">
      <c r="A81" s="43"/>
    </row>
    <row r="82" spans="1:1">
      <c r="A82" s="43"/>
    </row>
    <row r="83" spans="1:1">
      <c r="A83" s="43"/>
    </row>
    <row r="84" spans="1:1">
      <c r="A84" s="43"/>
    </row>
    <row r="85" spans="1:1">
      <c r="A85" s="43"/>
    </row>
    <row r="86" spans="1:1">
      <c r="A86" s="43"/>
    </row>
    <row r="87" spans="1:1">
      <c r="A87" s="43"/>
    </row>
    <row r="88" spans="1:1">
      <c r="A88" s="43"/>
    </row>
    <row r="89" spans="1:1">
      <c r="A89" s="43"/>
    </row>
  </sheetData>
  <mergeCells count="3">
    <mergeCell ref="A1:G1"/>
    <mergeCell ref="A49:B49"/>
    <mergeCell ref="A50:B50"/>
  </mergeCells>
  <conditionalFormatting sqref="F2:F3 F5:F65536">
    <cfRule type="cellIs" dxfId="59" priority="1" stopIfTrue="1" operator="between">
      <formula>0.009</formula>
      <formula>-0.009</formula>
    </cfRule>
  </conditionalFormatting>
  <hyperlinks>
    <hyperlink ref="A59" r:id="rId1" tooltip="https://www.franklintempletonindia.com/downloadsServlet/pdf/product-labels-jg9o5k7l" display="https://www.franklintempletonindia.com/downloadsServlet/pdf/product-labels-jg9o5k7l" xr:uid="{00000000-0004-0000-0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5"/>
  <sheetViews>
    <sheetView workbookViewId="0">
      <selection sqref="A1:G1"/>
    </sheetView>
  </sheetViews>
  <sheetFormatPr defaultColWidth="9.28515625" defaultRowHeight="10.15"/>
  <cols>
    <col min="1" max="1" width="38.7109375" style="7" bestFit="1" customWidth="1"/>
    <col min="2" max="2" width="54" style="7" bestFit="1" customWidth="1"/>
    <col min="3" max="3" width="24.7109375" style="7" bestFit="1" customWidth="1"/>
    <col min="4"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7" s="1" customFormat="1" ht="15" customHeight="1">
      <c r="A1" s="58" t="s">
        <v>351</v>
      </c>
      <c r="B1" s="59"/>
      <c r="C1" s="59"/>
      <c r="D1" s="59"/>
      <c r="E1" s="59"/>
      <c r="F1" s="59"/>
      <c r="G1" s="59"/>
    </row>
    <row r="2" spans="1:7" s="1" customFormat="1" ht="11.45">
      <c r="E2" s="5"/>
      <c r="F2" s="9"/>
      <c r="G2" s="10"/>
    </row>
    <row r="3" spans="1:7" s="1" customFormat="1" ht="12">
      <c r="A3" s="8" t="s">
        <v>1</v>
      </c>
      <c r="B3" s="2"/>
      <c r="C3" s="3"/>
      <c r="D3" s="3"/>
      <c r="E3" s="4"/>
      <c r="F3" s="9"/>
      <c r="G3" s="10"/>
    </row>
    <row r="4" spans="1:7" s="1" customFormat="1" ht="17.649999999999999" customHeight="1">
      <c r="A4" s="6" t="s">
        <v>2</v>
      </c>
      <c r="B4" s="6" t="s">
        <v>3</v>
      </c>
      <c r="C4" s="13" t="s">
        <v>4</v>
      </c>
      <c r="D4" s="13" t="s">
        <v>5</v>
      </c>
      <c r="E4" s="12" t="s">
        <v>6</v>
      </c>
      <c r="F4" s="12" t="s">
        <v>7</v>
      </c>
      <c r="G4" s="12" t="s">
        <v>8</v>
      </c>
    </row>
    <row r="5" spans="1:7">
      <c r="A5" s="16" t="s">
        <v>9</v>
      </c>
      <c r="B5" s="17"/>
      <c r="C5" s="17"/>
      <c r="D5" s="17"/>
      <c r="E5" s="18"/>
      <c r="F5" s="19"/>
      <c r="G5" s="18"/>
    </row>
    <row r="6" spans="1:7">
      <c r="A6" s="20" t="s">
        <v>10</v>
      </c>
      <c r="B6" s="21"/>
      <c r="C6" s="21"/>
      <c r="D6" s="21"/>
      <c r="E6" s="22"/>
      <c r="F6" s="23"/>
      <c r="G6" s="22"/>
    </row>
    <row r="7" spans="1:7">
      <c r="A7" s="21" t="s">
        <v>200</v>
      </c>
      <c r="B7" s="21" t="s">
        <v>201</v>
      </c>
      <c r="C7" s="21" t="s">
        <v>16</v>
      </c>
      <c r="D7" s="24">
        <v>37</v>
      </c>
      <c r="E7" s="22">
        <v>488.23239000000001</v>
      </c>
      <c r="F7" s="23">
        <v>12.019246877373099</v>
      </c>
      <c r="G7" s="22">
        <v>3.8001</v>
      </c>
    </row>
    <row r="8" spans="1:7">
      <c r="A8" s="21" t="s">
        <v>300</v>
      </c>
      <c r="B8" s="21" t="s">
        <v>301</v>
      </c>
      <c r="C8" s="21" t="s">
        <v>206</v>
      </c>
      <c r="D8" s="24">
        <v>37</v>
      </c>
      <c r="E8" s="22">
        <v>373.07951000000003</v>
      </c>
      <c r="F8" s="23">
        <v>9.1844269807240408</v>
      </c>
      <c r="G8" s="22">
        <v>3.6701000000000001</v>
      </c>
    </row>
    <row r="9" spans="1:7">
      <c r="A9" s="21" t="s">
        <v>14</v>
      </c>
      <c r="B9" s="21" t="s">
        <v>15</v>
      </c>
      <c r="C9" s="21" t="s">
        <v>16</v>
      </c>
      <c r="D9" s="24">
        <v>37</v>
      </c>
      <c r="E9" s="22">
        <v>372.35320000000002</v>
      </c>
      <c r="F9" s="23">
        <v>9.1665467675749195</v>
      </c>
      <c r="G9" s="22">
        <v>3.8250999999999999</v>
      </c>
    </row>
    <row r="10" spans="1:7">
      <c r="A10" s="21" t="s">
        <v>346</v>
      </c>
      <c r="B10" s="21" t="s">
        <v>347</v>
      </c>
      <c r="C10" s="21" t="s">
        <v>141</v>
      </c>
      <c r="D10" s="24">
        <v>36</v>
      </c>
      <c r="E10" s="22">
        <v>366.13296000000003</v>
      </c>
      <c r="F10" s="23">
        <v>9.0134176394633894</v>
      </c>
      <c r="G10" s="22">
        <v>4.45</v>
      </c>
    </row>
    <row r="11" spans="1:7">
      <c r="A11" s="21" t="s">
        <v>179</v>
      </c>
      <c r="B11" s="21" t="s">
        <v>180</v>
      </c>
      <c r="C11" s="21" t="s">
        <v>181</v>
      </c>
      <c r="D11" s="24">
        <v>33</v>
      </c>
      <c r="E11" s="22">
        <v>332.72910000000002</v>
      </c>
      <c r="F11" s="23">
        <v>8.1910853890422093</v>
      </c>
      <c r="G11" s="22">
        <v>4.1702000000000004</v>
      </c>
    </row>
    <row r="12" spans="1:7">
      <c r="A12" s="21" t="s">
        <v>352</v>
      </c>
      <c r="B12" s="21" t="s">
        <v>353</v>
      </c>
      <c r="C12" s="21" t="s">
        <v>16</v>
      </c>
      <c r="D12" s="24">
        <v>21</v>
      </c>
      <c r="E12" s="22">
        <v>283.02560999999997</v>
      </c>
      <c r="F12" s="23">
        <v>6.9674907869367599</v>
      </c>
      <c r="G12" s="22">
        <v>5</v>
      </c>
    </row>
    <row r="13" spans="1:7">
      <c r="A13" s="21" t="s">
        <v>227</v>
      </c>
      <c r="B13" s="21" t="s">
        <v>228</v>
      </c>
      <c r="C13" s="21" t="s">
        <v>16</v>
      </c>
      <c r="D13" s="24">
        <v>27</v>
      </c>
      <c r="E13" s="22">
        <v>271.05543</v>
      </c>
      <c r="F13" s="23">
        <v>6.6728103201479998</v>
      </c>
      <c r="G13" s="22">
        <v>3.55</v>
      </c>
    </row>
    <row r="14" spans="1:7">
      <c r="A14" s="21" t="s">
        <v>237</v>
      </c>
      <c r="B14" s="21" t="s">
        <v>238</v>
      </c>
      <c r="C14" s="21" t="s">
        <v>206</v>
      </c>
      <c r="D14" s="24">
        <v>20</v>
      </c>
      <c r="E14" s="22">
        <v>200.65979999999999</v>
      </c>
      <c r="F14" s="23">
        <v>4.93981907788688</v>
      </c>
      <c r="G14" s="22">
        <v>3.4944000000000002</v>
      </c>
    </row>
    <row r="15" spans="1:7">
      <c r="A15" s="21" t="s">
        <v>231</v>
      </c>
      <c r="B15" s="21" t="s">
        <v>232</v>
      </c>
      <c r="C15" s="21" t="s">
        <v>16</v>
      </c>
      <c r="D15" s="24">
        <v>17</v>
      </c>
      <c r="E15" s="22">
        <v>171.72635</v>
      </c>
      <c r="F15" s="23">
        <v>4.2275388488669901</v>
      </c>
      <c r="G15" s="22">
        <v>4.1341000000000001</v>
      </c>
    </row>
    <row r="16" spans="1:7">
      <c r="A16" s="21" t="s">
        <v>241</v>
      </c>
      <c r="B16" s="21" t="s">
        <v>242</v>
      </c>
      <c r="C16" s="21" t="s">
        <v>141</v>
      </c>
      <c r="D16" s="24">
        <v>12</v>
      </c>
      <c r="E16" s="22">
        <v>162.24216000000001</v>
      </c>
      <c r="F16" s="23">
        <v>3.9940581880654502</v>
      </c>
      <c r="G16" s="22">
        <v>4.4249999999999998</v>
      </c>
    </row>
    <row r="17" spans="1:9">
      <c r="A17" s="21" t="s">
        <v>216</v>
      </c>
      <c r="B17" s="21" t="s">
        <v>217</v>
      </c>
      <c r="C17" s="21" t="s">
        <v>16</v>
      </c>
      <c r="D17" s="24">
        <v>12</v>
      </c>
      <c r="E17" s="22">
        <v>121.66284</v>
      </c>
      <c r="F17" s="23">
        <v>2.9950813172439101</v>
      </c>
      <c r="G17" s="22">
        <v>4.1699000000000002</v>
      </c>
    </row>
    <row r="18" spans="1:9">
      <c r="A18" s="21" t="s">
        <v>194</v>
      </c>
      <c r="B18" s="21" t="s">
        <v>195</v>
      </c>
      <c r="C18" s="21" t="s">
        <v>16</v>
      </c>
      <c r="D18" s="24">
        <v>10</v>
      </c>
      <c r="E18" s="22">
        <v>101.03749999999999</v>
      </c>
      <c r="F18" s="23">
        <v>2.4873291515390501</v>
      </c>
      <c r="G18" s="22">
        <v>4.09</v>
      </c>
    </row>
    <row r="19" spans="1:9">
      <c r="A19" s="21" t="s">
        <v>324</v>
      </c>
      <c r="B19" s="21" t="s">
        <v>325</v>
      </c>
      <c r="C19" s="21" t="s">
        <v>16</v>
      </c>
      <c r="D19" s="24">
        <v>3</v>
      </c>
      <c r="E19" s="22">
        <v>40.467959999999998</v>
      </c>
      <c r="F19" s="23">
        <v>0.99623542359338202</v>
      </c>
      <c r="G19" s="22">
        <v>4.3048999999999999</v>
      </c>
    </row>
    <row r="20" spans="1:9">
      <c r="A20" s="21" t="s">
        <v>339</v>
      </c>
      <c r="B20" s="21" t="s">
        <v>340</v>
      </c>
      <c r="C20" s="21" t="s">
        <v>268</v>
      </c>
      <c r="D20" s="24">
        <v>3</v>
      </c>
      <c r="E20" s="22">
        <v>39.873179999999998</v>
      </c>
      <c r="F20" s="23">
        <v>0.98159320033219299</v>
      </c>
      <c r="G20" s="22">
        <v>4.4950000000000001</v>
      </c>
    </row>
    <row r="21" spans="1:9">
      <c r="A21" s="21" t="s">
        <v>354</v>
      </c>
      <c r="B21" s="21" t="s">
        <v>355</v>
      </c>
      <c r="C21" s="21" t="s">
        <v>141</v>
      </c>
      <c r="D21" s="24">
        <v>3</v>
      </c>
      <c r="E21" s="22">
        <v>30.380610000000001</v>
      </c>
      <c r="F21" s="23">
        <v>0.747906241687877</v>
      </c>
      <c r="G21" s="22">
        <v>4.1349</v>
      </c>
    </row>
    <row r="22" spans="1:9">
      <c r="A22" s="21" t="s">
        <v>196</v>
      </c>
      <c r="B22" s="21" t="s">
        <v>197</v>
      </c>
      <c r="C22" s="21" t="s">
        <v>16</v>
      </c>
      <c r="D22" s="24">
        <v>3</v>
      </c>
      <c r="E22" s="22">
        <v>30.229379999999999</v>
      </c>
      <c r="F22" s="23">
        <v>0.74418327954424501</v>
      </c>
      <c r="G22" s="22">
        <v>3.6800999999999999</v>
      </c>
    </row>
    <row r="23" spans="1:9">
      <c r="A23" s="21" t="s">
        <v>328</v>
      </c>
      <c r="B23" s="21" t="s">
        <v>329</v>
      </c>
      <c r="C23" s="21" t="s">
        <v>16</v>
      </c>
      <c r="D23" s="24">
        <v>2</v>
      </c>
      <c r="E23" s="22">
        <v>26.55912</v>
      </c>
      <c r="F23" s="23">
        <v>0.65382925562512795</v>
      </c>
      <c r="G23" s="22">
        <v>4.3000999999999996</v>
      </c>
    </row>
    <row r="24" spans="1:9">
      <c r="A24" s="21" t="s">
        <v>332</v>
      </c>
      <c r="B24" s="21" t="s">
        <v>333</v>
      </c>
      <c r="C24" s="21" t="s">
        <v>141</v>
      </c>
      <c r="D24" s="24">
        <v>16</v>
      </c>
      <c r="E24" s="22">
        <v>16.089055999999999</v>
      </c>
      <c r="F24" s="23">
        <v>0.396078466010583</v>
      </c>
      <c r="G24" s="22">
        <v>3.5301</v>
      </c>
    </row>
    <row r="25" spans="1:9">
      <c r="A25" s="20" t="s">
        <v>17</v>
      </c>
      <c r="B25" s="20"/>
      <c r="C25" s="20"/>
      <c r="D25" s="20"/>
      <c r="E25" s="25">
        <f>SUM(E6:E24)</f>
        <v>3427.5361559999997</v>
      </c>
      <c r="F25" s="26">
        <f>SUM(F6:F24)</f>
        <v>84.378677211658086</v>
      </c>
      <c r="G25" s="25"/>
      <c r="H25" s="14"/>
      <c r="I25" s="14"/>
    </row>
    <row r="26" spans="1:9">
      <c r="A26" s="21"/>
      <c r="B26" s="21"/>
      <c r="C26" s="21"/>
      <c r="D26" s="21"/>
      <c r="E26" s="22"/>
      <c r="F26" s="23"/>
      <c r="G26" s="22"/>
    </row>
    <row r="27" spans="1:9">
      <c r="A27" s="20" t="s">
        <v>18</v>
      </c>
      <c r="B27" s="21"/>
      <c r="C27" s="21"/>
      <c r="D27" s="21"/>
      <c r="E27" s="22"/>
      <c r="F27" s="23"/>
      <c r="G27" s="22"/>
    </row>
    <row r="28" spans="1:9">
      <c r="A28" s="20" t="s">
        <v>19</v>
      </c>
      <c r="B28" s="21"/>
      <c r="C28" s="21"/>
      <c r="D28" s="21"/>
      <c r="E28" s="22"/>
      <c r="F28" s="23"/>
      <c r="G28" s="22"/>
    </row>
    <row r="29" spans="1:9">
      <c r="A29" s="21" t="s">
        <v>243</v>
      </c>
      <c r="B29" s="21" t="s">
        <v>244</v>
      </c>
      <c r="C29" s="21" t="s">
        <v>22</v>
      </c>
      <c r="D29" s="24">
        <v>405</v>
      </c>
      <c r="E29" s="22">
        <v>399.235635</v>
      </c>
      <c r="F29" s="23">
        <v>9.8283353533955697</v>
      </c>
      <c r="G29" s="22">
        <v>4.0540000000000003</v>
      </c>
    </row>
    <row r="30" spans="1:9">
      <c r="A30" s="20" t="s">
        <v>17</v>
      </c>
      <c r="B30" s="20"/>
      <c r="C30" s="20"/>
      <c r="D30" s="20"/>
      <c r="E30" s="25">
        <f>SUM(E28:E29)</f>
        <v>399.235635</v>
      </c>
      <c r="F30" s="26">
        <f>SUM(F28:F29)</f>
        <v>9.8283353533955697</v>
      </c>
      <c r="G30" s="25"/>
      <c r="H30" s="14"/>
      <c r="I30" s="14"/>
    </row>
    <row r="31" spans="1:9">
      <c r="A31" s="21"/>
      <c r="B31" s="21"/>
      <c r="C31" s="21"/>
      <c r="D31" s="21"/>
      <c r="E31" s="22"/>
      <c r="F31" s="23"/>
      <c r="G31" s="22"/>
    </row>
    <row r="32" spans="1:9">
      <c r="A32" s="20" t="s">
        <v>58</v>
      </c>
      <c r="B32" s="20"/>
      <c r="C32" s="20"/>
      <c r="D32" s="20"/>
      <c r="E32" s="25">
        <f>E25+E30</f>
        <v>3826.7717909999997</v>
      </c>
      <c r="F32" s="26">
        <f>F25+F30</f>
        <v>94.20701256505366</v>
      </c>
      <c r="G32" s="25"/>
      <c r="H32" s="14"/>
      <c r="I32" s="14"/>
    </row>
    <row r="33" spans="1:9">
      <c r="A33" s="20"/>
      <c r="B33" s="20"/>
      <c r="C33" s="20"/>
      <c r="D33" s="20"/>
      <c r="E33" s="25"/>
      <c r="F33" s="26"/>
      <c r="G33" s="25"/>
      <c r="H33" s="14"/>
      <c r="I33" s="14"/>
    </row>
    <row r="34" spans="1:9">
      <c r="A34" s="20" t="s">
        <v>59</v>
      </c>
      <c r="B34" s="20"/>
      <c r="C34" s="20"/>
      <c r="D34" s="20"/>
      <c r="E34" s="25">
        <f>E36-(E25+E30)</f>
        <v>235.31624980000015</v>
      </c>
      <c r="F34" s="26">
        <f>F36-(F25+F30)</f>
        <v>5.7929874349463404</v>
      </c>
      <c r="G34" s="25"/>
      <c r="H34" s="14"/>
      <c r="I34" s="14"/>
    </row>
    <row r="35" spans="1:9">
      <c r="A35" s="20"/>
      <c r="B35" s="20"/>
      <c r="C35" s="20"/>
      <c r="D35" s="20"/>
      <c r="E35" s="25"/>
      <c r="F35" s="26"/>
      <c r="G35" s="25"/>
      <c r="H35" s="14"/>
      <c r="I35" s="14"/>
    </row>
    <row r="36" spans="1:9">
      <c r="A36" s="27" t="s">
        <v>60</v>
      </c>
      <c r="B36" s="27"/>
      <c r="C36" s="27"/>
      <c r="D36" s="27"/>
      <c r="E36" s="28">
        <v>4062.0880407999998</v>
      </c>
      <c r="F36" s="29">
        <v>100</v>
      </c>
      <c r="G36" s="28"/>
      <c r="H36" s="14"/>
      <c r="I36" s="14"/>
    </row>
    <row r="38" spans="1:9">
      <c r="A38" s="14" t="s">
        <v>62</v>
      </c>
    </row>
    <row r="40" spans="1:9">
      <c r="A40" s="14" t="s">
        <v>63</v>
      </c>
    </row>
    <row r="41" spans="1:9">
      <c r="A41" s="14" t="s">
        <v>64</v>
      </c>
    </row>
    <row r="42" spans="1:9">
      <c r="A42" s="14" t="s">
        <v>65</v>
      </c>
      <c r="B42" s="14"/>
      <c r="C42" s="30" t="s">
        <v>66</v>
      </c>
      <c r="D42" s="14" t="s">
        <v>67</v>
      </c>
    </row>
    <row r="43" spans="1:9">
      <c r="A43" s="7" t="s">
        <v>97</v>
      </c>
      <c r="C43" s="31">
        <v>12.5137</v>
      </c>
      <c r="D43" s="31">
        <v>12.765599999999999</v>
      </c>
    </row>
    <row r="44" spans="1:9">
      <c r="A44" s="7" t="s">
        <v>334</v>
      </c>
      <c r="C44" s="31">
        <v>10.771699999999999</v>
      </c>
      <c r="D44" s="31">
        <v>10.193</v>
      </c>
    </row>
    <row r="45" spans="1:9">
      <c r="A45" s="7" t="s">
        <v>254</v>
      </c>
      <c r="C45" s="31">
        <v>10.3825</v>
      </c>
      <c r="D45" s="31">
        <v>10.1942</v>
      </c>
    </row>
    <row r="46" spans="1:9">
      <c r="A46" s="7" t="s">
        <v>100</v>
      </c>
      <c r="C46" s="31">
        <v>12.5931</v>
      </c>
      <c r="D46" s="31">
        <v>12.8627</v>
      </c>
    </row>
    <row r="47" spans="1:9">
      <c r="A47" s="7" t="s">
        <v>307</v>
      </c>
      <c r="C47" s="31">
        <v>10.8469</v>
      </c>
      <c r="D47" s="31">
        <v>10.283799999999999</v>
      </c>
    </row>
    <row r="48" spans="1:9">
      <c r="A48" s="7" t="s">
        <v>258</v>
      </c>
      <c r="C48" s="31">
        <v>10.4604</v>
      </c>
      <c r="D48" s="31">
        <v>10.289300000000001</v>
      </c>
    </row>
    <row r="50" spans="1:5">
      <c r="A50" s="14" t="s">
        <v>83</v>
      </c>
    </row>
    <row r="51" spans="1:5">
      <c r="A51" s="70" t="s">
        <v>84</v>
      </c>
      <c r="B51" s="71"/>
      <c r="C51" s="34" t="s">
        <v>85</v>
      </c>
    </row>
    <row r="52" spans="1:5">
      <c r="A52" s="72" t="s">
        <v>334</v>
      </c>
      <c r="B52" s="73"/>
      <c r="C52" s="35">
        <v>0.79500000000000004</v>
      </c>
    </row>
    <row r="53" spans="1:5">
      <c r="A53" s="72" t="s">
        <v>254</v>
      </c>
      <c r="B53" s="73"/>
      <c r="C53" s="35">
        <v>0.39500000000000002</v>
      </c>
    </row>
    <row r="54" spans="1:5">
      <c r="A54" s="72" t="s">
        <v>307</v>
      </c>
      <c r="B54" s="73"/>
      <c r="C54" s="35">
        <v>0.79500000000000004</v>
      </c>
    </row>
    <row r="55" spans="1:5">
      <c r="A55" s="72" t="s">
        <v>258</v>
      </c>
      <c r="B55" s="73"/>
      <c r="C55" s="35">
        <v>0.39500000000000002</v>
      </c>
    </row>
    <row r="56" spans="1:5">
      <c r="A56" s="7" t="s">
        <v>86</v>
      </c>
    </row>
    <row r="57" spans="1:5">
      <c r="A57" s="7" t="s">
        <v>87</v>
      </c>
    </row>
    <row r="59" spans="1:5">
      <c r="A59" s="14" t="s">
        <v>88</v>
      </c>
      <c r="D59" s="32">
        <v>0.21119362312328799</v>
      </c>
      <c r="E59" s="10" t="s">
        <v>89</v>
      </c>
    </row>
    <row r="61" spans="1:5">
      <c r="A61" s="14" t="s">
        <v>90</v>
      </c>
      <c r="D61" s="30" t="s">
        <v>91</v>
      </c>
    </row>
    <row r="63" spans="1:5">
      <c r="A63" s="39" t="s">
        <v>92</v>
      </c>
    </row>
    <row r="64" spans="1:5">
      <c r="A64" s="39"/>
    </row>
    <row r="65" spans="1:1">
      <c r="A65" s="39" t="s">
        <v>93</v>
      </c>
    </row>
    <row r="66" spans="1:1">
      <c r="A66" s="42"/>
    </row>
    <row r="67" spans="1:1">
      <c r="A67" s="43"/>
    </row>
    <row r="68" spans="1:1">
      <c r="A68" s="43"/>
    </row>
    <row r="69" spans="1:1">
      <c r="A69" s="43"/>
    </row>
    <row r="70" spans="1:1">
      <c r="A70" s="43"/>
    </row>
    <row r="71" spans="1:1">
      <c r="A71" s="43"/>
    </row>
    <row r="72" spans="1:1">
      <c r="A72" s="43"/>
    </row>
    <row r="73" spans="1:1">
      <c r="A73" s="43"/>
    </row>
    <row r="74" spans="1:1">
      <c r="A74" s="43"/>
    </row>
    <row r="75" spans="1:1">
      <c r="A75" s="43"/>
    </row>
    <row r="76" spans="1:1">
      <c r="A76" s="43"/>
    </row>
    <row r="77" spans="1:1">
      <c r="A77" s="43"/>
    </row>
    <row r="78" spans="1:1">
      <c r="A78" s="43"/>
    </row>
    <row r="79" spans="1:1">
      <c r="A79" s="39" t="s">
        <v>335</v>
      </c>
    </row>
    <row r="80" spans="1:1">
      <c r="A80" s="43"/>
    </row>
    <row r="81" spans="1:1">
      <c r="A81" s="39" t="s">
        <v>95</v>
      </c>
    </row>
    <row r="82" spans="1:1">
      <c r="A82" s="43"/>
    </row>
    <row r="83" spans="1:1">
      <c r="A83" s="43"/>
    </row>
    <row r="84" spans="1:1">
      <c r="A84" s="43"/>
    </row>
    <row r="85" spans="1:1">
      <c r="A85" s="43"/>
    </row>
    <row r="86" spans="1:1">
      <c r="A86" s="43"/>
    </row>
    <row r="87" spans="1:1">
      <c r="A87" s="43"/>
    </row>
    <row r="88" spans="1:1">
      <c r="A88" s="43"/>
    </row>
    <row r="89" spans="1:1">
      <c r="A89" s="43"/>
    </row>
    <row r="90" spans="1:1">
      <c r="A90" s="43"/>
    </row>
    <row r="91" spans="1:1">
      <c r="A91" s="43"/>
    </row>
    <row r="92" spans="1:1">
      <c r="A92" s="43"/>
    </row>
    <row r="93" spans="1:1">
      <c r="A93" s="43"/>
    </row>
    <row r="94" spans="1:1">
      <c r="A94" s="43"/>
    </row>
    <row r="95" spans="1:1">
      <c r="A95" s="43"/>
    </row>
  </sheetData>
  <mergeCells count="6">
    <mergeCell ref="A55:B55"/>
    <mergeCell ref="A1:G1"/>
    <mergeCell ref="A51:B51"/>
    <mergeCell ref="A52:B52"/>
    <mergeCell ref="A53:B53"/>
    <mergeCell ref="A54:B54"/>
  </mergeCells>
  <conditionalFormatting sqref="F2:F3 F5:F65536">
    <cfRule type="cellIs" dxfId="58" priority="1" stopIfTrue="1" operator="between">
      <formula>0.009</formula>
      <formula>-0.009</formula>
    </cfRule>
  </conditionalFormatting>
  <hyperlinks>
    <hyperlink ref="A64" r:id="rId1" tooltip="https://www.franklintempletonindia.com/downloadsServlet/pdf/product-labels-jg9o5k7l" display="https://www.franklintempletonindia.com/downloadsServlet/pdf/product-labels-jg9o5k7l" xr:uid="{00000000-0004-0000-0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85"/>
  <sheetViews>
    <sheetView workbookViewId="0">
      <selection sqref="A1:G1"/>
    </sheetView>
  </sheetViews>
  <sheetFormatPr defaultColWidth="9.28515625" defaultRowHeight="10.15"/>
  <cols>
    <col min="1" max="1" width="38.7109375" style="7" bestFit="1" customWidth="1"/>
    <col min="2" max="2" width="54" style="7" bestFit="1" customWidth="1"/>
    <col min="3" max="3" width="24.7109375" style="7" bestFit="1" customWidth="1"/>
    <col min="4"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7" s="1" customFormat="1" ht="15" customHeight="1">
      <c r="A1" s="58" t="s">
        <v>356</v>
      </c>
      <c r="B1" s="59"/>
      <c r="C1" s="59"/>
      <c r="D1" s="59"/>
      <c r="E1" s="59"/>
      <c r="F1" s="59"/>
      <c r="G1" s="59"/>
    </row>
    <row r="2" spans="1:7" s="1" customFormat="1" ht="11.45">
      <c r="E2" s="5"/>
      <c r="F2" s="9"/>
      <c r="G2" s="10"/>
    </row>
    <row r="3" spans="1:7" s="1" customFormat="1" ht="12">
      <c r="A3" s="8" t="s">
        <v>1</v>
      </c>
      <c r="B3" s="2"/>
      <c r="C3" s="3"/>
      <c r="D3" s="3"/>
      <c r="E3" s="4"/>
      <c r="F3" s="9"/>
      <c r="G3" s="10"/>
    </row>
    <row r="4" spans="1:7" s="1" customFormat="1" ht="17.649999999999999" customHeight="1">
      <c r="A4" s="6" t="s">
        <v>2</v>
      </c>
      <c r="B4" s="6" t="s">
        <v>3</v>
      </c>
      <c r="C4" s="13" t="s">
        <v>4</v>
      </c>
      <c r="D4" s="13" t="s">
        <v>5</v>
      </c>
      <c r="E4" s="12" t="s">
        <v>6</v>
      </c>
      <c r="F4" s="12" t="s">
        <v>7</v>
      </c>
      <c r="G4" s="12" t="s">
        <v>8</v>
      </c>
    </row>
    <row r="5" spans="1:7">
      <c r="A5" s="16" t="s">
        <v>9</v>
      </c>
      <c r="B5" s="17"/>
      <c r="C5" s="17"/>
      <c r="D5" s="17"/>
      <c r="E5" s="18"/>
      <c r="F5" s="19"/>
      <c r="G5" s="18"/>
    </row>
    <row r="6" spans="1:7">
      <c r="A6" s="20" t="s">
        <v>10</v>
      </c>
      <c r="B6" s="21"/>
      <c r="C6" s="21"/>
      <c r="D6" s="21"/>
      <c r="E6" s="22"/>
      <c r="F6" s="23"/>
      <c r="G6" s="22"/>
    </row>
    <row r="7" spans="1:7">
      <c r="A7" s="21" t="s">
        <v>200</v>
      </c>
      <c r="B7" s="21" t="s">
        <v>201</v>
      </c>
      <c r="C7" s="21" t="s">
        <v>16</v>
      </c>
      <c r="D7" s="24">
        <v>47</v>
      </c>
      <c r="E7" s="22">
        <v>620.18709000000001</v>
      </c>
      <c r="F7" s="23">
        <v>12.057846915293901</v>
      </c>
      <c r="G7" s="22">
        <v>3.8001</v>
      </c>
    </row>
    <row r="8" spans="1:7">
      <c r="A8" s="21" t="s">
        <v>241</v>
      </c>
      <c r="B8" s="21" t="s">
        <v>242</v>
      </c>
      <c r="C8" s="21" t="s">
        <v>141</v>
      </c>
      <c r="D8" s="24">
        <v>38</v>
      </c>
      <c r="E8" s="22">
        <v>513.76684</v>
      </c>
      <c r="F8" s="23">
        <v>9.9887953276716992</v>
      </c>
      <c r="G8" s="22">
        <v>4.4249999999999998</v>
      </c>
    </row>
    <row r="9" spans="1:7">
      <c r="A9" s="21" t="s">
        <v>239</v>
      </c>
      <c r="B9" s="21" t="s">
        <v>240</v>
      </c>
      <c r="C9" s="21" t="s">
        <v>141</v>
      </c>
      <c r="D9" s="24">
        <v>50</v>
      </c>
      <c r="E9" s="22">
        <v>505.82499999999999</v>
      </c>
      <c r="F9" s="23">
        <v>9.83438790370265</v>
      </c>
      <c r="G9" s="22">
        <v>4.0900999999999996</v>
      </c>
    </row>
    <row r="10" spans="1:7">
      <c r="A10" s="21" t="s">
        <v>231</v>
      </c>
      <c r="B10" s="21" t="s">
        <v>232</v>
      </c>
      <c r="C10" s="21" t="s">
        <v>16</v>
      </c>
      <c r="D10" s="24">
        <v>47</v>
      </c>
      <c r="E10" s="22">
        <v>474.77285000000001</v>
      </c>
      <c r="F10" s="23">
        <v>9.2306635161299493</v>
      </c>
      <c r="G10" s="22">
        <v>4.1341000000000001</v>
      </c>
    </row>
    <row r="11" spans="1:7">
      <c r="A11" s="21" t="s">
        <v>300</v>
      </c>
      <c r="B11" s="21" t="s">
        <v>301</v>
      </c>
      <c r="C11" s="21" t="s">
        <v>206</v>
      </c>
      <c r="D11" s="24">
        <v>47</v>
      </c>
      <c r="E11" s="22">
        <v>473.91181</v>
      </c>
      <c r="F11" s="23">
        <v>9.2139229411077608</v>
      </c>
      <c r="G11" s="22">
        <v>3.6701000000000001</v>
      </c>
    </row>
    <row r="12" spans="1:7">
      <c r="A12" s="21" t="s">
        <v>196</v>
      </c>
      <c r="B12" s="21" t="s">
        <v>197</v>
      </c>
      <c r="C12" s="21" t="s">
        <v>16</v>
      </c>
      <c r="D12" s="24">
        <v>45</v>
      </c>
      <c r="E12" s="22">
        <v>453.44069999999999</v>
      </c>
      <c r="F12" s="23">
        <v>8.8159180252586609</v>
      </c>
      <c r="G12" s="22">
        <v>3.6800999999999999</v>
      </c>
    </row>
    <row r="13" spans="1:7">
      <c r="A13" s="21" t="s">
        <v>352</v>
      </c>
      <c r="B13" s="21" t="s">
        <v>353</v>
      </c>
      <c r="C13" s="21" t="s">
        <v>16</v>
      </c>
      <c r="D13" s="24">
        <v>29</v>
      </c>
      <c r="E13" s="22">
        <v>390.84489000000002</v>
      </c>
      <c r="F13" s="23">
        <v>7.5989131783521797</v>
      </c>
      <c r="G13" s="22">
        <v>5</v>
      </c>
    </row>
    <row r="14" spans="1:7">
      <c r="A14" s="21" t="s">
        <v>357</v>
      </c>
      <c r="B14" s="21" t="s">
        <v>358</v>
      </c>
      <c r="C14" s="21" t="s">
        <v>16</v>
      </c>
      <c r="D14" s="24">
        <v>35</v>
      </c>
      <c r="E14" s="22">
        <v>355.66719999999998</v>
      </c>
      <c r="F14" s="23">
        <v>6.9149789144937301</v>
      </c>
      <c r="G14" s="22">
        <v>4.3899999999999997</v>
      </c>
    </row>
    <row r="15" spans="1:7">
      <c r="A15" s="21" t="s">
        <v>14</v>
      </c>
      <c r="B15" s="21" t="s">
        <v>15</v>
      </c>
      <c r="C15" s="21" t="s">
        <v>16</v>
      </c>
      <c r="D15" s="24">
        <v>32</v>
      </c>
      <c r="E15" s="22">
        <v>322.03519999999997</v>
      </c>
      <c r="F15" s="23">
        <v>6.2610963780882001</v>
      </c>
      <c r="G15" s="22">
        <v>3.8250999999999999</v>
      </c>
    </row>
    <row r="16" spans="1:7">
      <c r="A16" s="21" t="s">
        <v>227</v>
      </c>
      <c r="B16" s="21" t="s">
        <v>228</v>
      </c>
      <c r="C16" s="21" t="s">
        <v>16</v>
      </c>
      <c r="D16" s="24">
        <v>24</v>
      </c>
      <c r="E16" s="22">
        <v>240.93816000000001</v>
      </c>
      <c r="F16" s="23">
        <v>4.6843855607065201</v>
      </c>
      <c r="G16" s="22">
        <v>3.55</v>
      </c>
    </row>
    <row r="17" spans="1:9">
      <c r="A17" s="21" t="s">
        <v>11</v>
      </c>
      <c r="B17" s="21" t="s">
        <v>12</v>
      </c>
      <c r="C17" s="21" t="s">
        <v>13</v>
      </c>
      <c r="D17" s="24">
        <v>22</v>
      </c>
      <c r="E17" s="22">
        <v>222.35774000000001</v>
      </c>
      <c r="F17" s="23">
        <v>4.32313995660685</v>
      </c>
      <c r="G17" s="22">
        <v>3.6</v>
      </c>
    </row>
    <row r="18" spans="1:9">
      <c r="A18" s="21" t="s">
        <v>194</v>
      </c>
      <c r="B18" s="21" t="s">
        <v>195</v>
      </c>
      <c r="C18" s="21" t="s">
        <v>16</v>
      </c>
      <c r="D18" s="24">
        <v>8</v>
      </c>
      <c r="E18" s="22">
        <v>80.83</v>
      </c>
      <c r="F18" s="23">
        <v>1.5715189527134601</v>
      </c>
      <c r="G18" s="22">
        <v>4.09</v>
      </c>
    </row>
    <row r="19" spans="1:9">
      <c r="A19" s="21" t="s">
        <v>339</v>
      </c>
      <c r="B19" s="21" t="s">
        <v>340</v>
      </c>
      <c r="C19" s="21" t="s">
        <v>268</v>
      </c>
      <c r="D19" s="24">
        <v>5</v>
      </c>
      <c r="E19" s="22">
        <v>66.455299999999994</v>
      </c>
      <c r="F19" s="23">
        <v>1.2920421063745999</v>
      </c>
      <c r="G19" s="22">
        <v>4.4950000000000001</v>
      </c>
    </row>
    <row r="20" spans="1:9">
      <c r="A20" s="21" t="s">
        <v>179</v>
      </c>
      <c r="B20" s="21" t="s">
        <v>180</v>
      </c>
      <c r="C20" s="21" t="s">
        <v>181</v>
      </c>
      <c r="D20" s="24">
        <v>6</v>
      </c>
      <c r="E20" s="22">
        <v>60.496200000000002</v>
      </c>
      <c r="F20" s="23">
        <v>1.1761836554143801</v>
      </c>
      <c r="G20" s="22">
        <v>4.1702000000000004</v>
      </c>
    </row>
    <row r="21" spans="1:9">
      <c r="A21" s="21" t="s">
        <v>346</v>
      </c>
      <c r="B21" s="21" t="s">
        <v>347</v>
      </c>
      <c r="C21" s="21" t="s">
        <v>141</v>
      </c>
      <c r="D21" s="24">
        <v>4</v>
      </c>
      <c r="E21" s="22">
        <v>40.681440000000002</v>
      </c>
      <c r="F21" s="23">
        <v>0.79093967566096002</v>
      </c>
      <c r="G21" s="22">
        <v>4.45</v>
      </c>
    </row>
    <row r="22" spans="1:9">
      <c r="A22" s="21" t="s">
        <v>332</v>
      </c>
      <c r="B22" s="21" t="s">
        <v>333</v>
      </c>
      <c r="C22" s="21" t="s">
        <v>141</v>
      </c>
      <c r="D22" s="24">
        <v>31</v>
      </c>
      <c r="E22" s="22">
        <v>31.172546000000001</v>
      </c>
      <c r="F22" s="23">
        <v>0.60606515951171802</v>
      </c>
      <c r="G22" s="22">
        <v>3.5301</v>
      </c>
    </row>
    <row r="23" spans="1:9">
      <c r="A23" s="21" t="s">
        <v>328</v>
      </c>
      <c r="B23" s="21" t="s">
        <v>329</v>
      </c>
      <c r="C23" s="21" t="s">
        <v>16</v>
      </c>
      <c r="D23" s="24">
        <v>1</v>
      </c>
      <c r="E23" s="22">
        <v>13.27956</v>
      </c>
      <c r="F23" s="23">
        <v>0.25818483513170298</v>
      </c>
      <c r="G23" s="22">
        <v>4.3000999999999996</v>
      </c>
    </row>
    <row r="24" spans="1:9">
      <c r="A24" s="21" t="s">
        <v>182</v>
      </c>
      <c r="B24" s="21" t="s">
        <v>183</v>
      </c>
      <c r="C24" s="21" t="s">
        <v>174</v>
      </c>
      <c r="D24" s="24">
        <v>1</v>
      </c>
      <c r="E24" s="22">
        <v>10.120620000000001</v>
      </c>
      <c r="F24" s="23">
        <v>0.196767860240145</v>
      </c>
      <c r="G24" s="22">
        <v>4.59</v>
      </c>
    </row>
    <row r="25" spans="1:9">
      <c r="A25" s="20" t="s">
        <v>17</v>
      </c>
      <c r="B25" s="20"/>
      <c r="C25" s="20"/>
      <c r="D25" s="20"/>
      <c r="E25" s="25">
        <f>SUM(E6:E24)</f>
        <v>4876.7831459999989</v>
      </c>
      <c r="F25" s="26">
        <f>SUM(F6:F24)</f>
        <v>94.815750862459055</v>
      </c>
      <c r="G25" s="25"/>
      <c r="H25" s="14"/>
      <c r="I25" s="14"/>
    </row>
    <row r="26" spans="1:9">
      <c r="A26" s="21"/>
      <c r="B26" s="21"/>
      <c r="C26" s="21"/>
      <c r="D26" s="21"/>
      <c r="E26" s="22"/>
      <c r="F26" s="23"/>
      <c r="G26" s="22"/>
    </row>
    <row r="27" spans="1:9">
      <c r="A27" s="20" t="s">
        <v>58</v>
      </c>
      <c r="B27" s="20"/>
      <c r="C27" s="20"/>
      <c r="D27" s="20"/>
      <c r="E27" s="25">
        <f>E25</f>
        <v>4876.7831459999989</v>
      </c>
      <c r="F27" s="26">
        <f>F25</f>
        <v>94.815750862459055</v>
      </c>
      <c r="G27" s="25"/>
      <c r="H27" s="14"/>
      <c r="I27" s="14"/>
    </row>
    <row r="28" spans="1:9">
      <c r="A28" s="20"/>
      <c r="B28" s="20"/>
      <c r="C28" s="20"/>
      <c r="D28" s="20"/>
      <c r="E28" s="25"/>
      <c r="F28" s="26"/>
      <c r="G28" s="25"/>
      <c r="H28" s="14"/>
      <c r="I28" s="14"/>
    </row>
    <row r="29" spans="1:9">
      <c r="A29" s="20" t="s">
        <v>59</v>
      </c>
      <c r="B29" s="20"/>
      <c r="C29" s="20"/>
      <c r="D29" s="20"/>
      <c r="E29" s="25">
        <f>E31-(E25)</f>
        <v>266.64830040000106</v>
      </c>
      <c r="F29" s="26">
        <f>F31-(F25)</f>
        <v>5.1842491375409452</v>
      </c>
      <c r="G29" s="25"/>
      <c r="H29" s="14"/>
      <c r="I29" s="14"/>
    </row>
    <row r="30" spans="1:9">
      <c r="A30" s="20"/>
      <c r="B30" s="20"/>
      <c r="C30" s="20"/>
      <c r="D30" s="20"/>
      <c r="E30" s="25"/>
      <c r="F30" s="26"/>
      <c r="G30" s="25"/>
      <c r="H30" s="14"/>
      <c r="I30" s="14"/>
    </row>
    <row r="31" spans="1:9">
      <c r="A31" s="27" t="s">
        <v>60</v>
      </c>
      <c r="B31" s="27"/>
      <c r="C31" s="27"/>
      <c r="D31" s="27"/>
      <c r="E31" s="28">
        <v>5143.4314463999999</v>
      </c>
      <c r="F31" s="29">
        <v>100</v>
      </c>
      <c r="G31" s="28"/>
      <c r="H31" s="14"/>
      <c r="I31" s="14"/>
    </row>
    <row r="33" spans="1:4">
      <c r="A33" s="14" t="s">
        <v>62</v>
      </c>
    </row>
    <row r="35" spans="1:4">
      <c r="A35" s="14" t="s">
        <v>63</v>
      </c>
    </row>
    <row r="36" spans="1:4">
      <c r="A36" s="14" t="s">
        <v>64</v>
      </c>
    </row>
    <row r="37" spans="1:4">
      <c r="A37" s="14" t="s">
        <v>65</v>
      </c>
      <c r="B37" s="14"/>
      <c r="C37" s="30" t="s">
        <v>66</v>
      </c>
      <c r="D37" s="14" t="s">
        <v>67</v>
      </c>
    </row>
    <row r="38" spans="1:4">
      <c r="A38" s="7" t="s">
        <v>97</v>
      </c>
      <c r="C38" s="31">
        <v>12.5907</v>
      </c>
      <c r="D38" s="31">
        <v>12.837400000000001</v>
      </c>
    </row>
    <row r="39" spans="1:4">
      <c r="A39" s="7" t="s">
        <v>334</v>
      </c>
      <c r="C39" s="31">
        <v>10.853300000000001</v>
      </c>
      <c r="D39" s="31">
        <v>10.267799999999999</v>
      </c>
    </row>
    <row r="40" spans="1:4">
      <c r="A40" s="7" t="s">
        <v>254</v>
      </c>
      <c r="C40" s="31">
        <v>10.436400000000001</v>
      </c>
      <c r="D40" s="31">
        <v>10.2676</v>
      </c>
    </row>
    <row r="41" spans="1:4">
      <c r="A41" s="7" t="s">
        <v>100</v>
      </c>
      <c r="C41" s="31">
        <v>12.6884</v>
      </c>
      <c r="D41" s="31">
        <v>12.9565</v>
      </c>
    </row>
    <row r="43" spans="1:4">
      <c r="A43" s="14" t="s">
        <v>83</v>
      </c>
    </row>
    <row r="44" spans="1:4">
      <c r="A44" s="70" t="s">
        <v>84</v>
      </c>
      <c r="B44" s="71"/>
      <c r="C44" s="34" t="s">
        <v>85</v>
      </c>
    </row>
    <row r="45" spans="1:4">
      <c r="A45" s="72" t="s">
        <v>334</v>
      </c>
      <c r="B45" s="73"/>
      <c r="C45" s="35">
        <v>0.79500000000000004</v>
      </c>
    </row>
    <row r="46" spans="1:4">
      <c r="A46" s="72" t="s">
        <v>254</v>
      </c>
      <c r="B46" s="73"/>
      <c r="C46" s="35">
        <v>0.37</v>
      </c>
    </row>
    <row r="47" spans="1:4">
      <c r="A47" s="7" t="s">
        <v>86</v>
      </c>
    </row>
    <row r="48" spans="1:4">
      <c r="A48" s="7" t="s">
        <v>87</v>
      </c>
    </row>
    <row r="50" spans="1:5">
      <c r="A50" s="14" t="s">
        <v>88</v>
      </c>
      <c r="D50" s="32">
        <v>0.21766100463013699</v>
      </c>
      <c r="E50" s="10" t="s">
        <v>89</v>
      </c>
    </row>
    <row r="52" spans="1:5">
      <c r="A52" s="14" t="s">
        <v>90</v>
      </c>
      <c r="D52" s="30" t="s">
        <v>91</v>
      </c>
    </row>
    <row r="54" spans="1:5">
      <c r="A54" s="39" t="s">
        <v>92</v>
      </c>
    </row>
    <row r="55" spans="1:5">
      <c r="A55" s="39"/>
    </row>
    <row r="56" spans="1:5">
      <c r="A56" s="39" t="s">
        <v>93</v>
      </c>
    </row>
    <row r="57" spans="1:5">
      <c r="A57" s="42"/>
    </row>
    <row r="58" spans="1:5">
      <c r="A58" s="43"/>
    </row>
    <row r="59" spans="1:5">
      <c r="A59" s="43"/>
    </row>
    <row r="60" spans="1:5">
      <c r="A60" s="43"/>
    </row>
    <row r="61" spans="1:5">
      <c r="A61" s="43"/>
    </row>
    <row r="62" spans="1:5">
      <c r="A62" s="43"/>
    </row>
    <row r="63" spans="1:5">
      <c r="A63" s="43"/>
    </row>
    <row r="64" spans="1:5">
      <c r="A64" s="43"/>
    </row>
    <row r="65" spans="1:1">
      <c r="A65" s="43"/>
    </row>
    <row r="66" spans="1:1">
      <c r="A66" s="43"/>
    </row>
    <row r="67" spans="1:1">
      <c r="A67" s="43"/>
    </row>
    <row r="68" spans="1:1">
      <c r="A68" s="43"/>
    </row>
    <row r="69" spans="1:1">
      <c r="A69" s="43"/>
    </row>
    <row r="70" spans="1:1">
      <c r="A70" s="39" t="s">
        <v>335</v>
      </c>
    </row>
    <row r="71" spans="1:1">
      <c r="A71" s="43"/>
    </row>
    <row r="72" spans="1:1">
      <c r="A72" s="39" t="s">
        <v>95</v>
      </c>
    </row>
    <row r="73" spans="1:1">
      <c r="A73" s="43"/>
    </row>
    <row r="74" spans="1:1">
      <c r="A74" s="43"/>
    </row>
    <row r="75" spans="1:1">
      <c r="A75" s="43"/>
    </row>
    <row r="76" spans="1:1">
      <c r="A76" s="43"/>
    </row>
    <row r="77" spans="1:1">
      <c r="A77" s="43"/>
    </row>
    <row r="78" spans="1:1">
      <c r="A78" s="43"/>
    </row>
    <row r="79" spans="1:1">
      <c r="A79" s="43"/>
    </row>
    <row r="80" spans="1:1">
      <c r="A80" s="43"/>
    </row>
    <row r="81" spans="1:1">
      <c r="A81" s="43"/>
    </row>
    <row r="82" spans="1:1">
      <c r="A82" s="43"/>
    </row>
    <row r="83" spans="1:1">
      <c r="A83" s="43"/>
    </row>
    <row r="84" spans="1:1">
      <c r="A84" s="43"/>
    </row>
    <row r="85" spans="1:1">
      <c r="A85" s="43"/>
    </row>
  </sheetData>
  <mergeCells count="4">
    <mergeCell ref="A1:G1"/>
    <mergeCell ref="A44:B44"/>
    <mergeCell ref="A45:B45"/>
    <mergeCell ref="A46:B46"/>
  </mergeCells>
  <conditionalFormatting sqref="F2:F3 F5:F65536">
    <cfRule type="cellIs" dxfId="57" priority="1" stopIfTrue="1" operator="between">
      <formula>0.009</formula>
      <formula>-0.009</formula>
    </cfRule>
  </conditionalFormatting>
  <hyperlinks>
    <hyperlink ref="A55" r:id="rId1" tooltip="https://www.franklintempletonindia.com/downloadsServlet/pdf/product-labels-jg9o5k7l" display="https://www.franklintempletonindia.com/downloadsServlet/pdf/product-labels-jg9o5k7l" xr:uid="{00000000-0004-0000-0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86"/>
  <sheetViews>
    <sheetView workbookViewId="0">
      <selection sqref="A1:G1"/>
    </sheetView>
  </sheetViews>
  <sheetFormatPr defaultColWidth="9.28515625" defaultRowHeight="10.15"/>
  <cols>
    <col min="1" max="1" width="38.7109375" style="7" bestFit="1" customWidth="1"/>
    <col min="2" max="2" width="53.7109375" style="7" bestFit="1" customWidth="1"/>
    <col min="3" max="3" width="24.7109375" style="7" bestFit="1" customWidth="1"/>
    <col min="4"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7" s="1" customFormat="1" ht="15" customHeight="1">
      <c r="A1" s="58" t="s">
        <v>359</v>
      </c>
      <c r="B1" s="59"/>
      <c r="C1" s="59"/>
      <c r="D1" s="59"/>
      <c r="E1" s="59"/>
      <c r="F1" s="59"/>
      <c r="G1" s="59"/>
    </row>
    <row r="2" spans="1:7" s="1" customFormat="1" ht="11.45">
      <c r="E2" s="5"/>
      <c r="F2" s="9"/>
      <c r="G2" s="10"/>
    </row>
    <row r="3" spans="1:7" s="1" customFormat="1" ht="12">
      <c r="A3" s="8" t="s">
        <v>1</v>
      </c>
      <c r="B3" s="2"/>
      <c r="C3" s="3"/>
      <c r="D3" s="3"/>
      <c r="E3" s="4"/>
      <c r="F3" s="9"/>
      <c r="G3" s="10"/>
    </row>
    <row r="4" spans="1:7" s="1" customFormat="1" ht="17.649999999999999" customHeight="1">
      <c r="A4" s="6" t="s">
        <v>2</v>
      </c>
      <c r="B4" s="6" t="s">
        <v>3</v>
      </c>
      <c r="C4" s="13" t="s">
        <v>4</v>
      </c>
      <c r="D4" s="13" t="s">
        <v>5</v>
      </c>
      <c r="E4" s="12" t="s">
        <v>6</v>
      </c>
      <c r="F4" s="12" t="s">
        <v>7</v>
      </c>
      <c r="G4" s="12" t="s">
        <v>8</v>
      </c>
    </row>
    <row r="5" spans="1:7">
      <c r="A5" s="16" t="s">
        <v>9</v>
      </c>
      <c r="B5" s="17"/>
      <c r="C5" s="17"/>
      <c r="D5" s="17"/>
      <c r="E5" s="18"/>
      <c r="F5" s="19"/>
      <c r="G5" s="18"/>
    </row>
    <row r="6" spans="1:7">
      <c r="A6" s="20" t="s">
        <v>10</v>
      </c>
      <c r="B6" s="21"/>
      <c r="C6" s="21"/>
      <c r="D6" s="21"/>
      <c r="E6" s="22"/>
      <c r="F6" s="23"/>
      <c r="G6" s="22"/>
    </row>
    <row r="7" spans="1:7">
      <c r="A7" s="21" t="s">
        <v>241</v>
      </c>
      <c r="B7" s="21" t="s">
        <v>242</v>
      </c>
      <c r="C7" s="21" t="s">
        <v>141</v>
      </c>
      <c r="D7" s="24">
        <v>26</v>
      </c>
      <c r="E7" s="22">
        <v>351.52467999999999</v>
      </c>
      <c r="F7" s="23">
        <v>12.088801319372299</v>
      </c>
      <c r="G7" s="22">
        <v>4.4249999999999998</v>
      </c>
    </row>
    <row r="8" spans="1:7">
      <c r="A8" s="21" t="s">
        <v>239</v>
      </c>
      <c r="B8" s="21" t="s">
        <v>240</v>
      </c>
      <c r="C8" s="21" t="s">
        <v>141</v>
      </c>
      <c r="D8" s="24">
        <v>28</v>
      </c>
      <c r="E8" s="22">
        <v>283.262</v>
      </c>
      <c r="F8" s="23">
        <v>9.7412734699823194</v>
      </c>
      <c r="G8" s="22">
        <v>4.0900999999999996</v>
      </c>
    </row>
    <row r="9" spans="1:7">
      <c r="A9" s="21" t="s">
        <v>231</v>
      </c>
      <c r="B9" s="21" t="s">
        <v>232</v>
      </c>
      <c r="C9" s="21" t="s">
        <v>16</v>
      </c>
      <c r="D9" s="24">
        <v>27</v>
      </c>
      <c r="E9" s="22">
        <v>272.74185</v>
      </c>
      <c r="F9" s="23">
        <v>9.3794894746167792</v>
      </c>
      <c r="G9" s="22">
        <v>4.1341000000000001</v>
      </c>
    </row>
    <row r="10" spans="1:7">
      <c r="A10" s="21" t="s">
        <v>300</v>
      </c>
      <c r="B10" s="21" t="s">
        <v>301</v>
      </c>
      <c r="C10" s="21" t="s">
        <v>206</v>
      </c>
      <c r="D10" s="24">
        <v>27</v>
      </c>
      <c r="E10" s="22">
        <v>272.24721</v>
      </c>
      <c r="F10" s="23">
        <v>9.3624789913567792</v>
      </c>
      <c r="G10" s="22">
        <v>3.6701000000000001</v>
      </c>
    </row>
    <row r="11" spans="1:7">
      <c r="A11" s="21" t="s">
        <v>354</v>
      </c>
      <c r="B11" s="21" t="s">
        <v>355</v>
      </c>
      <c r="C11" s="21" t="s">
        <v>141</v>
      </c>
      <c r="D11" s="24">
        <v>26</v>
      </c>
      <c r="E11" s="22">
        <v>263.29862000000003</v>
      </c>
      <c r="F11" s="23">
        <v>9.0547403523556103</v>
      </c>
      <c r="G11" s="22">
        <v>4.1349</v>
      </c>
    </row>
    <row r="12" spans="1:7">
      <c r="A12" s="21" t="s">
        <v>227</v>
      </c>
      <c r="B12" s="21" t="s">
        <v>228</v>
      </c>
      <c r="C12" s="21" t="s">
        <v>16</v>
      </c>
      <c r="D12" s="24">
        <v>26</v>
      </c>
      <c r="E12" s="22">
        <v>261.01634000000001</v>
      </c>
      <c r="F12" s="23">
        <v>8.9762536029325695</v>
      </c>
      <c r="G12" s="22">
        <v>3.55</v>
      </c>
    </row>
    <row r="13" spans="1:7">
      <c r="A13" s="21" t="s">
        <v>237</v>
      </c>
      <c r="B13" s="21" t="s">
        <v>238</v>
      </c>
      <c r="C13" s="21" t="s">
        <v>206</v>
      </c>
      <c r="D13" s="24">
        <v>26</v>
      </c>
      <c r="E13" s="22">
        <v>260.85773999999998</v>
      </c>
      <c r="F13" s="23">
        <v>8.9707994086801097</v>
      </c>
      <c r="G13" s="22">
        <v>3.4944000000000002</v>
      </c>
    </row>
    <row r="14" spans="1:7">
      <c r="A14" s="21" t="s">
        <v>182</v>
      </c>
      <c r="B14" s="21" t="s">
        <v>183</v>
      </c>
      <c r="C14" s="21" t="s">
        <v>174</v>
      </c>
      <c r="D14" s="24">
        <v>24</v>
      </c>
      <c r="E14" s="22">
        <v>242.89488</v>
      </c>
      <c r="F14" s="23">
        <v>8.3530634202206393</v>
      </c>
      <c r="G14" s="22">
        <v>4.59</v>
      </c>
    </row>
    <row r="15" spans="1:7">
      <c r="A15" s="21" t="s">
        <v>14</v>
      </c>
      <c r="B15" s="21" t="s">
        <v>15</v>
      </c>
      <c r="C15" s="21" t="s">
        <v>16</v>
      </c>
      <c r="D15" s="24">
        <v>16</v>
      </c>
      <c r="E15" s="22">
        <v>161.01759999999999</v>
      </c>
      <c r="F15" s="23">
        <v>5.5373346057015196</v>
      </c>
      <c r="G15" s="22">
        <v>3.8250999999999999</v>
      </c>
    </row>
    <row r="16" spans="1:7">
      <c r="A16" s="21" t="s">
        <v>352</v>
      </c>
      <c r="B16" s="21" t="s">
        <v>353</v>
      </c>
      <c r="C16" s="21" t="s">
        <v>16</v>
      </c>
      <c r="D16" s="24">
        <v>10</v>
      </c>
      <c r="E16" s="22">
        <v>134.7741</v>
      </c>
      <c r="F16" s="23">
        <v>4.6348305271118004</v>
      </c>
      <c r="G16" s="22">
        <v>5</v>
      </c>
    </row>
    <row r="17" spans="1:9">
      <c r="A17" s="21" t="s">
        <v>207</v>
      </c>
      <c r="B17" s="21" t="s">
        <v>208</v>
      </c>
      <c r="C17" s="21" t="s">
        <v>16</v>
      </c>
      <c r="D17" s="24">
        <v>13</v>
      </c>
      <c r="E17" s="22">
        <v>131.00282000000001</v>
      </c>
      <c r="F17" s="23">
        <v>4.50513762862251</v>
      </c>
      <c r="G17" s="22">
        <v>3.75</v>
      </c>
    </row>
    <row r="18" spans="1:9">
      <c r="A18" s="21" t="s">
        <v>328</v>
      </c>
      <c r="B18" s="21" t="s">
        <v>329</v>
      </c>
      <c r="C18" s="21" t="s">
        <v>16</v>
      </c>
      <c r="D18" s="24">
        <v>2</v>
      </c>
      <c r="E18" s="22">
        <v>26.55912</v>
      </c>
      <c r="F18" s="23">
        <v>0.91335813148984601</v>
      </c>
      <c r="G18" s="22">
        <v>4.3000999999999996</v>
      </c>
    </row>
    <row r="19" spans="1:9">
      <c r="A19" s="21" t="s">
        <v>346</v>
      </c>
      <c r="B19" s="21" t="s">
        <v>347</v>
      </c>
      <c r="C19" s="21" t="s">
        <v>141</v>
      </c>
      <c r="D19" s="24">
        <v>2</v>
      </c>
      <c r="E19" s="22">
        <v>20.340720000000001</v>
      </c>
      <c r="F19" s="23">
        <v>0.69950969807577001</v>
      </c>
      <c r="G19" s="22">
        <v>4.45</v>
      </c>
    </row>
    <row r="20" spans="1:9">
      <c r="A20" s="21" t="s">
        <v>332</v>
      </c>
      <c r="B20" s="21" t="s">
        <v>333</v>
      </c>
      <c r="C20" s="21" t="s">
        <v>141</v>
      </c>
      <c r="D20" s="24">
        <v>16</v>
      </c>
      <c r="E20" s="22">
        <v>16.089055999999999</v>
      </c>
      <c r="F20" s="23">
        <v>0.55329657479598304</v>
      </c>
      <c r="G20" s="22">
        <v>3.5301</v>
      </c>
    </row>
    <row r="21" spans="1:9">
      <c r="A21" s="20" t="s">
        <v>17</v>
      </c>
      <c r="B21" s="20"/>
      <c r="C21" s="20"/>
      <c r="D21" s="20"/>
      <c r="E21" s="25">
        <f>SUM(E6:E20)</f>
        <v>2697.6267360000002</v>
      </c>
      <c r="F21" s="26">
        <f>SUM(F6:F20)</f>
        <v>92.770367205314514</v>
      </c>
      <c r="G21" s="25"/>
      <c r="H21" s="14"/>
      <c r="I21" s="14"/>
    </row>
    <row r="22" spans="1:9">
      <c r="A22" s="21"/>
      <c r="B22" s="21"/>
      <c r="C22" s="21"/>
      <c r="D22" s="21"/>
      <c r="E22" s="22"/>
      <c r="F22" s="23"/>
      <c r="G22" s="22"/>
    </row>
    <row r="23" spans="1:9">
      <c r="A23" s="20" t="s">
        <v>58</v>
      </c>
      <c r="B23" s="20"/>
      <c r="C23" s="20"/>
      <c r="D23" s="20"/>
      <c r="E23" s="25">
        <f>E21</f>
        <v>2697.6267360000002</v>
      </c>
      <c r="F23" s="26">
        <f>F21</f>
        <v>92.770367205314514</v>
      </c>
      <c r="G23" s="25"/>
      <c r="H23" s="14"/>
      <c r="I23" s="14"/>
    </row>
    <row r="24" spans="1:9">
      <c r="A24" s="20"/>
      <c r="B24" s="20"/>
      <c r="C24" s="20"/>
      <c r="D24" s="20"/>
      <c r="E24" s="25"/>
      <c r="F24" s="26"/>
      <c r="G24" s="25"/>
      <c r="H24" s="14"/>
      <c r="I24" s="14"/>
    </row>
    <row r="25" spans="1:9">
      <c r="A25" s="20" t="s">
        <v>59</v>
      </c>
      <c r="B25" s="20"/>
      <c r="C25" s="20"/>
      <c r="D25" s="20"/>
      <c r="E25" s="25">
        <f>E27-(E21)</f>
        <v>210.22715879999987</v>
      </c>
      <c r="F25" s="26">
        <f>F27-(F21)</f>
        <v>7.2296327946854859</v>
      </c>
      <c r="G25" s="25"/>
      <c r="H25" s="14"/>
      <c r="I25" s="14"/>
    </row>
    <row r="26" spans="1:9">
      <c r="A26" s="20"/>
      <c r="B26" s="20"/>
      <c r="C26" s="20"/>
      <c r="D26" s="20"/>
      <c r="E26" s="25"/>
      <c r="F26" s="26"/>
      <c r="G26" s="25"/>
      <c r="H26" s="14"/>
      <c r="I26" s="14"/>
    </row>
    <row r="27" spans="1:9">
      <c r="A27" s="27" t="s">
        <v>60</v>
      </c>
      <c r="B27" s="27"/>
      <c r="C27" s="27"/>
      <c r="D27" s="27"/>
      <c r="E27" s="28">
        <v>2907.8538948</v>
      </c>
      <c r="F27" s="29">
        <v>100</v>
      </c>
      <c r="G27" s="28"/>
      <c r="H27" s="14"/>
      <c r="I27" s="14"/>
    </row>
    <row r="29" spans="1:9">
      <c r="A29" s="14" t="s">
        <v>62</v>
      </c>
    </row>
    <row r="31" spans="1:9">
      <c r="A31" s="14" t="s">
        <v>63</v>
      </c>
    </row>
    <row r="32" spans="1:9">
      <c r="A32" s="14" t="s">
        <v>64</v>
      </c>
    </row>
    <row r="33" spans="1:4">
      <c r="A33" s="14" t="s">
        <v>65</v>
      </c>
      <c r="B33" s="14"/>
      <c r="C33" s="30" t="s">
        <v>66</v>
      </c>
      <c r="D33" s="14" t="s">
        <v>67</v>
      </c>
    </row>
    <row r="34" spans="1:4">
      <c r="A34" s="7" t="s">
        <v>97</v>
      </c>
      <c r="C34" s="31">
        <v>12.756500000000001</v>
      </c>
      <c r="D34" s="31">
        <v>13.010300000000001</v>
      </c>
    </row>
    <row r="35" spans="1:4">
      <c r="A35" s="7" t="s">
        <v>334</v>
      </c>
      <c r="C35" s="31">
        <v>10.908200000000001</v>
      </c>
      <c r="D35" s="31">
        <v>10.312099999999999</v>
      </c>
    </row>
    <row r="36" spans="1:4">
      <c r="A36" s="7" t="s">
        <v>254</v>
      </c>
      <c r="C36" s="31">
        <v>10.5023</v>
      </c>
      <c r="D36" s="31">
        <v>10.3063</v>
      </c>
    </row>
    <row r="37" spans="1:4">
      <c r="A37" s="7" t="s">
        <v>100</v>
      </c>
      <c r="C37" s="31">
        <v>12.8589</v>
      </c>
      <c r="D37" s="31">
        <v>13.134600000000001</v>
      </c>
    </row>
    <row r="38" spans="1:4">
      <c r="A38" s="7" t="s">
        <v>307</v>
      </c>
      <c r="C38" s="31">
        <v>10.997199999999999</v>
      </c>
      <c r="D38" s="31">
        <v>10.4168</v>
      </c>
    </row>
    <row r="39" spans="1:4">
      <c r="A39" s="7" t="s">
        <v>258</v>
      </c>
      <c r="C39" s="31">
        <v>10.595700000000001</v>
      </c>
      <c r="D39" s="31">
        <v>10.4176</v>
      </c>
    </row>
    <row r="41" spans="1:4">
      <c r="A41" s="14" t="s">
        <v>83</v>
      </c>
    </row>
    <row r="42" spans="1:4">
      <c r="A42" s="70" t="s">
        <v>84</v>
      </c>
      <c r="B42" s="71"/>
      <c r="C42" s="34" t="s">
        <v>85</v>
      </c>
    </row>
    <row r="43" spans="1:4">
      <c r="A43" s="72" t="s">
        <v>334</v>
      </c>
      <c r="B43" s="73"/>
      <c r="C43" s="35">
        <v>0.81</v>
      </c>
    </row>
    <row r="44" spans="1:4">
      <c r="A44" s="72" t="s">
        <v>254</v>
      </c>
      <c r="B44" s="73"/>
      <c r="C44" s="35">
        <v>0.4</v>
      </c>
    </row>
    <row r="45" spans="1:4">
      <c r="A45" s="72" t="s">
        <v>307</v>
      </c>
      <c r="B45" s="73"/>
      <c r="C45" s="35">
        <v>0.81</v>
      </c>
    </row>
    <row r="46" spans="1:4">
      <c r="A46" s="72" t="s">
        <v>258</v>
      </c>
      <c r="B46" s="73"/>
      <c r="C46" s="35">
        <v>0.4</v>
      </c>
    </row>
    <row r="47" spans="1:4">
      <c r="A47" s="7" t="s">
        <v>86</v>
      </c>
    </row>
    <row r="48" spans="1:4">
      <c r="A48" s="7" t="s">
        <v>87</v>
      </c>
    </row>
    <row r="50" spans="1:5">
      <c r="A50" s="14" t="s">
        <v>88</v>
      </c>
      <c r="D50" s="32">
        <v>0.19973754589041101</v>
      </c>
      <c r="E50" s="10" t="s">
        <v>89</v>
      </c>
    </row>
    <row r="52" spans="1:5">
      <c r="A52" s="14" t="s">
        <v>90</v>
      </c>
      <c r="D52" s="30" t="s">
        <v>91</v>
      </c>
    </row>
    <row r="54" spans="1:5">
      <c r="A54" s="39" t="s">
        <v>92</v>
      </c>
    </row>
    <row r="55" spans="1:5">
      <c r="A55" s="39"/>
    </row>
    <row r="56" spans="1:5">
      <c r="A56" s="39" t="s">
        <v>93</v>
      </c>
    </row>
    <row r="57" spans="1:5">
      <c r="A57" s="42"/>
    </row>
    <row r="58" spans="1:5">
      <c r="A58" s="43"/>
    </row>
    <row r="59" spans="1:5">
      <c r="A59" s="43"/>
    </row>
    <row r="60" spans="1:5">
      <c r="A60" s="43"/>
    </row>
    <row r="61" spans="1:5">
      <c r="A61" s="43"/>
    </row>
    <row r="62" spans="1:5">
      <c r="A62" s="43"/>
    </row>
    <row r="63" spans="1:5">
      <c r="A63" s="43"/>
    </row>
    <row r="64" spans="1:5">
      <c r="A64" s="43"/>
    </row>
    <row r="65" spans="1:1">
      <c r="A65" s="43"/>
    </row>
    <row r="66" spans="1:1">
      <c r="A66" s="43"/>
    </row>
    <row r="67" spans="1:1">
      <c r="A67" s="43"/>
    </row>
    <row r="68" spans="1:1">
      <c r="A68" s="43"/>
    </row>
    <row r="69" spans="1:1">
      <c r="A69" s="43"/>
    </row>
    <row r="70" spans="1:1">
      <c r="A70" s="39" t="s">
        <v>335</v>
      </c>
    </row>
    <row r="71" spans="1:1">
      <c r="A71" s="43"/>
    </row>
    <row r="72" spans="1:1">
      <c r="A72" s="39" t="s">
        <v>95</v>
      </c>
    </row>
    <row r="73" spans="1:1">
      <c r="A73" s="43"/>
    </row>
    <row r="74" spans="1:1">
      <c r="A74" s="43"/>
    </row>
    <row r="75" spans="1:1">
      <c r="A75" s="43"/>
    </row>
    <row r="76" spans="1:1">
      <c r="A76" s="43"/>
    </row>
    <row r="77" spans="1:1">
      <c r="A77" s="43"/>
    </row>
    <row r="78" spans="1:1">
      <c r="A78" s="43"/>
    </row>
    <row r="79" spans="1:1">
      <c r="A79" s="43"/>
    </row>
    <row r="80" spans="1:1">
      <c r="A80" s="43"/>
    </row>
    <row r="81" spans="1:1">
      <c r="A81" s="43"/>
    </row>
    <row r="82" spans="1:1">
      <c r="A82" s="43"/>
    </row>
    <row r="83" spans="1:1">
      <c r="A83" s="43"/>
    </row>
    <row r="84" spans="1:1">
      <c r="A84" s="43"/>
    </row>
    <row r="85" spans="1:1">
      <c r="A85" s="43"/>
    </row>
    <row r="86" spans="1:1">
      <c r="A86" s="43"/>
    </row>
  </sheetData>
  <mergeCells count="6">
    <mergeCell ref="A46:B46"/>
    <mergeCell ref="A1:G1"/>
    <mergeCell ref="A42:B42"/>
    <mergeCell ref="A43:B43"/>
    <mergeCell ref="A44:B44"/>
    <mergeCell ref="A45:B45"/>
  </mergeCells>
  <conditionalFormatting sqref="F2:F3 F5:F65536">
    <cfRule type="cellIs" dxfId="56" priority="1" stopIfTrue="1" operator="between">
      <formula>0.009</formula>
      <formula>-0.009</formula>
    </cfRule>
  </conditionalFormatting>
  <hyperlinks>
    <hyperlink ref="A55" r:id="rId1" tooltip="https://www.franklintempletonindia.com/downloadsServlet/pdf/product-labels-jg9o5k7l" display="https://www.franklintempletonindia.com/downloadsServlet/pdf/product-labels-jg9o5k7l" xr:uid="{00000000-0004-0000-0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94"/>
  <sheetViews>
    <sheetView workbookViewId="0">
      <selection sqref="A1:G1"/>
    </sheetView>
  </sheetViews>
  <sheetFormatPr defaultColWidth="9.28515625" defaultRowHeight="10.15"/>
  <cols>
    <col min="1" max="1" width="38.7109375" style="7" bestFit="1" customWidth="1"/>
    <col min="2" max="2" width="53.7109375" style="7" bestFit="1" customWidth="1"/>
    <col min="3" max="3" width="24.7109375" style="7" bestFit="1" customWidth="1"/>
    <col min="4"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7" s="1" customFormat="1" ht="15" customHeight="1">
      <c r="A1" s="58" t="s">
        <v>360</v>
      </c>
      <c r="B1" s="59"/>
      <c r="C1" s="59"/>
      <c r="D1" s="59"/>
      <c r="E1" s="59"/>
      <c r="F1" s="59"/>
      <c r="G1" s="59"/>
    </row>
    <row r="2" spans="1:7" s="1" customFormat="1" ht="11.45">
      <c r="E2" s="5"/>
      <c r="F2" s="9"/>
      <c r="G2" s="10"/>
    </row>
    <row r="3" spans="1:7" s="1" customFormat="1" ht="12">
      <c r="A3" s="8" t="s">
        <v>1</v>
      </c>
      <c r="B3" s="2"/>
      <c r="C3" s="3"/>
      <c r="D3" s="3"/>
      <c r="E3" s="4"/>
      <c r="F3" s="9"/>
      <c r="G3" s="10"/>
    </row>
    <row r="4" spans="1:7" s="1" customFormat="1" ht="17.649999999999999" customHeight="1">
      <c r="A4" s="6" t="s">
        <v>2</v>
      </c>
      <c r="B4" s="6" t="s">
        <v>3</v>
      </c>
      <c r="C4" s="13" t="s">
        <v>4</v>
      </c>
      <c r="D4" s="13" t="s">
        <v>5</v>
      </c>
      <c r="E4" s="12" t="s">
        <v>6</v>
      </c>
      <c r="F4" s="12" t="s">
        <v>7</v>
      </c>
      <c r="G4" s="12" t="s">
        <v>8</v>
      </c>
    </row>
    <row r="5" spans="1:7">
      <c r="A5" s="16" t="s">
        <v>9</v>
      </c>
      <c r="B5" s="17"/>
      <c r="C5" s="17"/>
      <c r="D5" s="17"/>
      <c r="E5" s="18"/>
      <c r="F5" s="19"/>
      <c r="G5" s="18"/>
    </row>
    <row r="6" spans="1:7">
      <c r="A6" s="20" t="s">
        <v>10</v>
      </c>
      <c r="B6" s="21"/>
      <c r="C6" s="21"/>
      <c r="D6" s="21"/>
      <c r="E6" s="22"/>
      <c r="F6" s="23"/>
      <c r="G6" s="22"/>
    </row>
    <row r="7" spans="1:7">
      <c r="A7" s="21" t="s">
        <v>241</v>
      </c>
      <c r="B7" s="21" t="s">
        <v>242</v>
      </c>
      <c r="C7" s="21" t="s">
        <v>141</v>
      </c>
      <c r="D7" s="24">
        <v>50</v>
      </c>
      <c r="E7" s="22">
        <v>676.00900000000001</v>
      </c>
      <c r="F7" s="23">
        <v>12.163737337176199</v>
      </c>
      <c r="G7" s="22">
        <v>4.4249999999999998</v>
      </c>
    </row>
    <row r="8" spans="1:7">
      <c r="A8" s="21" t="s">
        <v>239</v>
      </c>
      <c r="B8" s="21" t="s">
        <v>240</v>
      </c>
      <c r="C8" s="21" t="s">
        <v>141</v>
      </c>
      <c r="D8" s="24">
        <v>54</v>
      </c>
      <c r="E8" s="22">
        <v>546.29100000000005</v>
      </c>
      <c r="F8" s="23">
        <v>9.8296623767779696</v>
      </c>
      <c r="G8" s="22">
        <v>4.0900999999999996</v>
      </c>
    </row>
    <row r="9" spans="1:7">
      <c r="A9" s="21" t="s">
        <v>231</v>
      </c>
      <c r="B9" s="21" t="s">
        <v>232</v>
      </c>
      <c r="C9" s="21" t="s">
        <v>16</v>
      </c>
      <c r="D9" s="24">
        <v>51</v>
      </c>
      <c r="E9" s="22">
        <v>515.17904999999996</v>
      </c>
      <c r="F9" s="23">
        <v>9.2698509129552207</v>
      </c>
      <c r="G9" s="22">
        <v>4.1341000000000001</v>
      </c>
    </row>
    <row r="10" spans="1:7">
      <c r="A10" s="21" t="s">
        <v>361</v>
      </c>
      <c r="B10" s="21" t="s">
        <v>362</v>
      </c>
      <c r="C10" s="21" t="s">
        <v>16</v>
      </c>
      <c r="D10" s="24">
        <v>50</v>
      </c>
      <c r="E10" s="22">
        <v>504.22449999999998</v>
      </c>
      <c r="F10" s="23">
        <v>9.0727407134653308</v>
      </c>
      <c r="G10" s="22">
        <v>3.915</v>
      </c>
    </row>
    <row r="11" spans="1:7">
      <c r="A11" s="21" t="s">
        <v>300</v>
      </c>
      <c r="B11" s="21" t="s">
        <v>301</v>
      </c>
      <c r="C11" s="21" t="s">
        <v>206</v>
      </c>
      <c r="D11" s="24">
        <v>50</v>
      </c>
      <c r="E11" s="22">
        <v>504.16149999999999</v>
      </c>
      <c r="F11" s="23">
        <v>9.0716071258174704</v>
      </c>
      <c r="G11" s="22">
        <v>3.6701000000000001</v>
      </c>
    </row>
    <row r="12" spans="1:7">
      <c r="A12" s="21" t="s">
        <v>227</v>
      </c>
      <c r="B12" s="21" t="s">
        <v>228</v>
      </c>
      <c r="C12" s="21" t="s">
        <v>16</v>
      </c>
      <c r="D12" s="24">
        <v>50</v>
      </c>
      <c r="E12" s="22">
        <v>501.9545</v>
      </c>
      <c r="F12" s="23">
        <v>9.0318955712329103</v>
      </c>
      <c r="G12" s="22">
        <v>3.55</v>
      </c>
    </row>
    <row r="13" spans="1:7">
      <c r="A13" s="21" t="s">
        <v>11</v>
      </c>
      <c r="B13" s="21" t="s">
        <v>12</v>
      </c>
      <c r="C13" s="21" t="s">
        <v>13</v>
      </c>
      <c r="D13" s="24">
        <v>48</v>
      </c>
      <c r="E13" s="22">
        <v>485.14416</v>
      </c>
      <c r="F13" s="23">
        <v>8.7294194794817308</v>
      </c>
      <c r="G13" s="22">
        <v>3.6</v>
      </c>
    </row>
    <row r="14" spans="1:7">
      <c r="A14" s="21" t="s">
        <v>14</v>
      </c>
      <c r="B14" s="21" t="s">
        <v>15</v>
      </c>
      <c r="C14" s="21" t="s">
        <v>16</v>
      </c>
      <c r="D14" s="24">
        <v>37</v>
      </c>
      <c r="E14" s="22">
        <v>372.35320000000002</v>
      </c>
      <c r="F14" s="23">
        <v>6.6999204470014799</v>
      </c>
      <c r="G14" s="22">
        <v>3.8250999999999999</v>
      </c>
    </row>
    <row r="15" spans="1:7">
      <c r="A15" s="21" t="s">
        <v>237</v>
      </c>
      <c r="B15" s="21" t="s">
        <v>238</v>
      </c>
      <c r="C15" s="21" t="s">
        <v>206</v>
      </c>
      <c r="D15" s="24">
        <v>20</v>
      </c>
      <c r="E15" s="22">
        <v>200.65979999999999</v>
      </c>
      <c r="F15" s="23">
        <v>3.6105630270163598</v>
      </c>
      <c r="G15" s="22">
        <v>3.4944000000000002</v>
      </c>
    </row>
    <row r="16" spans="1:7">
      <c r="A16" s="21" t="s">
        <v>354</v>
      </c>
      <c r="B16" s="21" t="s">
        <v>355</v>
      </c>
      <c r="C16" s="21" t="s">
        <v>141</v>
      </c>
      <c r="D16" s="24">
        <v>15</v>
      </c>
      <c r="E16" s="22">
        <v>151.90305000000001</v>
      </c>
      <c r="F16" s="23">
        <v>2.73326065321015</v>
      </c>
      <c r="G16" s="22">
        <v>4.1349</v>
      </c>
    </row>
    <row r="17" spans="1:9">
      <c r="A17" s="21" t="s">
        <v>346</v>
      </c>
      <c r="B17" s="21" t="s">
        <v>347</v>
      </c>
      <c r="C17" s="21" t="s">
        <v>141</v>
      </c>
      <c r="D17" s="24">
        <v>6</v>
      </c>
      <c r="E17" s="22">
        <v>61.02216</v>
      </c>
      <c r="F17" s="23">
        <v>1.0979994733607701</v>
      </c>
      <c r="G17" s="22">
        <v>4.45</v>
      </c>
    </row>
    <row r="18" spans="1:9">
      <c r="A18" s="21" t="s">
        <v>332</v>
      </c>
      <c r="B18" s="21" t="s">
        <v>333</v>
      </c>
      <c r="C18" s="21" t="s">
        <v>141</v>
      </c>
      <c r="D18" s="24">
        <v>56</v>
      </c>
      <c r="E18" s="22">
        <v>56.311695999999998</v>
      </c>
      <c r="F18" s="23">
        <v>1.0132419526292</v>
      </c>
      <c r="G18" s="22">
        <v>3.5301</v>
      </c>
    </row>
    <row r="19" spans="1:9">
      <c r="A19" s="21" t="s">
        <v>324</v>
      </c>
      <c r="B19" s="21" t="s">
        <v>325</v>
      </c>
      <c r="C19" s="21" t="s">
        <v>16</v>
      </c>
      <c r="D19" s="24">
        <v>3</v>
      </c>
      <c r="E19" s="22">
        <v>40.467959999999998</v>
      </c>
      <c r="F19" s="23">
        <v>0.72815840619185801</v>
      </c>
      <c r="G19" s="22">
        <v>4.3048999999999999</v>
      </c>
    </row>
    <row r="20" spans="1:9">
      <c r="A20" s="21" t="s">
        <v>339</v>
      </c>
      <c r="B20" s="21" t="s">
        <v>340</v>
      </c>
      <c r="C20" s="21" t="s">
        <v>268</v>
      </c>
      <c r="D20" s="24">
        <v>3</v>
      </c>
      <c r="E20" s="22">
        <v>39.873179999999998</v>
      </c>
      <c r="F20" s="23">
        <v>0.71745625918877698</v>
      </c>
      <c r="G20" s="22">
        <v>4.4950000000000001</v>
      </c>
    </row>
    <row r="21" spans="1:9">
      <c r="A21" s="21" t="s">
        <v>328</v>
      </c>
      <c r="B21" s="21" t="s">
        <v>329</v>
      </c>
      <c r="C21" s="21" t="s">
        <v>16</v>
      </c>
      <c r="D21" s="24">
        <v>3</v>
      </c>
      <c r="E21" s="22">
        <v>39.838679999999997</v>
      </c>
      <c r="F21" s="23">
        <v>0.71683548500066296</v>
      </c>
      <c r="G21" s="22">
        <v>4.3000999999999996</v>
      </c>
    </row>
    <row r="22" spans="1:9">
      <c r="A22" s="21" t="s">
        <v>207</v>
      </c>
      <c r="B22" s="21" t="s">
        <v>208</v>
      </c>
      <c r="C22" s="21" t="s">
        <v>16</v>
      </c>
      <c r="D22" s="24">
        <v>3</v>
      </c>
      <c r="E22" s="22">
        <v>30.23142</v>
      </c>
      <c r="F22" s="23">
        <v>0.54396768713116905</v>
      </c>
      <c r="G22" s="22">
        <v>3.75</v>
      </c>
    </row>
    <row r="23" spans="1:9">
      <c r="A23" s="21" t="s">
        <v>179</v>
      </c>
      <c r="B23" s="21" t="s">
        <v>180</v>
      </c>
      <c r="C23" s="21" t="s">
        <v>181</v>
      </c>
      <c r="D23" s="24">
        <v>1</v>
      </c>
      <c r="E23" s="22">
        <v>10.082700000000001</v>
      </c>
      <c r="F23" s="23">
        <v>0.18142260598534399</v>
      </c>
      <c r="G23" s="22">
        <v>4.1702000000000004</v>
      </c>
    </row>
    <row r="24" spans="1:9">
      <c r="A24" s="20" t="s">
        <v>17</v>
      </c>
      <c r="B24" s="20"/>
      <c r="C24" s="20"/>
      <c r="D24" s="20"/>
      <c r="E24" s="25">
        <f>SUM(E6:E23)</f>
        <v>4735.7075559999994</v>
      </c>
      <c r="F24" s="26">
        <f>SUM(F6:F23)</f>
        <v>85.211739513622589</v>
      </c>
      <c r="G24" s="25"/>
      <c r="H24" s="14"/>
      <c r="I24" s="14"/>
    </row>
    <row r="25" spans="1:9">
      <c r="A25" s="21"/>
      <c r="B25" s="21"/>
      <c r="C25" s="21"/>
      <c r="D25" s="21"/>
      <c r="E25" s="22"/>
      <c r="F25" s="23"/>
      <c r="G25" s="22"/>
    </row>
    <row r="26" spans="1:9">
      <c r="A26" s="20" t="s">
        <v>363</v>
      </c>
      <c r="B26" s="21"/>
      <c r="C26" s="21"/>
      <c r="D26" s="21"/>
      <c r="E26" s="22"/>
      <c r="F26" s="23"/>
      <c r="G26" s="22"/>
    </row>
    <row r="27" spans="1:9">
      <c r="A27" s="21" t="s">
        <v>364</v>
      </c>
      <c r="B27" s="21" t="s">
        <v>365</v>
      </c>
      <c r="C27" s="21" t="s">
        <v>16</v>
      </c>
      <c r="D27" s="24">
        <v>50</v>
      </c>
      <c r="E27" s="22">
        <v>503.96899999999999</v>
      </c>
      <c r="F27" s="23">
        <v>9.0681433857823404</v>
      </c>
      <c r="G27" s="22">
        <v>4.46</v>
      </c>
    </row>
    <row r="28" spans="1:9">
      <c r="A28" s="20" t="s">
        <v>17</v>
      </c>
      <c r="B28" s="20"/>
      <c r="C28" s="20"/>
      <c r="D28" s="20"/>
      <c r="E28" s="25">
        <f>SUM(E26:E27)</f>
        <v>503.96899999999999</v>
      </c>
      <c r="F28" s="26">
        <f>SUM(F26:F27)</f>
        <v>9.0681433857823404</v>
      </c>
      <c r="G28" s="25"/>
      <c r="H28" s="14"/>
      <c r="I28" s="14"/>
    </row>
    <row r="29" spans="1:9">
      <c r="A29" s="21"/>
      <c r="B29" s="21"/>
      <c r="C29" s="21"/>
      <c r="D29" s="21"/>
      <c r="E29" s="22"/>
      <c r="F29" s="23"/>
      <c r="G29" s="22"/>
    </row>
    <row r="30" spans="1:9">
      <c r="A30" s="20" t="s">
        <v>58</v>
      </c>
      <c r="B30" s="20"/>
      <c r="C30" s="20"/>
      <c r="D30" s="20"/>
      <c r="E30" s="25">
        <f>E24+E28</f>
        <v>5239.6765559999994</v>
      </c>
      <c r="F30" s="26">
        <f>F24+F28</f>
        <v>94.279882899404925</v>
      </c>
      <c r="G30" s="25"/>
      <c r="H30" s="14"/>
      <c r="I30" s="14"/>
    </row>
    <row r="31" spans="1:9">
      <c r="A31" s="20"/>
      <c r="B31" s="20"/>
      <c r="C31" s="20"/>
      <c r="D31" s="20"/>
      <c r="E31" s="25"/>
      <c r="F31" s="26"/>
      <c r="G31" s="25"/>
      <c r="H31" s="14"/>
      <c r="I31" s="14"/>
    </row>
    <row r="32" spans="1:9">
      <c r="A32" s="20" t="s">
        <v>59</v>
      </c>
      <c r="B32" s="20"/>
      <c r="C32" s="20"/>
      <c r="D32" s="20"/>
      <c r="E32" s="25">
        <f>E34-(E24+E28)</f>
        <v>317.8998801000007</v>
      </c>
      <c r="F32" s="26">
        <f>F34-(F24+F28)</f>
        <v>5.7201171005950755</v>
      </c>
      <c r="G32" s="25"/>
      <c r="H32" s="14"/>
      <c r="I32" s="14"/>
    </row>
    <row r="33" spans="1:9">
      <c r="A33" s="20"/>
      <c r="B33" s="20"/>
      <c r="C33" s="20"/>
      <c r="D33" s="20"/>
      <c r="E33" s="25"/>
      <c r="F33" s="26"/>
      <c r="G33" s="25"/>
      <c r="H33" s="14"/>
      <c r="I33" s="14"/>
    </row>
    <row r="34" spans="1:9">
      <c r="A34" s="27" t="s">
        <v>60</v>
      </c>
      <c r="B34" s="27"/>
      <c r="C34" s="27"/>
      <c r="D34" s="27"/>
      <c r="E34" s="28">
        <v>5557.5764361000001</v>
      </c>
      <c r="F34" s="29">
        <v>100</v>
      </c>
      <c r="G34" s="28"/>
      <c r="H34" s="14"/>
      <c r="I34" s="14"/>
    </row>
    <row r="36" spans="1:9">
      <c r="A36" s="14" t="s">
        <v>62</v>
      </c>
    </row>
    <row r="38" spans="1:9">
      <c r="A38" s="14" t="s">
        <v>63</v>
      </c>
    </row>
    <row r="39" spans="1:9">
      <c r="A39" s="14" t="s">
        <v>64</v>
      </c>
    </row>
    <row r="40" spans="1:9">
      <c r="A40" s="14" t="s">
        <v>65</v>
      </c>
      <c r="B40" s="14"/>
      <c r="C40" s="30" t="s">
        <v>66</v>
      </c>
      <c r="D40" s="14" t="s">
        <v>67</v>
      </c>
    </row>
    <row r="41" spans="1:9">
      <c r="A41" s="7" t="s">
        <v>97</v>
      </c>
      <c r="C41" s="31">
        <v>12.740600000000001</v>
      </c>
      <c r="D41" s="31">
        <v>13.006500000000001</v>
      </c>
    </row>
    <row r="42" spans="1:9">
      <c r="A42" s="7" t="s">
        <v>334</v>
      </c>
      <c r="C42" s="31">
        <v>10.958500000000001</v>
      </c>
      <c r="D42" s="31">
        <v>10.3332</v>
      </c>
    </row>
    <row r="43" spans="1:9">
      <c r="A43" s="7" t="s">
        <v>254</v>
      </c>
      <c r="C43" s="31">
        <v>10.5297</v>
      </c>
      <c r="D43" s="31">
        <v>10.3262</v>
      </c>
    </row>
    <row r="44" spans="1:9">
      <c r="A44" s="7" t="s">
        <v>100</v>
      </c>
      <c r="C44" s="31">
        <v>12.875299999999999</v>
      </c>
      <c r="D44" s="31">
        <v>13.144</v>
      </c>
    </row>
    <row r="45" spans="1:9">
      <c r="A45" s="7" t="s">
        <v>307</v>
      </c>
      <c r="C45" s="31">
        <v>10.971399999999999</v>
      </c>
      <c r="D45" s="31">
        <v>10.344200000000001</v>
      </c>
    </row>
    <row r="46" spans="1:9">
      <c r="A46" s="7" t="s">
        <v>258</v>
      </c>
      <c r="C46" s="31">
        <v>10.5563</v>
      </c>
      <c r="D46" s="31">
        <v>10.353</v>
      </c>
    </row>
    <row r="48" spans="1:9">
      <c r="A48" s="14" t="s">
        <v>83</v>
      </c>
    </row>
    <row r="49" spans="1:5">
      <c r="A49" s="70" t="s">
        <v>84</v>
      </c>
      <c r="B49" s="71"/>
      <c r="C49" s="34" t="s">
        <v>85</v>
      </c>
    </row>
    <row r="50" spans="1:5">
      <c r="A50" s="72" t="s">
        <v>334</v>
      </c>
      <c r="B50" s="73"/>
      <c r="C50" s="35">
        <v>0.85</v>
      </c>
    </row>
    <row r="51" spans="1:5">
      <c r="A51" s="72" t="s">
        <v>254</v>
      </c>
      <c r="B51" s="73"/>
      <c r="C51" s="35">
        <v>0.42</v>
      </c>
    </row>
    <row r="52" spans="1:5">
      <c r="A52" s="72" t="s">
        <v>307</v>
      </c>
      <c r="B52" s="73"/>
      <c r="C52" s="35">
        <v>0.85</v>
      </c>
    </row>
    <row r="53" spans="1:5">
      <c r="A53" s="72" t="s">
        <v>258</v>
      </c>
      <c r="B53" s="73"/>
      <c r="C53" s="35">
        <v>0.42</v>
      </c>
    </row>
    <row r="54" spans="1:5">
      <c r="A54" s="7" t="s">
        <v>86</v>
      </c>
    </row>
    <row r="55" spans="1:5">
      <c r="A55" s="7" t="s">
        <v>87</v>
      </c>
    </row>
    <row r="57" spans="1:5">
      <c r="A57" s="14" t="s">
        <v>88</v>
      </c>
      <c r="D57" s="32">
        <v>0.20184760145205499</v>
      </c>
      <c r="E57" s="10" t="s">
        <v>89</v>
      </c>
    </row>
    <row r="59" spans="1:5">
      <c r="A59" s="14" t="s">
        <v>90</v>
      </c>
      <c r="D59" s="30" t="s">
        <v>91</v>
      </c>
    </row>
    <row r="61" spans="1:5">
      <c r="A61" s="39" t="s">
        <v>92</v>
      </c>
    </row>
    <row r="62" spans="1:5">
      <c r="A62" s="39"/>
    </row>
    <row r="63" spans="1:5">
      <c r="A63" s="39" t="s">
        <v>93</v>
      </c>
    </row>
    <row r="64" spans="1:5">
      <c r="A64" s="42"/>
    </row>
    <row r="65" spans="1:1">
      <c r="A65" s="43"/>
    </row>
    <row r="66" spans="1:1">
      <c r="A66" s="43"/>
    </row>
    <row r="67" spans="1:1">
      <c r="A67" s="43"/>
    </row>
    <row r="68" spans="1:1">
      <c r="A68" s="43"/>
    </row>
    <row r="69" spans="1:1">
      <c r="A69" s="43"/>
    </row>
    <row r="70" spans="1:1">
      <c r="A70" s="43"/>
    </row>
    <row r="71" spans="1:1">
      <c r="A71" s="43"/>
    </row>
    <row r="72" spans="1:1">
      <c r="A72" s="43"/>
    </row>
    <row r="73" spans="1:1">
      <c r="A73" s="43"/>
    </row>
    <row r="74" spans="1:1">
      <c r="A74" s="43"/>
    </row>
    <row r="75" spans="1:1">
      <c r="A75" s="43"/>
    </row>
    <row r="76" spans="1:1">
      <c r="A76" s="43"/>
    </row>
    <row r="77" spans="1:1">
      <c r="A77" s="39" t="s">
        <v>335</v>
      </c>
    </row>
    <row r="78" spans="1:1">
      <c r="A78" s="43"/>
    </row>
    <row r="79" spans="1:1">
      <c r="A79" s="39" t="s">
        <v>95</v>
      </c>
    </row>
    <row r="80" spans="1:1">
      <c r="A80" s="43"/>
    </row>
    <row r="81" spans="1:1">
      <c r="A81" s="43"/>
    </row>
    <row r="82" spans="1:1">
      <c r="A82" s="43"/>
    </row>
    <row r="83" spans="1:1">
      <c r="A83" s="43"/>
    </row>
    <row r="84" spans="1:1">
      <c r="A84" s="43"/>
    </row>
    <row r="85" spans="1:1">
      <c r="A85" s="43"/>
    </row>
    <row r="86" spans="1:1">
      <c r="A86" s="43"/>
    </row>
    <row r="87" spans="1:1">
      <c r="A87" s="43"/>
    </row>
    <row r="88" spans="1:1">
      <c r="A88" s="43"/>
    </row>
    <row r="89" spans="1:1">
      <c r="A89" s="43"/>
    </row>
    <row r="90" spans="1:1">
      <c r="A90" s="43"/>
    </row>
    <row r="91" spans="1:1">
      <c r="A91" s="43"/>
    </row>
    <row r="92" spans="1:1">
      <c r="A92" s="43"/>
    </row>
    <row r="93" spans="1:1">
      <c r="A93" s="43"/>
    </row>
    <row r="94" spans="1:1">
      <c r="A94" s="43"/>
    </row>
  </sheetData>
  <mergeCells count="6">
    <mergeCell ref="A53:B53"/>
    <mergeCell ref="A1:G1"/>
    <mergeCell ref="A49:B49"/>
    <mergeCell ref="A50:B50"/>
    <mergeCell ref="A51:B51"/>
    <mergeCell ref="A52:B52"/>
  </mergeCells>
  <conditionalFormatting sqref="F2:F3 F5:F65536">
    <cfRule type="cellIs" dxfId="55" priority="1" stopIfTrue="1" operator="between">
      <formula>0.009</formula>
      <formula>-0.009</formula>
    </cfRule>
  </conditionalFormatting>
  <hyperlinks>
    <hyperlink ref="A62" r:id="rId1" tooltip="https://www.franklintempletonindia.com/downloadsServlet/pdf/product-labels-jg9o5k7l" display="https://www.franklintempletonindia.com/downloadsServlet/pdf/product-labels-jg9o5k7l" xr:uid="{00000000-0004-0000-0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34"/>
  <sheetViews>
    <sheetView workbookViewId="0">
      <selection sqref="A1:G1"/>
    </sheetView>
  </sheetViews>
  <sheetFormatPr defaultColWidth="9.28515625" defaultRowHeight="10.15"/>
  <cols>
    <col min="1" max="1" width="38.7109375" style="7" bestFit="1" customWidth="1"/>
    <col min="2" max="2" width="51.7109375" style="7" bestFit="1" customWidth="1"/>
    <col min="3" max="3" width="25.28515625" style="7" bestFit="1" customWidth="1"/>
    <col min="4"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7" s="1" customFormat="1" ht="13.9">
      <c r="A1" s="58" t="s">
        <v>366</v>
      </c>
      <c r="B1" s="59"/>
      <c r="C1" s="59"/>
      <c r="D1" s="59"/>
      <c r="E1" s="59"/>
      <c r="F1" s="59"/>
      <c r="G1" s="59"/>
    </row>
    <row r="2" spans="1:7" s="1" customFormat="1" ht="11.45">
      <c r="E2" s="5"/>
      <c r="F2" s="9"/>
      <c r="G2" s="10"/>
    </row>
    <row r="3" spans="1:7" s="1" customFormat="1" ht="12">
      <c r="A3" s="8" t="s">
        <v>1</v>
      </c>
      <c r="B3" s="2"/>
      <c r="C3" s="3"/>
      <c r="D3" s="3"/>
      <c r="E3" s="4"/>
      <c r="F3" s="9"/>
      <c r="G3" s="10"/>
    </row>
    <row r="4" spans="1:7" s="1" customFormat="1" ht="17.649999999999999" customHeight="1">
      <c r="A4" s="6" t="s">
        <v>2</v>
      </c>
      <c r="B4" s="6" t="s">
        <v>3</v>
      </c>
      <c r="C4" s="13" t="s">
        <v>367</v>
      </c>
      <c r="D4" s="13" t="s">
        <v>5</v>
      </c>
      <c r="E4" s="12" t="s">
        <v>6</v>
      </c>
      <c r="F4" s="12" t="s">
        <v>7</v>
      </c>
      <c r="G4" s="12" t="s">
        <v>8</v>
      </c>
    </row>
    <row r="5" spans="1:7">
      <c r="A5" s="16" t="s">
        <v>368</v>
      </c>
      <c r="B5" s="17"/>
      <c r="C5" s="17"/>
      <c r="D5" s="17"/>
      <c r="E5" s="18"/>
      <c r="F5" s="19"/>
      <c r="G5" s="18"/>
    </row>
    <row r="6" spans="1:7">
      <c r="A6" s="20" t="s">
        <v>10</v>
      </c>
      <c r="B6" s="21"/>
      <c r="C6" s="21"/>
      <c r="D6" s="21"/>
      <c r="E6" s="22"/>
      <c r="F6" s="23"/>
      <c r="G6" s="22"/>
    </row>
    <row r="7" spans="1:7">
      <c r="A7" s="21" t="s">
        <v>369</v>
      </c>
      <c r="B7" s="21" t="s">
        <v>370</v>
      </c>
      <c r="C7" s="21" t="s">
        <v>371</v>
      </c>
      <c r="D7" s="24">
        <v>75000</v>
      </c>
      <c r="E7" s="22">
        <v>1415.8125</v>
      </c>
      <c r="F7" s="23">
        <v>3.1153075123399998</v>
      </c>
      <c r="G7" s="22"/>
    </row>
    <row r="8" spans="1:7">
      <c r="A8" s="21" t="s">
        <v>372</v>
      </c>
      <c r="B8" s="21" t="s">
        <v>373</v>
      </c>
      <c r="C8" s="21" t="s">
        <v>374</v>
      </c>
      <c r="D8" s="24">
        <v>196000</v>
      </c>
      <c r="E8" s="22">
        <v>1329.9580000000001</v>
      </c>
      <c r="F8" s="23">
        <v>2.9263960789276</v>
      </c>
      <c r="G8" s="22"/>
    </row>
    <row r="9" spans="1:7">
      <c r="A9" s="21" t="s">
        <v>375</v>
      </c>
      <c r="B9" s="21" t="s">
        <v>376</v>
      </c>
      <c r="C9" s="21" t="s">
        <v>374</v>
      </c>
      <c r="D9" s="24">
        <v>178100</v>
      </c>
      <c r="E9" s="22">
        <v>1318.20715</v>
      </c>
      <c r="F9" s="23">
        <v>2.9005398929698001</v>
      </c>
      <c r="G9" s="22"/>
    </row>
    <row r="10" spans="1:7">
      <c r="A10" s="21" t="s">
        <v>377</v>
      </c>
      <c r="B10" s="21" t="s">
        <v>378</v>
      </c>
      <c r="C10" s="21" t="s">
        <v>374</v>
      </c>
      <c r="D10" s="24">
        <v>85000</v>
      </c>
      <c r="E10" s="22">
        <v>1257.49</v>
      </c>
      <c r="F10" s="23">
        <v>2.7669398622292301</v>
      </c>
      <c r="G10" s="22"/>
    </row>
    <row r="11" spans="1:7">
      <c r="A11" s="21" t="s">
        <v>379</v>
      </c>
      <c r="B11" s="21" t="s">
        <v>380</v>
      </c>
      <c r="C11" s="21" t="s">
        <v>381</v>
      </c>
      <c r="D11" s="24">
        <v>46500</v>
      </c>
      <c r="E11" s="22">
        <v>881.59349999999995</v>
      </c>
      <c r="F11" s="23">
        <v>1.93982949958424</v>
      </c>
      <c r="G11" s="22"/>
    </row>
    <row r="12" spans="1:7">
      <c r="A12" s="21" t="s">
        <v>382</v>
      </c>
      <c r="B12" s="21" t="s">
        <v>383</v>
      </c>
      <c r="C12" s="21" t="s">
        <v>384</v>
      </c>
      <c r="D12" s="24">
        <v>126800</v>
      </c>
      <c r="E12" s="22">
        <v>867.05840000000001</v>
      </c>
      <c r="F12" s="23">
        <v>1.90784694100208</v>
      </c>
      <c r="G12" s="22"/>
    </row>
    <row r="13" spans="1:7">
      <c r="A13" s="21" t="s">
        <v>385</v>
      </c>
      <c r="B13" s="21" t="s">
        <v>386</v>
      </c>
      <c r="C13" s="21" t="s">
        <v>387</v>
      </c>
      <c r="D13" s="24">
        <v>27000</v>
      </c>
      <c r="E13" s="22">
        <v>637.2405</v>
      </c>
      <c r="F13" s="23">
        <v>1.40216315141821</v>
      </c>
      <c r="G13" s="22"/>
    </row>
    <row r="14" spans="1:7">
      <c r="A14" s="21" t="s">
        <v>388</v>
      </c>
      <c r="B14" s="21" t="s">
        <v>389</v>
      </c>
      <c r="C14" s="21" t="s">
        <v>374</v>
      </c>
      <c r="D14" s="24">
        <v>33853</v>
      </c>
      <c r="E14" s="22">
        <v>608.03373299999998</v>
      </c>
      <c r="F14" s="23">
        <v>1.33789753669432</v>
      </c>
      <c r="G14" s="22"/>
    </row>
    <row r="15" spans="1:7">
      <c r="A15" s="21" t="s">
        <v>390</v>
      </c>
      <c r="B15" s="21" t="s">
        <v>391</v>
      </c>
      <c r="C15" s="21" t="s">
        <v>374</v>
      </c>
      <c r="D15" s="24">
        <v>117300</v>
      </c>
      <c r="E15" s="22">
        <v>540.10784999999998</v>
      </c>
      <c r="F15" s="23">
        <v>1.1884356456655101</v>
      </c>
      <c r="G15" s="22"/>
    </row>
    <row r="16" spans="1:7">
      <c r="A16" s="21" t="s">
        <v>392</v>
      </c>
      <c r="B16" s="21" t="s">
        <v>393</v>
      </c>
      <c r="C16" s="21" t="s">
        <v>394</v>
      </c>
      <c r="D16" s="24">
        <v>123100</v>
      </c>
      <c r="E16" s="22">
        <v>464.70249999999999</v>
      </c>
      <c r="F16" s="23">
        <v>1.02251618011084</v>
      </c>
      <c r="G16" s="22"/>
    </row>
    <row r="17" spans="1:7">
      <c r="A17" s="21" t="s">
        <v>395</v>
      </c>
      <c r="B17" s="21" t="s">
        <v>396</v>
      </c>
      <c r="C17" s="21" t="s">
        <v>397</v>
      </c>
      <c r="D17" s="24">
        <v>36000</v>
      </c>
      <c r="E17" s="22">
        <v>438.89400000000001</v>
      </c>
      <c r="F17" s="23">
        <v>0.96572800093299904</v>
      </c>
      <c r="G17" s="22"/>
    </row>
    <row r="18" spans="1:7">
      <c r="A18" s="21" t="s">
        <v>398</v>
      </c>
      <c r="B18" s="21" t="s">
        <v>399</v>
      </c>
      <c r="C18" s="21" t="s">
        <v>371</v>
      </c>
      <c r="D18" s="24">
        <v>32100</v>
      </c>
      <c r="E18" s="22">
        <v>423.43110000000001</v>
      </c>
      <c r="F18" s="23">
        <v>0.93170394158011005</v>
      </c>
      <c r="G18" s="22"/>
    </row>
    <row r="19" spans="1:7">
      <c r="A19" s="21" t="s">
        <v>400</v>
      </c>
      <c r="B19" s="21" t="s">
        <v>401</v>
      </c>
      <c r="C19" s="21" t="s">
        <v>402</v>
      </c>
      <c r="D19" s="24">
        <v>190244</v>
      </c>
      <c r="E19" s="22">
        <v>411.688016</v>
      </c>
      <c r="F19" s="23">
        <v>0.90586484367467501</v>
      </c>
      <c r="G19" s="22"/>
    </row>
    <row r="20" spans="1:7">
      <c r="A20" s="21" t="s">
        <v>403</v>
      </c>
      <c r="B20" s="21" t="s">
        <v>404</v>
      </c>
      <c r="C20" s="21" t="s">
        <v>405</v>
      </c>
      <c r="D20" s="24">
        <v>8000</v>
      </c>
      <c r="E20" s="22">
        <v>392.56</v>
      </c>
      <c r="F20" s="23">
        <v>0.86377618296504</v>
      </c>
      <c r="G20" s="22"/>
    </row>
    <row r="21" spans="1:7">
      <c r="A21" s="21" t="s">
        <v>406</v>
      </c>
      <c r="B21" s="21" t="s">
        <v>407</v>
      </c>
      <c r="C21" s="21" t="s">
        <v>387</v>
      </c>
      <c r="D21" s="24">
        <v>24000</v>
      </c>
      <c r="E21" s="22">
        <v>380.65199999999999</v>
      </c>
      <c r="F21" s="23">
        <v>0.83757420928777304</v>
      </c>
      <c r="G21" s="22"/>
    </row>
    <row r="22" spans="1:7">
      <c r="A22" s="21" t="s">
        <v>408</v>
      </c>
      <c r="B22" s="21" t="s">
        <v>409</v>
      </c>
      <c r="C22" s="21" t="s">
        <v>410</v>
      </c>
      <c r="D22" s="24">
        <v>293300</v>
      </c>
      <c r="E22" s="22">
        <v>364.86520000000002</v>
      </c>
      <c r="F22" s="23">
        <v>0.80283745096998105</v>
      </c>
      <c r="G22" s="22"/>
    </row>
    <row r="23" spans="1:7">
      <c r="A23" s="21" t="s">
        <v>411</v>
      </c>
      <c r="B23" s="21" t="s">
        <v>412</v>
      </c>
      <c r="C23" s="21" t="s">
        <v>413</v>
      </c>
      <c r="D23" s="24">
        <v>38800</v>
      </c>
      <c r="E23" s="22">
        <v>360.12220000000002</v>
      </c>
      <c r="F23" s="23">
        <v>0.79240110891831195</v>
      </c>
      <c r="G23" s="22"/>
    </row>
    <row r="24" spans="1:7">
      <c r="A24" s="21" t="s">
        <v>414</v>
      </c>
      <c r="B24" s="21" t="s">
        <v>415</v>
      </c>
      <c r="C24" s="21" t="s">
        <v>410</v>
      </c>
      <c r="D24" s="24">
        <v>174166</v>
      </c>
      <c r="E24" s="22">
        <v>355.99530399999998</v>
      </c>
      <c r="F24" s="23">
        <v>0.78332042195485796</v>
      </c>
      <c r="G24" s="22"/>
    </row>
    <row r="25" spans="1:7">
      <c r="A25" s="21" t="s">
        <v>416</v>
      </c>
      <c r="B25" s="21" t="s">
        <v>417</v>
      </c>
      <c r="C25" s="21" t="s">
        <v>394</v>
      </c>
      <c r="D25" s="24">
        <v>21600</v>
      </c>
      <c r="E25" s="22">
        <v>350.40600000000001</v>
      </c>
      <c r="F25" s="23">
        <v>0.77102190026504902</v>
      </c>
      <c r="G25" s="22"/>
    </row>
    <row r="26" spans="1:7">
      <c r="A26" s="21" t="s">
        <v>418</v>
      </c>
      <c r="B26" s="21" t="s">
        <v>419</v>
      </c>
      <c r="C26" s="21" t="s">
        <v>420</v>
      </c>
      <c r="D26" s="24">
        <v>15000</v>
      </c>
      <c r="E26" s="22">
        <v>348.51</v>
      </c>
      <c r="F26" s="23">
        <v>0.76685000388512803</v>
      </c>
      <c r="G26" s="22"/>
    </row>
    <row r="27" spans="1:7">
      <c r="A27" s="21" t="s">
        <v>421</v>
      </c>
      <c r="B27" s="21" t="s">
        <v>422</v>
      </c>
      <c r="C27" s="21" t="s">
        <v>423</v>
      </c>
      <c r="D27" s="24">
        <v>107200</v>
      </c>
      <c r="E27" s="22">
        <v>291.85199999999998</v>
      </c>
      <c r="F27" s="23">
        <v>0.642181594025659</v>
      </c>
      <c r="G27" s="22"/>
    </row>
    <row r="28" spans="1:7">
      <c r="A28" s="21" t="s">
        <v>424</v>
      </c>
      <c r="B28" s="21" t="s">
        <v>425</v>
      </c>
      <c r="C28" s="21" t="s">
        <v>405</v>
      </c>
      <c r="D28" s="24">
        <v>50000</v>
      </c>
      <c r="E28" s="22">
        <v>241.57499999999999</v>
      </c>
      <c r="F28" s="23">
        <v>0.53155372783722099</v>
      </c>
      <c r="G28" s="22"/>
    </row>
    <row r="29" spans="1:7">
      <c r="A29" s="21" t="s">
        <v>426</v>
      </c>
      <c r="B29" s="21" t="s">
        <v>427</v>
      </c>
      <c r="C29" s="21" t="s">
        <v>428</v>
      </c>
      <c r="D29" s="24">
        <v>61700</v>
      </c>
      <c r="E29" s="22">
        <v>237.82265000000001</v>
      </c>
      <c r="F29" s="23">
        <v>0.52329717964038802</v>
      </c>
      <c r="G29" s="22"/>
    </row>
    <row r="30" spans="1:7">
      <c r="A30" s="21" t="s">
        <v>429</v>
      </c>
      <c r="B30" s="21" t="s">
        <v>430</v>
      </c>
      <c r="C30" s="21" t="s">
        <v>402</v>
      </c>
      <c r="D30" s="24">
        <v>76200</v>
      </c>
      <c r="E30" s="22">
        <v>224.90430000000001</v>
      </c>
      <c r="F30" s="23">
        <v>0.49487206487269297</v>
      </c>
      <c r="G30" s="22"/>
    </row>
    <row r="31" spans="1:7">
      <c r="A31" s="21" t="s">
        <v>431</v>
      </c>
      <c r="B31" s="21" t="s">
        <v>432</v>
      </c>
      <c r="C31" s="21" t="s">
        <v>374</v>
      </c>
      <c r="D31" s="24">
        <v>166200</v>
      </c>
      <c r="E31" s="22">
        <v>223.78829999999999</v>
      </c>
      <c r="F31" s="23">
        <v>0.49241645497818198</v>
      </c>
      <c r="G31" s="22"/>
    </row>
    <row r="32" spans="1:7">
      <c r="A32" s="21" t="s">
        <v>433</v>
      </c>
      <c r="B32" s="21" t="s">
        <v>434</v>
      </c>
      <c r="C32" s="21" t="s">
        <v>435</v>
      </c>
      <c r="D32" s="24">
        <v>26526</v>
      </c>
      <c r="E32" s="22">
        <v>222.062409</v>
      </c>
      <c r="F32" s="23">
        <v>0.48861886087742401</v>
      </c>
      <c r="G32" s="22"/>
    </row>
    <row r="33" spans="1:9">
      <c r="A33" s="21" t="s">
        <v>436</v>
      </c>
      <c r="B33" s="21" t="s">
        <v>437</v>
      </c>
      <c r="C33" s="21" t="s">
        <v>438</v>
      </c>
      <c r="D33" s="24">
        <v>87900</v>
      </c>
      <c r="E33" s="22">
        <v>221.02455</v>
      </c>
      <c r="F33" s="23">
        <v>0.48633518988324198</v>
      </c>
      <c r="G33" s="22"/>
    </row>
    <row r="34" spans="1:9">
      <c r="A34" s="21" t="s">
        <v>439</v>
      </c>
      <c r="B34" s="21" t="s">
        <v>440</v>
      </c>
      <c r="C34" s="21" t="s">
        <v>387</v>
      </c>
      <c r="D34" s="24">
        <v>150000</v>
      </c>
      <c r="E34" s="22">
        <v>207.3</v>
      </c>
      <c r="F34" s="23">
        <v>0.45613613900716499</v>
      </c>
      <c r="G34" s="22"/>
    </row>
    <row r="35" spans="1:9">
      <c r="A35" s="21" t="s">
        <v>441</v>
      </c>
      <c r="B35" s="21" t="s">
        <v>442</v>
      </c>
      <c r="C35" s="21" t="s">
        <v>443</v>
      </c>
      <c r="D35" s="24">
        <v>35000</v>
      </c>
      <c r="E35" s="22">
        <v>196.82249999999999</v>
      </c>
      <c r="F35" s="23">
        <v>0.43308179073679598</v>
      </c>
      <c r="G35" s="22"/>
    </row>
    <row r="36" spans="1:9">
      <c r="A36" s="21" t="s">
        <v>444</v>
      </c>
      <c r="B36" s="21" t="s">
        <v>445</v>
      </c>
      <c r="C36" s="21" t="s">
        <v>435</v>
      </c>
      <c r="D36" s="24">
        <v>39940</v>
      </c>
      <c r="E36" s="22">
        <v>192.67055999999999</v>
      </c>
      <c r="F36" s="23">
        <v>0.42394599777495601</v>
      </c>
      <c r="G36" s="22"/>
    </row>
    <row r="37" spans="1:9">
      <c r="A37" s="21" t="s">
        <v>446</v>
      </c>
      <c r="B37" s="21" t="s">
        <v>447</v>
      </c>
      <c r="C37" s="21" t="s">
        <v>423</v>
      </c>
      <c r="D37" s="24">
        <v>137000</v>
      </c>
      <c r="E37" s="22">
        <v>188.238</v>
      </c>
      <c r="F37" s="23">
        <v>0.41419273774448001</v>
      </c>
      <c r="G37" s="22"/>
    </row>
    <row r="38" spans="1:9">
      <c r="A38" s="21" t="s">
        <v>448</v>
      </c>
      <c r="B38" s="21" t="s">
        <v>449</v>
      </c>
      <c r="C38" s="21" t="s">
        <v>387</v>
      </c>
      <c r="D38" s="24">
        <v>30700</v>
      </c>
      <c r="E38" s="22">
        <v>181.4984</v>
      </c>
      <c r="F38" s="23">
        <v>0.39936314236361797</v>
      </c>
      <c r="G38" s="22"/>
    </row>
    <row r="39" spans="1:9">
      <c r="A39" s="21" t="s">
        <v>450</v>
      </c>
      <c r="B39" s="21" t="s">
        <v>451</v>
      </c>
      <c r="C39" s="21" t="s">
        <v>394</v>
      </c>
      <c r="D39" s="24">
        <v>36100</v>
      </c>
      <c r="E39" s="22">
        <v>180.26535000000001</v>
      </c>
      <c r="F39" s="23">
        <v>0.39664997947793201</v>
      </c>
      <c r="G39" s="22"/>
    </row>
    <row r="40" spans="1:9">
      <c r="A40" s="21" t="s">
        <v>452</v>
      </c>
      <c r="B40" s="21" t="s">
        <v>453</v>
      </c>
      <c r="C40" s="21" t="s">
        <v>428</v>
      </c>
      <c r="D40" s="24">
        <v>59944</v>
      </c>
      <c r="E40" s="22">
        <v>175.246284</v>
      </c>
      <c r="F40" s="23">
        <v>0.38560619083026099</v>
      </c>
      <c r="G40" s="22"/>
    </row>
    <row r="41" spans="1:9">
      <c r="A41" s="21" t="s">
        <v>454</v>
      </c>
      <c r="B41" s="21" t="s">
        <v>455</v>
      </c>
      <c r="C41" s="21" t="s">
        <v>397</v>
      </c>
      <c r="D41" s="24">
        <v>17000</v>
      </c>
      <c r="E41" s="22">
        <v>172.0145</v>
      </c>
      <c r="F41" s="23">
        <v>0.37849507903158702</v>
      </c>
      <c r="G41" s="22"/>
    </row>
    <row r="42" spans="1:9">
      <c r="A42" s="21" t="s">
        <v>456</v>
      </c>
      <c r="B42" s="21" t="s">
        <v>457</v>
      </c>
      <c r="C42" s="21" t="s">
        <v>410</v>
      </c>
      <c r="D42" s="24">
        <v>73700</v>
      </c>
      <c r="E42" s="22">
        <v>162.84014999999999</v>
      </c>
      <c r="F42" s="23">
        <v>0.35830813939386202</v>
      </c>
      <c r="G42" s="22"/>
    </row>
    <row r="43" spans="1:9">
      <c r="A43" s="21" t="s">
        <v>458</v>
      </c>
      <c r="B43" s="21" t="s">
        <v>459</v>
      </c>
      <c r="C43" s="21" t="s">
        <v>435</v>
      </c>
      <c r="D43" s="24">
        <v>5000</v>
      </c>
      <c r="E43" s="22">
        <v>162.46250000000001</v>
      </c>
      <c r="F43" s="23">
        <v>0.35747717068717599</v>
      </c>
      <c r="G43" s="22"/>
    </row>
    <row r="44" spans="1:9">
      <c r="A44" s="21" t="s">
        <v>460</v>
      </c>
      <c r="B44" s="21" t="s">
        <v>461</v>
      </c>
      <c r="C44" s="21" t="s">
        <v>462</v>
      </c>
      <c r="D44" s="24">
        <v>17000</v>
      </c>
      <c r="E44" s="22">
        <v>161.55099999999999</v>
      </c>
      <c r="F44" s="23">
        <v>0.35547153590326402</v>
      </c>
      <c r="G44" s="22"/>
    </row>
    <row r="45" spans="1:9">
      <c r="A45" s="21" t="s">
        <v>463</v>
      </c>
      <c r="B45" s="21" t="s">
        <v>464</v>
      </c>
      <c r="C45" s="21" t="s">
        <v>443</v>
      </c>
      <c r="D45" s="24">
        <v>12630</v>
      </c>
      <c r="E45" s="22">
        <v>153.978645</v>
      </c>
      <c r="F45" s="23">
        <v>0.338809573660661</v>
      </c>
      <c r="G45" s="22"/>
    </row>
    <row r="46" spans="1:9">
      <c r="A46" s="21" t="s">
        <v>465</v>
      </c>
      <c r="B46" s="21" t="s">
        <v>466</v>
      </c>
      <c r="C46" s="21" t="s">
        <v>467</v>
      </c>
      <c r="D46" s="24">
        <v>9000</v>
      </c>
      <c r="E46" s="22">
        <v>142.452</v>
      </c>
      <c r="F46" s="23">
        <v>0.313446721050886</v>
      </c>
      <c r="G46" s="22"/>
    </row>
    <row r="47" spans="1:9">
      <c r="A47" s="20" t="s">
        <v>17</v>
      </c>
      <c r="B47" s="20"/>
      <c r="C47" s="20"/>
      <c r="D47" s="20"/>
      <c r="E47" s="25">
        <f>SUM(E7:E46)</f>
        <v>17087.697051000003</v>
      </c>
      <c r="F47" s="26">
        <f>SUM(F7:F46)</f>
        <v>37.599209635153208</v>
      </c>
      <c r="G47" s="25"/>
      <c r="H47" s="14"/>
      <c r="I47" s="14"/>
    </row>
    <row r="48" spans="1:9">
      <c r="A48" s="21"/>
      <c r="B48" s="21"/>
      <c r="C48" s="21"/>
      <c r="D48" s="21"/>
      <c r="E48" s="22"/>
      <c r="F48" s="23"/>
      <c r="G48" s="22"/>
    </row>
    <row r="49" spans="1:9">
      <c r="A49" s="20" t="s">
        <v>9</v>
      </c>
      <c r="B49" s="21"/>
      <c r="C49" s="21"/>
      <c r="D49" s="21"/>
      <c r="E49" s="22"/>
      <c r="F49" s="23"/>
      <c r="G49" s="22"/>
    </row>
    <row r="50" spans="1:9">
      <c r="A50" s="20" t="s">
        <v>10</v>
      </c>
      <c r="B50" s="21"/>
      <c r="C50" s="21"/>
      <c r="D50" s="21"/>
      <c r="E50" s="22"/>
      <c r="F50" s="23"/>
      <c r="G50" s="22"/>
    </row>
    <row r="51" spans="1:9">
      <c r="A51" s="21" t="s">
        <v>196</v>
      </c>
      <c r="B51" s="21" t="s">
        <v>197</v>
      </c>
      <c r="C51" s="21" t="s">
        <v>16</v>
      </c>
      <c r="D51" s="24">
        <v>250</v>
      </c>
      <c r="E51" s="22">
        <v>2519.1149999999998</v>
      </c>
      <c r="F51" s="23">
        <v>5.54297824319843</v>
      </c>
      <c r="G51" s="22">
        <v>3.6800999999999999</v>
      </c>
    </row>
    <row r="52" spans="1:9">
      <c r="A52" s="21" t="s">
        <v>468</v>
      </c>
      <c r="B52" s="21" t="s">
        <v>469</v>
      </c>
      <c r="C52" s="21" t="s">
        <v>16</v>
      </c>
      <c r="D52" s="24">
        <v>200</v>
      </c>
      <c r="E52" s="22">
        <v>2039.55</v>
      </c>
      <c r="F52" s="23">
        <v>4.4877591042550096</v>
      </c>
      <c r="G52" s="22">
        <v>5.3250000000000002</v>
      </c>
    </row>
    <row r="53" spans="1:9">
      <c r="A53" s="21" t="s">
        <v>470</v>
      </c>
      <c r="B53" s="21" t="s">
        <v>471</v>
      </c>
      <c r="C53" s="21" t="s">
        <v>16</v>
      </c>
      <c r="D53" s="24">
        <v>150</v>
      </c>
      <c r="E53" s="22">
        <v>1623.729</v>
      </c>
      <c r="F53" s="23">
        <v>3.57280017778083</v>
      </c>
      <c r="G53" s="22">
        <v>5.54</v>
      </c>
    </row>
    <row r="54" spans="1:9">
      <c r="A54" s="21" t="s">
        <v>145</v>
      </c>
      <c r="B54" s="21" t="s">
        <v>146</v>
      </c>
      <c r="C54" s="21" t="s">
        <v>147</v>
      </c>
      <c r="D54" s="24">
        <v>50</v>
      </c>
      <c r="E54" s="22">
        <v>498.85649999999998</v>
      </c>
      <c r="F54" s="23">
        <v>1.09766752449893</v>
      </c>
      <c r="G54" s="22">
        <v>9.5988000000000007</v>
      </c>
    </row>
    <row r="55" spans="1:9">
      <c r="A55" s="21" t="s">
        <v>233</v>
      </c>
      <c r="B55" s="21" t="s">
        <v>234</v>
      </c>
      <c r="C55" s="21" t="s">
        <v>16</v>
      </c>
      <c r="D55" s="24">
        <v>45</v>
      </c>
      <c r="E55" s="22">
        <v>486.90404999999998</v>
      </c>
      <c r="F55" s="23">
        <v>1.07136774449567</v>
      </c>
      <c r="G55" s="22">
        <v>5.9149000000000003</v>
      </c>
    </row>
    <row r="56" spans="1:9">
      <c r="A56" s="20" t="s">
        <v>17</v>
      </c>
      <c r="B56" s="20"/>
      <c r="C56" s="20"/>
      <c r="D56" s="20"/>
      <c r="E56" s="25">
        <f>SUM(E50:E55)</f>
        <v>7168.1545500000002</v>
      </c>
      <c r="F56" s="26">
        <f>SUM(F50:F55)</f>
        <v>15.772572794228871</v>
      </c>
      <c r="G56" s="25"/>
      <c r="H56" s="14"/>
      <c r="I56" s="14"/>
    </row>
    <row r="57" spans="1:9">
      <c r="A57" s="21"/>
      <c r="B57" s="21"/>
      <c r="C57" s="21"/>
      <c r="D57" s="21"/>
      <c r="E57" s="22"/>
      <c r="F57" s="23"/>
      <c r="G57" s="22"/>
    </row>
    <row r="58" spans="1:9">
      <c r="A58" s="20" t="s">
        <v>18</v>
      </c>
      <c r="B58" s="21"/>
      <c r="C58" s="21"/>
      <c r="D58" s="21"/>
      <c r="E58" s="22"/>
      <c r="F58" s="23"/>
      <c r="G58" s="22"/>
    </row>
    <row r="59" spans="1:9">
      <c r="A59" s="20" t="s">
        <v>23</v>
      </c>
      <c r="B59" s="21"/>
      <c r="C59" s="21"/>
      <c r="D59" s="21"/>
      <c r="E59" s="22"/>
      <c r="F59" s="23"/>
      <c r="G59" s="22"/>
    </row>
    <row r="60" spans="1:9">
      <c r="A60" s="21" t="s">
        <v>472</v>
      </c>
      <c r="B60" s="21" t="s">
        <v>473</v>
      </c>
      <c r="C60" s="21" t="s">
        <v>22</v>
      </c>
      <c r="D60" s="24">
        <v>500</v>
      </c>
      <c r="E60" s="22">
        <v>2477.8975</v>
      </c>
      <c r="F60" s="23">
        <v>5.4522846044645803</v>
      </c>
      <c r="G60" s="22">
        <v>3.6997</v>
      </c>
    </row>
    <row r="61" spans="1:9">
      <c r="A61" s="20" t="s">
        <v>17</v>
      </c>
      <c r="B61" s="20"/>
      <c r="C61" s="20"/>
      <c r="D61" s="20"/>
      <c r="E61" s="25">
        <f>SUM(E59:E60)</f>
        <v>2477.8975</v>
      </c>
      <c r="F61" s="26">
        <f>SUM(F59:F60)</f>
        <v>5.4522846044645803</v>
      </c>
      <c r="G61" s="25"/>
      <c r="H61" s="14"/>
      <c r="I61" s="14"/>
    </row>
    <row r="62" spans="1:9">
      <c r="A62" s="21"/>
      <c r="B62" s="21"/>
      <c r="C62" s="21"/>
      <c r="D62" s="21"/>
      <c r="E62" s="22"/>
      <c r="F62" s="23"/>
      <c r="G62" s="22"/>
    </row>
    <row r="63" spans="1:9">
      <c r="A63" s="20" t="s">
        <v>47</v>
      </c>
      <c r="B63" s="21"/>
      <c r="C63" s="21"/>
      <c r="D63" s="21"/>
      <c r="E63" s="22"/>
      <c r="F63" s="23"/>
      <c r="G63" s="22"/>
    </row>
    <row r="64" spans="1:9">
      <c r="A64" s="21" t="s">
        <v>53</v>
      </c>
      <c r="B64" s="21" t="s">
        <v>54</v>
      </c>
      <c r="C64" s="21" t="s">
        <v>50</v>
      </c>
      <c r="D64" s="24">
        <v>2500000</v>
      </c>
      <c r="E64" s="22">
        <v>2480.1174999999998</v>
      </c>
      <c r="F64" s="23">
        <v>5.4571694198461298</v>
      </c>
      <c r="G64" s="22">
        <v>3.5684</v>
      </c>
    </row>
    <row r="65" spans="1:9">
      <c r="A65" s="21" t="s">
        <v>51</v>
      </c>
      <c r="B65" s="21" t="s">
        <v>52</v>
      </c>
      <c r="C65" s="21" t="s">
        <v>50</v>
      </c>
      <c r="D65" s="24">
        <v>600000</v>
      </c>
      <c r="E65" s="22">
        <v>596.99699999999996</v>
      </c>
      <c r="F65" s="23">
        <v>1.31361267042383</v>
      </c>
      <c r="G65" s="22">
        <v>3.4</v>
      </c>
    </row>
    <row r="66" spans="1:9">
      <c r="A66" s="20" t="s">
        <v>17</v>
      </c>
      <c r="B66" s="20"/>
      <c r="C66" s="20"/>
      <c r="D66" s="20"/>
      <c r="E66" s="25">
        <f>SUM(E63:E65)</f>
        <v>3077.1144999999997</v>
      </c>
      <c r="F66" s="26">
        <f>SUM(F63:F65)</f>
        <v>6.77078209026996</v>
      </c>
      <c r="G66" s="25"/>
      <c r="H66" s="14"/>
      <c r="I66" s="14"/>
    </row>
    <row r="67" spans="1:9">
      <c r="A67" s="21"/>
      <c r="B67" s="21"/>
      <c r="C67" s="21"/>
      <c r="D67" s="21"/>
      <c r="E67" s="22"/>
      <c r="F67" s="23"/>
      <c r="G67" s="22"/>
    </row>
    <row r="68" spans="1:9">
      <c r="A68" s="20" t="s">
        <v>55</v>
      </c>
      <c r="B68" s="21"/>
      <c r="C68" s="21"/>
      <c r="D68" s="21"/>
      <c r="E68" s="22"/>
      <c r="F68" s="23"/>
      <c r="G68" s="22"/>
    </row>
    <row r="69" spans="1:9">
      <c r="A69" s="21" t="s">
        <v>312</v>
      </c>
      <c r="B69" s="21" t="s">
        <v>313</v>
      </c>
      <c r="C69" s="21" t="s">
        <v>50</v>
      </c>
      <c r="D69" s="24">
        <v>5500000</v>
      </c>
      <c r="E69" s="22">
        <v>5406.3789999999999</v>
      </c>
      <c r="F69" s="23">
        <v>11.8960195034704</v>
      </c>
      <c r="G69" s="22">
        <v>5.6452999999999998</v>
      </c>
    </row>
    <row r="70" spans="1:9">
      <c r="A70" s="21" t="s">
        <v>162</v>
      </c>
      <c r="B70" s="21" t="s">
        <v>163</v>
      </c>
      <c r="C70" s="21" t="s">
        <v>50</v>
      </c>
      <c r="D70" s="24">
        <v>5100000</v>
      </c>
      <c r="E70" s="22">
        <v>5067.5742</v>
      </c>
      <c r="F70" s="23">
        <v>11.150524504198399</v>
      </c>
      <c r="G70" s="22">
        <v>5.7972000000000001</v>
      </c>
    </row>
    <row r="71" spans="1:9">
      <c r="A71" s="21" t="s">
        <v>474</v>
      </c>
      <c r="B71" s="21" t="s">
        <v>475</v>
      </c>
      <c r="C71" s="21" t="s">
        <v>50</v>
      </c>
      <c r="D71" s="24">
        <v>400000</v>
      </c>
      <c r="E71" s="22">
        <v>409.17680000000001</v>
      </c>
      <c r="F71" s="23">
        <v>0.90033924613269201</v>
      </c>
      <c r="G71" s="22">
        <v>5.2964000000000002</v>
      </c>
    </row>
    <row r="72" spans="1:9">
      <c r="A72" s="21" t="s">
        <v>247</v>
      </c>
      <c r="B72" s="21" t="s">
        <v>248</v>
      </c>
      <c r="C72" s="21" t="s">
        <v>50</v>
      </c>
      <c r="D72" s="24">
        <v>200000</v>
      </c>
      <c r="E72" s="22">
        <v>209.0532</v>
      </c>
      <c r="F72" s="23">
        <v>0.459993822938219</v>
      </c>
      <c r="G72" s="22">
        <v>4.9935</v>
      </c>
    </row>
    <row r="73" spans="1:9">
      <c r="A73" s="21" t="s">
        <v>314</v>
      </c>
      <c r="B73" s="21" t="s">
        <v>315</v>
      </c>
      <c r="C73" s="21" t="s">
        <v>50</v>
      </c>
      <c r="D73" s="24">
        <v>100000</v>
      </c>
      <c r="E73" s="22">
        <v>98.962400000000002</v>
      </c>
      <c r="F73" s="23">
        <v>0.21775362779972299</v>
      </c>
      <c r="G73" s="22">
        <v>5.5532000000000004</v>
      </c>
    </row>
    <row r="74" spans="1:9">
      <c r="A74" s="20" t="s">
        <v>17</v>
      </c>
      <c r="B74" s="20"/>
      <c r="C74" s="20"/>
      <c r="D74" s="20"/>
      <c r="E74" s="25">
        <f>SUM(E69:E73)</f>
        <v>11191.1456</v>
      </c>
      <c r="F74" s="26">
        <f>SUM(F69:F73)</f>
        <v>24.624630704539435</v>
      </c>
      <c r="G74" s="25"/>
      <c r="H74" s="14"/>
      <c r="I74" s="14"/>
    </row>
    <row r="75" spans="1:9">
      <c r="A75" s="21"/>
      <c r="B75" s="21"/>
      <c r="C75" s="21"/>
      <c r="D75" s="21"/>
      <c r="E75" s="22"/>
      <c r="F75" s="23"/>
      <c r="G75" s="22"/>
    </row>
    <row r="76" spans="1:9">
      <c r="A76" s="20" t="s">
        <v>58</v>
      </c>
      <c r="B76" s="20"/>
      <c r="C76" s="20"/>
      <c r="D76" s="20"/>
      <c r="E76" s="25">
        <f>E47+E56+E61+E66+E74</f>
        <v>41002.009201000001</v>
      </c>
      <c r="F76" s="26">
        <f>F47+F56+F61+F66+F74</f>
        <v>90.219479828656063</v>
      </c>
      <c r="G76" s="25"/>
      <c r="H76" s="14"/>
      <c r="I76" s="14"/>
    </row>
    <row r="77" spans="1:9">
      <c r="A77" s="20"/>
      <c r="B77" s="20"/>
      <c r="C77" s="20"/>
      <c r="D77" s="20"/>
      <c r="E77" s="25"/>
      <c r="F77" s="26"/>
      <c r="G77" s="25"/>
      <c r="H77" s="14"/>
      <c r="I77" s="14"/>
    </row>
    <row r="78" spans="1:9">
      <c r="A78" s="20" t="s">
        <v>59</v>
      </c>
      <c r="B78" s="20"/>
      <c r="C78" s="20"/>
      <c r="D78" s="20"/>
      <c r="E78" s="25">
        <f>E80-(E47+E56+E61+E66+E74)</f>
        <v>4444.9489047999959</v>
      </c>
      <c r="F78" s="26">
        <f>F80-(F47+F56+F61+F66+F74)</f>
        <v>9.7805201713439374</v>
      </c>
      <c r="G78" s="25"/>
      <c r="H78" s="14"/>
      <c r="I78" s="14"/>
    </row>
    <row r="79" spans="1:9">
      <c r="A79" s="20"/>
      <c r="B79" s="20"/>
      <c r="C79" s="20"/>
      <c r="D79" s="20"/>
      <c r="E79" s="25"/>
      <c r="F79" s="26"/>
      <c r="G79" s="25"/>
      <c r="H79" s="14"/>
      <c r="I79" s="14"/>
    </row>
    <row r="80" spans="1:9">
      <c r="A80" s="27" t="s">
        <v>60</v>
      </c>
      <c r="B80" s="27"/>
      <c r="C80" s="27"/>
      <c r="D80" s="27"/>
      <c r="E80" s="28">
        <v>45446.958105799997</v>
      </c>
      <c r="F80" s="29">
        <v>100</v>
      </c>
      <c r="G80" s="28"/>
      <c r="H80" s="14"/>
      <c r="I80" s="14"/>
    </row>
    <row r="82" spans="1:4">
      <c r="A82" s="14" t="s">
        <v>61</v>
      </c>
    </row>
    <row r="83" spans="1:4">
      <c r="A83" s="14" t="s">
        <v>62</v>
      </c>
    </row>
    <row r="85" spans="1:4">
      <c r="A85" s="14" t="s">
        <v>63</v>
      </c>
    </row>
    <row r="86" spans="1:4">
      <c r="A86" s="14" t="s">
        <v>64</v>
      </c>
    </row>
    <row r="87" spans="1:4">
      <c r="A87" s="14" t="s">
        <v>65</v>
      </c>
      <c r="B87" s="14"/>
      <c r="C87" s="30" t="s">
        <v>66</v>
      </c>
      <c r="D87" s="14" t="s">
        <v>67</v>
      </c>
    </row>
    <row r="88" spans="1:4">
      <c r="A88" s="7" t="s">
        <v>97</v>
      </c>
      <c r="C88" s="31">
        <v>154.50890000000001</v>
      </c>
      <c r="D88" s="31">
        <v>159.72239999999999</v>
      </c>
    </row>
    <row r="89" spans="1:4">
      <c r="A89" s="7" t="s">
        <v>306</v>
      </c>
      <c r="C89" s="31">
        <v>17.729399999999998</v>
      </c>
      <c r="D89" s="31">
        <v>16.8063</v>
      </c>
    </row>
    <row r="90" spans="1:4">
      <c r="A90" s="7" t="s">
        <v>100</v>
      </c>
      <c r="C90" s="31">
        <v>164.11519999999999</v>
      </c>
      <c r="D90" s="31">
        <v>170.31979999999999</v>
      </c>
    </row>
    <row r="91" spans="1:4">
      <c r="A91" s="7" t="s">
        <v>307</v>
      </c>
      <c r="C91" s="31">
        <v>19.172499999999999</v>
      </c>
      <c r="D91" s="31">
        <v>18.3719</v>
      </c>
    </row>
    <row r="93" spans="1:4">
      <c r="A93" s="14" t="s">
        <v>83</v>
      </c>
    </row>
    <row r="94" spans="1:4">
      <c r="A94" s="70" t="s">
        <v>84</v>
      </c>
      <c r="B94" s="71"/>
      <c r="C94" s="34" t="s">
        <v>85</v>
      </c>
    </row>
    <row r="95" spans="1:4">
      <c r="A95" s="72" t="s">
        <v>306</v>
      </c>
      <c r="B95" s="73"/>
      <c r="C95" s="35">
        <v>1.5</v>
      </c>
    </row>
    <row r="96" spans="1:4">
      <c r="A96" s="72" t="s">
        <v>307</v>
      </c>
      <c r="B96" s="73"/>
      <c r="C96" s="35">
        <v>1.5</v>
      </c>
    </row>
    <row r="97" spans="1:5">
      <c r="A97" s="7" t="s">
        <v>86</v>
      </c>
    </row>
    <row r="98" spans="1:5">
      <c r="A98" s="7" t="s">
        <v>87</v>
      </c>
    </row>
    <row r="100" spans="1:5">
      <c r="A100" s="14" t="s">
        <v>88</v>
      </c>
      <c r="D100" s="32">
        <v>1.96121713733418</v>
      </c>
      <c r="E100" s="10" t="s">
        <v>89</v>
      </c>
    </row>
    <row r="102" spans="1:5">
      <c r="A102" s="14" t="s">
        <v>90</v>
      </c>
      <c r="D102" s="30" t="s">
        <v>91</v>
      </c>
    </row>
    <row r="104" spans="1:5">
      <c r="A104" s="39" t="s">
        <v>92</v>
      </c>
    </row>
    <row r="105" spans="1:5">
      <c r="A105" s="39"/>
    </row>
    <row r="106" spans="1:5">
      <c r="A106" s="39" t="s">
        <v>93</v>
      </c>
    </row>
    <row r="107" spans="1:5">
      <c r="A107" s="42"/>
    </row>
    <row r="108" spans="1:5">
      <c r="A108" s="43"/>
    </row>
    <row r="109" spans="1:5">
      <c r="A109" s="43"/>
    </row>
    <row r="110" spans="1:5">
      <c r="A110" s="43"/>
    </row>
    <row r="111" spans="1:5">
      <c r="A111" s="43"/>
    </row>
    <row r="112" spans="1:5">
      <c r="A112" s="43"/>
    </row>
    <row r="113" spans="1:1">
      <c r="A113" s="43"/>
    </row>
    <row r="114" spans="1:1">
      <c r="A114" s="43"/>
    </row>
    <row r="115" spans="1:1">
      <c r="A115" s="43"/>
    </row>
    <row r="116" spans="1:1">
      <c r="A116" s="43"/>
    </row>
    <row r="117" spans="1:1">
      <c r="A117" s="43"/>
    </row>
    <row r="118" spans="1:1">
      <c r="A118" s="43"/>
    </row>
    <row r="119" spans="1:1">
      <c r="A119" s="43"/>
    </row>
    <row r="120" spans="1:1" ht="20.45">
      <c r="A120" s="46" t="s">
        <v>476</v>
      </c>
    </row>
    <row r="121" spans="1:1">
      <c r="A121" s="43"/>
    </row>
    <row r="122" spans="1:1">
      <c r="A122" s="39" t="s">
        <v>95</v>
      </c>
    </row>
    <row r="123" spans="1:1">
      <c r="A123" s="43"/>
    </row>
    <row r="124" spans="1:1">
      <c r="A124" s="43"/>
    </row>
    <row r="125" spans="1:1">
      <c r="A125" s="43"/>
    </row>
    <row r="126" spans="1:1">
      <c r="A126" s="43"/>
    </row>
    <row r="127" spans="1:1">
      <c r="A127" s="43"/>
    </row>
    <row r="128" spans="1:1">
      <c r="A128" s="43"/>
    </row>
    <row r="129" spans="1:1">
      <c r="A129" s="43"/>
    </row>
    <row r="130" spans="1:1">
      <c r="A130" s="43"/>
    </row>
    <row r="131" spans="1:1">
      <c r="A131" s="43"/>
    </row>
    <row r="132" spans="1:1">
      <c r="A132" s="43"/>
    </row>
    <row r="133" spans="1:1">
      <c r="A133" s="43"/>
    </row>
    <row r="134" spans="1:1">
      <c r="A134" s="43"/>
    </row>
  </sheetData>
  <mergeCells count="4">
    <mergeCell ref="A1:G1"/>
    <mergeCell ref="A94:B94"/>
    <mergeCell ref="A95:B95"/>
    <mergeCell ref="A96:B96"/>
  </mergeCells>
  <conditionalFormatting sqref="F2:F3 F5:F65536">
    <cfRule type="cellIs" dxfId="54" priority="1" stopIfTrue="1" operator="between">
      <formula>0.009</formula>
      <formula>-0.009</formula>
    </cfRule>
  </conditionalFormatting>
  <hyperlinks>
    <hyperlink ref="A105" r:id="rId1" tooltip="https://www.franklintempletonindia.com/downloadsServlet/pdf/product-labels-jg9o5k7l" display="https://www.franklintempletonindia.com/downloadsServlet/pdf/product-labels-jg9o5k7l" xr:uid="{00000000-0004-0000-0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49"/>
  <sheetViews>
    <sheetView workbookViewId="0">
      <selection sqref="A1:G1"/>
    </sheetView>
  </sheetViews>
  <sheetFormatPr defaultColWidth="9.28515625" defaultRowHeight="10.15"/>
  <cols>
    <col min="1" max="1" width="40.5703125" style="7" bestFit="1" customWidth="1"/>
    <col min="2" max="2" width="51" style="7" bestFit="1" customWidth="1"/>
    <col min="3" max="3" width="25.28515625" style="7" bestFit="1" customWidth="1"/>
    <col min="4"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7" s="1" customFormat="1" ht="15" customHeight="1">
      <c r="A1" s="58" t="s">
        <v>477</v>
      </c>
      <c r="B1" s="59"/>
      <c r="C1" s="59"/>
      <c r="D1" s="59"/>
      <c r="E1" s="59"/>
      <c r="F1" s="59"/>
      <c r="G1" s="59"/>
    </row>
    <row r="2" spans="1:7" s="1" customFormat="1" ht="12">
      <c r="A2" s="50" t="s">
        <v>478</v>
      </c>
      <c r="E2" s="5"/>
      <c r="F2" s="9"/>
      <c r="G2" s="10"/>
    </row>
    <row r="3" spans="1:7" s="1" customFormat="1" ht="12">
      <c r="A3" s="8" t="s">
        <v>1</v>
      </c>
      <c r="B3" s="2"/>
      <c r="C3" s="3"/>
      <c r="D3" s="3"/>
      <c r="E3" s="4"/>
      <c r="F3" s="9"/>
      <c r="G3" s="10"/>
    </row>
    <row r="4" spans="1:7" s="1" customFormat="1" ht="17.649999999999999" customHeight="1">
      <c r="A4" s="6" t="s">
        <v>2</v>
      </c>
      <c r="B4" s="6" t="s">
        <v>3</v>
      </c>
      <c r="C4" s="13" t="s">
        <v>367</v>
      </c>
      <c r="D4" s="13" t="s">
        <v>5</v>
      </c>
      <c r="E4" s="12" t="s">
        <v>6</v>
      </c>
      <c r="F4" s="12" t="s">
        <v>7</v>
      </c>
      <c r="G4" s="12" t="s">
        <v>8</v>
      </c>
    </row>
    <row r="5" spans="1:7">
      <c r="A5" s="16" t="s">
        <v>368</v>
      </c>
      <c r="B5" s="17"/>
      <c r="C5" s="17"/>
      <c r="D5" s="17"/>
      <c r="E5" s="18"/>
      <c r="F5" s="19"/>
      <c r="G5" s="18"/>
    </row>
    <row r="6" spans="1:7">
      <c r="A6" s="20" t="s">
        <v>10</v>
      </c>
      <c r="B6" s="21"/>
      <c r="C6" s="21"/>
      <c r="D6" s="21"/>
      <c r="E6" s="22"/>
      <c r="F6" s="23"/>
      <c r="G6" s="22"/>
    </row>
    <row r="7" spans="1:7">
      <c r="A7" s="21" t="s">
        <v>369</v>
      </c>
      <c r="B7" s="21" t="s">
        <v>370</v>
      </c>
      <c r="C7" s="21" t="s">
        <v>371</v>
      </c>
      <c r="D7" s="24">
        <v>23300</v>
      </c>
      <c r="E7" s="22">
        <v>439.84575000000001</v>
      </c>
      <c r="F7" s="23">
        <v>1.7829414199796401</v>
      </c>
      <c r="G7" s="22"/>
    </row>
    <row r="8" spans="1:7">
      <c r="A8" s="21" t="s">
        <v>372</v>
      </c>
      <c r="B8" s="21" t="s">
        <v>373</v>
      </c>
      <c r="C8" s="21" t="s">
        <v>374</v>
      </c>
      <c r="D8" s="24">
        <v>61000</v>
      </c>
      <c r="E8" s="22">
        <v>413.91550000000001</v>
      </c>
      <c r="F8" s="23">
        <v>1.6778315791878899</v>
      </c>
      <c r="G8" s="22"/>
    </row>
    <row r="9" spans="1:7">
      <c r="A9" s="21" t="s">
        <v>375</v>
      </c>
      <c r="B9" s="21" t="s">
        <v>376</v>
      </c>
      <c r="C9" s="21" t="s">
        <v>374</v>
      </c>
      <c r="D9" s="24">
        <v>55500</v>
      </c>
      <c r="E9" s="22">
        <v>410.78325000000001</v>
      </c>
      <c r="F9" s="23">
        <v>1.66513481387248</v>
      </c>
      <c r="G9" s="22"/>
    </row>
    <row r="10" spans="1:7">
      <c r="A10" s="21" t="s">
        <v>377</v>
      </c>
      <c r="B10" s="21" t="s">
        <v>378</v>
      </c>
      <c r="C10" s="21" t="s">
        <v>374</v>
      </c>
      <c r="D10" s="24">
        <v>26300</v>
      </c>
      <c r="E10" s="22">
        <v>389.0822</v>
      </c>
      <c r="F10" s="23">
        <v>1.5771682917404599</v>
      </c>
      <c r="G10" s="22"/>
    </row>
    <row r="11" spans="1:7">
      <c r="A11" s="21" t="s">
        <v>382</v>
      </c>
      <c r="B11" s="21" t="s">
        <v>383</v>
      </c>
      <c r="C11" s="21" t="s">
        <v>384</v>
      </c>
      <c r="D11" s="24">
        <v>39500</v>
      </c>
      <c r="E11" s="22">
        <v>270.101</v>
      </c>
      <c r="F11" s="23">
        <v>1.0948707824911801</v>
      </c>
      <c r="G11" s="22"/>
    </row>
    <row r="12" spans="1:7">
      <c r="A12" s="21" t="s">
        <v>379</v>
      </c>
      <c r="B12" s="21" t="s">
        <v>380</v>
      </c>
      <c r="C12" s="21" t="s">
        <v>381</v>
      </c>
      <c r="D12" s="24">
        <v>14000</v>
      </c>
      <c r="E12" s="22">
        <v>265.42599999999999</v>
      </c>
      <c r="F12" s="23">
        <v>1.07592038649803</v>
      </c>
      <c r="G12" s="22"/>
    </row>
    <row r="13" spans="1:7">
      <c r="A13" s="21" t="s">
        <v>448</v>
      </c>
      <c r="B13" s="21" t="s">
        <v>449</v>
      </c>
      <c r="C13" s="21" t="s">
        <v>387</v>
      </c>
      <c r="D13" s="24">
        <v>33697</v>
      </c>
      <c r="E13" s="22">
        <v>199.21666400000001</v>
      </c>
      <c r="F13" s="23">
        <v>0.807536828071582</v>
      </c>
      <c r="G13" s="22"/>
    </row>
    <row r="14" spans="1:7">
      <c r="A14" s="21" t="s">
        <v>385</v>
      </c>
      <c r="B14" s="21" t="s">
        <v>386</v>
      </c>
      <c r="C14" s="21" t="s">
        <v>387</v>
      </c>
      <c r="D14" s="24">
        <v>8000</v>
      </c>
      <c r="E14" s="22">
        <v>188.81200000000001</v>
      </c>
      <c r="F14" s="23">
        <v>0.76536089160619403</v>
      </c>
      <c r="G14" s="22"/>
    </row>
    <row r="15" spans="1:7">
      <c r="A15" s="21" t="s">
        <v>390</v>
      </c>
      <c r="B15" s="21" t="s">
        <v>391</v>
      </c>
      <c r="C15" s="21" t="s">
        <v>374</v>
      </c>
      <c r="D15" s="24">
        <v>36500</v>
      </c>
      <c r="E15" s="22">
        <v>168.06424999999999</v>
      </c>
      <c r="F15" s="23">
        <v>0.68125862883252197</v>
      </c>
      <c r="G15" s="22"/>
    </row>
    <row r="16" spans="1:7">
      <c r="A16" s="21" t="s">
        <v>406</v>
      </c>
      <c r="B16" s="21" t="s">
        <v>407</v>
      </c>
      <c r="C16" s="21" t="s">
        <v>387</v>
      </c>
      <c r="D16" s="24">
        <v>10000</v>
      </c>
      <c r="E16" s="22">
        <v>158.60499999999999</v>
      </c>
      <c r="F16" s="23">
        <v>0.64291498534627201</v>
      </c>
      <c r="G16" s="22"/>
    </row>
    <row r="17" spans="1:7">
      <c r="A17" s="21" t="s">
        <v>395</v>
      </c>
      <c r="B17" s="21" t="s">
        <v>396</v>
      </c>
      <c r="C17" s="21" t="s">
        <v>397</v>
      </c>
      <c r="D17" s="24">
        <v>13000</v>
      </c>
      <c r="E17" s="22">
        <v>158.48949999999999</v>
      </c>
      <c r="F17" s="23">
        <v>0.64244679909232405</v>
      </c>
      <c r="G17" s="22"/>
    </row>
    <row r="18" spans="1:7">
      <c r="A18" s="21" t="s">
        <v>388</v>
      </c>
      <c r="B18" s="21" t="s">
        <v>389</v>
      </c>
      <c r="C18" s="21" t="s">
        <v>374</v>
      </c>
      <c r="D18" s="24">
        <v>8500</v>
      </c>
      <c r="E18" s="22">
        <v>152.66849999999999</v>
      </c>
      <c r="F18" s="23">
        <v>0.61885102260545</v>
      </c>
      <c r="G18" s="22"/>
    </row>
    <row r="19" spans="1:7">
      <c r="A19" s="21" t="s">
        <v>392</v>
      </c>
      <c r="B19" s="21" t="s">
        <v>393</v>
      </c>
      <c r="C19" s="21" t="s">
        <v>394</v>
      </c>
      <c r="D19" s="24">
        <v>38200</v>
      </c>
      <c r="E19" s="22">
        <v>144.20500000000001</v>
      </c>
      <c r="F19" s="23">
        <v>0.58454371212672496</v>
      </c>
      <c r="G19" s="22"/>
    </row>
    <row r="20" spans="1:7">
      <c r="A20" s="21" t="s">
        <v>403</v>
      </c>
      <c r="B20" s="21" t="s">
        <v>404</v>
      </c>
      <c r="C20" s="21" t="s">
        <v>405</v>
      </c>
      <c r="D20" s="24">
        <v>2700</v>
      </c>
      <c r="E20" s="22">
        <v>132.489</v>
      </c>
      <c r="F20" s="23">
        <v>0.53705219566559803</v>
      </c>
      <c r="G20" s="22"/>
    </row>
    <row r="21" spans="1:7">
      <c r="A21" s="21" t="s">
        <v>398</v>
      </c>
      <c r="B21" s="21" t="s">
        <v>399</v>
      </c>
      <c r="C21" s="21" t="s">
        <v>371</v>
      </c>
      <c r="D21" s="24">
        <v>10000</v>
      </c>
      <c r="E21" s="22">
        <v>131.91</v>
      </c>
      <c r="F21" s="23">
        <v>0.53470518405489598</v>
      </c>
      <c r="G21" s="22"/>
    </row>
    <row r="22" spans="1:7">
      <c r="A22" s="21" t="s">
        <v>408</v>
      </c>
      <c r="B22" s="21" t="s">
        <v>409</v>
      </c>
      <c r="C22" s="21" t="s">
        <v>410</v>
      </c>
      <c r="D22" s="24">
        <v>98600</v>
      </c>
      <c r="E22" s="22">
        <v>122.6584</v>
      </c>
      <c r="F22" s="23">
        <v>0.49720326243559299</v>
      </c>
      <c r="G22" s="22"/>
    </row>
    <row r="23" spans="1:7">
      <c r="A23" s="21" t="s">
        <v>414</v>
      </c>
      <c r="B23" s="21" t="s">
        <v>415</v>
      </c>
      <c r="C23" s="21" t="s">
        <v>410</v>
      </c>
      <c r="D23" s="24">
        <v>55000</v>
      </c>
      <c r="E23" s="22">
        <v>112.42</v>
      </c>
      <c r="F23" s="23">
        <v>0.455701287176495</v>
      </c>
      <c r="G23" s="22"/>
    </row>
    <row r="24" spans="1:7">
      <c r="A24" s="21" t="s">
        <v>411</v>
      </c>
      <c r="B24" s="21" t="s">
        <v>412</v>
      </c>
      <c r="C24" s="21" t="s">
        <v>413</v>
      </c>
      <c r="D24" s="24">
        <v>12100</v>
      </c>
      <c r="E24" s="22">
        <v>112.30615</v>
      </c>
      <c r="F24" s="23">
        <v>0.455239789297603</v>
      </c>
      <c r="G24" s="22"/>
    </row>
    <row r="25" spans="1:7">
      <c r="A25" s="21" t="s">
        <v>416</v>
      </c>
      <c r="B25" s="21" t="s">
        <v>417</v>
      </c>
      <c r="C25" s="21" t="s">
        <v>394</v>
      </c>
      <c r="D25" s="24">
        <v>6700</v>
      </c>
      <c r="E25" s="22">
        <v>108.69074999999999</v>
      </c>
      <c r="F25" s="23">
        <v>0.44058454615885601</v>
      </c>
      <c r="G25" s="22"/>
    </row>
    <row r="26" spans="1:7">
      <c r="A26" s="21" t="s">
        <v>421</v>
      </c>
      <c r="B26" s="21" t="s">
        <v>422</v>
      </c>
      <c r="C26" s="21" t="s">
        <v>423</v>
      </c>
      <c r="D26" s="24">
        <v>39500</v>
      </c>
      <c r="E26" s="22">
        <v>107.53874999999999</v>
      </c>
      <c r="F26" s="23">
        <v>0.43591484430129201</v>
      </c>
      <c r="G26" s="22"/>
    </row>
    <row r="27" spans="1:7">
      <c r="A27" s="21" t="s">
        <v>418</v>
      </c>
      <c r="B27" s="21" t="s">
        <v>419</v>
      </c>
      <c r="C27" s="21" t="s">
        <v>420</v>
      </c>
      <c r="D27" s="24">
        <v>4500</v>
      </c>
      <c r="E27" s="22">
        <v>104.553</v>
      </c>
      <c r="F27" s="23">
        <v>0.42381192561967701</v>
      </c>
      <c r="G27" s="22"/>
    </row>
    <row r="28" spans="1:7">
      <c r="A28" s="21" t="s">
        <v>400</v>
      </c>
      <c r="B28" s="21" t="s">
        <v>401</v>
      </c>
      <c r="C28" s="21" t="s">
        <v>402</v>
      </c>
      <c r="D28" s="24">
        <v>45000</v>
      </c>
      <c r="E28" s="22">
        <v>97.38</v>
      </c>
      <c r="F28" s="23">
        <v>0.39473573514718902</v>
      </c>
      <c r="G28" s="22"/>
    </row>
    <row r="29" spans="1:7">
      <c r="A29" s="21" t="s">
        <v>444</v>
      </c>
      <c r="B29" s="21" t="s">
        <v>445</v>
      </c>
      <c r="C29" s="21" t="s">
        <v>435</v>
      </c>
      <c r="D29" s="24">
        <v>20000</v>
      </c>
      <c r="E29" s="22">
        <v>96.48</v>
      </c>
      <c r="F29" s="23">
        <v>0.39108753057096801</v>
      </c>
      <c r="G29" s="22"/>
    </row>
    <row r="30" spans="1:7">
      <c r="A30" s="21" t="s">
        <v>426</v>
      </c>
      <c r="B30" s="21" t="s">
        <v>427</v>
      </c>
      <c r="C30" s="21" t="s">
        <v>428</v>
      </c>
      <c r="D30" s="24">
        <v>20700</v>
      </c>
      <c r="E30" s="22">
        <v>79.788150000000002</v>
      </c>
      <c r="F30" s="23">
        <v>0.32342610439807201</v>
      </c>
      <c r="G30" s="22"/>
    </row>
    <row r="31" spans="1:7">
      <c r="A31" s="21" t="s">
        <v>429</v>
      </c>
      <c r="B31" s="21" t="s">
        <v>430</v>
      </c>
      <c r="C31" s="21" t="s">
        <v>402</v>
      </c>
      <c r="D31" s="24">
        <v>25600</v>
      </c>
      <c r="E31" s="22">
        <v>75.558400000000006</v>
      </c>
      <c r="F31" s="23">
        <v>0.30628055627999001</v>
      </c>
      <c r="G31" s="22"/>
    </row>
    <row r="32" spans="1:7">
      <c r="A32" s="21" t="s">
        <v>431</v>
      </c>
      <c r="B32" s="21" t="s">
        <v>432</v>
      </c>
      <c r="C32" s="21" t="s">
        <v>374</v>
      </c>
      <c r="D32" s="24">
        <v>56000</v>
      </c>
      <c r="E32" s="22">
        <v>75.403999999999996</v>
      </c>
      <c r="F32" s="23">
        <v>0.30565468651713601</v>
      </c>
      <c r="G32" s="22"/>
    </row>
    <row r="33" spans="1:9">
      <c r="A33" s="21" t="s">
        <v>433</v>
      </c>
      <c r="B33" s="21" t="s">
        <v>434</v>
      </c>
      <c r="C33" s="21" t="s">
        <v>435</v>
      </c>
      <c r="D33" s="24">
        <v>8641</v>
      </c>
      <c r="E33" s="22">
        <v>72.338131500000003</v>
      </c>
      <c r="F33" s="23">
        <v>0.29322700263736501</v>
      </c>
      <c r="G33" s="22"/>
    </row>
    <row r="34" spans="1:9">
      <c r="A34" s="21" t="s">
        <v>436</v>
      </c>
      <c r="B34" s="21" t="s">
        <v>437</v>
      </c>
      <c r="C34" s="21" t="s">
        <v>438</v>
      </c>
      <c r="D34" s="24">
        <v>27400</v>
      </c>
      <c r="E34" s="22">
        <v>68.897300000000001</v>
      </c>
      <c r="F34" s="23">
        <v>0.27927938349924503</v>
      </c>
      <c r="G34" s="22"/>
    </row>
    <row r="35" spans="1:9">
      <c r="A35" s="21" t="s">
        <v>424</v>
      </c>
      <c r="B35" s="21" t="s">
        <v>425</v>
      </c>
      <c r="C35" s="21" t="s">
        <v>405</v>
      </c>
      <c r="D35" s="24">
        <v>14000</v>
      </c>
      <c r="E35" s="22">
        <v>67.641000000000005</v>
      </c>
      <c r="F35" s="23">
        <v>0.27418689526690299</v>
      </c>
      <c r="G35" s="22"/>
    </row>
    <row r="36" spans="1:9">
      <c r="A36" s="21" t="s">
        <v>446</v>
      </c>
      <c r="B36" s="21" t="s">
        <v>447</v>
      </c>
      <c r="C36" s="21" t="s">
        <v>423</v>
      </c>
      <c r="D36" s="24">
        <v>46000</v>
      </c>
      <c r="E36" s="22">
        <v>63.204000000000001</v>
      </c>
      <c r="F36" s="23">
        <v>0.25620124670612998</v>
      </c>
      <c r="G36" s="22"/>
    </row>
    <row r="37" spans="1:9">
      <c r="A37" s="21" t="s">
        <v>439</v>
      </c>
      <c r="B37" s="21" t="s">
        <v>440</v>
      </c>
      <c r="C37" s="21" t="s">
        <v>387</v>
      </c>
      <c r="D37" s="24">
        <v>45000</v>
      </c>
      <c r="E37" s="22">
        <v>62.19</v>
      </c>
      <c r="F37" s="23">
        <v>0.25209093621692003</v>
      </c>
      <c r="G37" s="22"/>
    </row>
    <row r="38" spans="1:9">
      <c r="A38" s="21" t="s">
        <v>454</v>
      </c>
      <c r="B38" s="21" t="s">
        <v>455</v>
      </c>
      <c r="C38" s="21" t="s">
        <v>397</v>
      </c>
      <c r="D38" s="24">
        <v>6000</v>
      </c>
      <c r="E38" s="22">
        <v>60.710999999999999</v>
      </c>
      <c r="F38" s="23">
        <v>0.246095720029996</v>
      </c>
      <c r="G38" s="22"/>
    </row>
    <row r="39" spans="1:9">
      <c r="A39" s="21" t="s">
        <v>456</v>
      </c>
      <c r="B39" s="21" t="s">
        <v>457</v>
      </c>
      <c r="C39" s="21" t="s">
        <v>410</v>
      </c>
      <c r="D39" s="24">
        <v>25800</v>
      </c>
      <c r="E39" s="22">
        <v>57.005099999999999</v>
      </c>
      <c r="F39" s="23">
        <v>0.23107362965330699</v>
      </c>
      <c r="G39" s="22"/>
    </row>
    <row r="40" spans="1:9">
      <c r="A40" s="21" t="s">
        <v>441</v>
      </c>
      <c r="B40" s="21" t="s">
        <v>442</v>
      </c>
      <c r="C40" s="21" t="s">
        <v>443</v>
      </c>
      <c r="D40" s="24">
        <v>10000</v>
      </c>
      <c r="E40" s="22">
        <v>56.234999999999999</v>
      </c>
      <c r="F40" s="23">
        <v>0.22795198260425301</v>
      </c>
      <c r="G40" s="22"/>
    </row>
    <row r="41" spans="1:9">
      <c r="A41" s="21" t="s">
        <v>450</v>
      </c>
      <c r="B41" s="21" t="s">
        <v>451</v>
      </c>
      <c r="C41" s="21" t="s">
        <v>394</v>
      </c>
      <c r="D41" s="24">
        <v>11100</v>
      </c>
      <c r="E41" s="22">
        <v>55.427849999999999</v>
      </c>
      <c r="F41" s="23">
        <v>0.224680151133479</v>
      </c>
      <c r="G41" s="22"/>
    </row>
    <row r="42" spans="1:9">
      <c r="A42" s="21" t="s">
        <v>452</v>
      </c>
      <c r="B42" s="21" t="s">
        <v>453</v>
      </c>
      <c r="C42" s="21" t="s">
        <v>428</v>
      </c>
      <c r="D42" s="24">
        <v>18000</v>
      </c>
      <c r="E42" s="22">
        <v>52.622999999999998</v>
      </c>
      <c r="F42" s="23">
        <v>0.21331052157168401</v>
      </c>
      <c r="G42" s="22"/>
    </row>
    <row r="43" spans="1:9">
      <c r="A43" s="21" t="s">
        <v>463</v>
      </c>
      <c r="B43" s="21" t="s">
        <v>464</v>
      </c>
      <c r="C43" s="21" t="s">
        <v>443</v>
      </c>
      <c r="D43" s="24">
        <v>4294</v>
      </c>
      <c r="E43" s="22">
        <v>52.350301000000002</v>
      </c>
      <c r="F43" s="23">
        <v>0.21220511963864899</v>
      </c>
      <c r="G43" s="22"/>
    </row>
    <row r="44" spans="1:9">
      <c r="A44" s="21" t="s">
        <v>460</v>
      </c>
      <c r="B44" s="21" t="s">
        <v>461</v>
      </c>
      <c r="C44" s="21" t="s">
        <v>462</v>
      </c>
      <c r="D44" s="24">
        <v>5300</v>
      </c>
      <c r="E44" s="22">
        <v>50.365900000000003</v>
      </c>
      <c r="F44" s="23">
        <v>0.20416122985058399</v>
      </c>
      <c r="G44" s="22"/>
    </row>
    <row r="45" spans="1:9">
      <c r="A45" s="21" t="s">
        <v>465</v>
      </c>
      <c r="B45" s="21" t="s">
        <v>466</v>
      </c>
      <c r="C45" s="21" t="s">
        <v>467</v>
      </c>
      <c r="D45" s="24">
        <v>3000</v>
      </c>
      <c r="E45" s="22">
        <v>47.484000000000002</v>
      </c>
      <c r="F45" s="23">
        <v>0.19247927344145799</v>
      </c>
      <c r="G45" s="22"/>
    </row>
    <row r="46" spans="1:9">
      <c r="A46" s="21" t="s">
        <v>458</v>
      </c>
      <c r="B46" s="21" t="s">
        <v>459</v>
      </c>
      <c r="C46" s="21" t="s">
        <v>435</v>
      </c>
      <c r="D46" s="24">
        <v>1400</v>
      </c>
      <c r="E46" s="22">
        <v>45.4895</v>
      </c>
      <c r="F46" s="23">
        <v>0.18439444674448599</v>
      </c>
      <c r="G46" s="22"/>
    </row>
    <row r="47" spans="1:9">
      <c r="A47" s="20" t="s">
        <v>17</v>
      </c>
      <c r="B47" s="20"/>
      <c r="C47" s="20"/>
      <c r="D47" s="20"/>
      <c r="E47" s="25">
        <f>SUM(E7:E46)</f>
        <v>5528.3532964999977</v>
      </c>
      <c r="F47" s="26">
        <f>SUM(F7:F46)</f>
        <v>22.409515328068576</v>
      </c>
      <c r="G47" s="25"/>
      <c r="H47" s="14"/>
      <c r="I47" s="14"/>
    </row>
    <row r="48" spans="1:9">
      <c r="A48" s="21"/>
      <c r="B48" s="21"/>
      <c r="C48" s="21"/>
      <c r="D48" s="21"/>
      <c r="E48" s="22"/>
      <c r="F48" s="23"/>
      <c r="G48" s="22"/>
    </row>
    <row r="49" spans="1:9">
      <c r="A49" s="20" t="s">
        <v>479</v>
      </c>
      <c r="B49" s="21"/>
      <c r="C49" s="21"/>
      <c r="D49" s="21"/>
      <c r="E49" s="22"/>
      <c r="F49" s="23"/>
      <c r="G49" s="22"/>
    </row>
    <row r="50" spans="1:9">
      <c r="A50" s="21" t="s">
        <v>480</v>
      </c>
      <c r="B50" s="21" t="s">
        <v>481</v>
      </c>
      <c r="C50" s="21" t="s">
        <v>482</v>
      </c>
      <c r="D50" s="24">
        <v>13258</v>
      </c>
      <c r="E50" s="22">
        <v>45.0281454</v>
      </c>
      <c r="F50" s="23">
        <v>0.18252431789672999</v>
      </c>
      <c r="G50" s="22"/>
    </row>
    <row r="51" spans="1:9">
      <c r="A51" s="20" t="s">
        <v>17</v>
      </c>
      <c r="B51" s="20"/>
      <c r="C51" s="20"/>
      <c r="D51" s="20"/>
      <c r="E51" s="25">
        <f>SUM(E49:E50)</f>
        <v>45.0281454</v>
      </c>
      <c r="F51" s="26">
        <f>SUM(F49:F50)</f>
        <v>0.18252431789672999</v>
      </c>
      <c r="G51" s="25"/>
      <c r="H51" s="14"/>
      <c r="I51" s="14"/>
    </row>
    <row r="52" spans="1:9">
      <c r="A52" s="21"/>
      <c r="B52" s="21"/>
      <c r="C52" s="21"/>
      <c r="D52" s="21"/>
      <c r="E52" s="22"/>
      <c r="F52" s="23"/>
      <c r="G52" s="22"/>
    </row>
    <row r="53" spans="1:9">
      <c r="A53" s="20" t="s">
        <v>9</v>
      </c>
      <c r="B53" s="21"/>
      <c r="C53" s="21"/>
      <c r="D53" s="21"/>
      <c r="E53" s="22"/>
      <c r="F53" s="23"/>
      <c r="G53" s="22"/>
    </row>
    <row r="54" spans="1:9">
      <c r="A54" s="20" t="s">
        <v>10</v>
      </c>
      <c r="B54" s="21"/>
      <c r="C54" s="21"/>
      <c r="D54" s="21"/>
      <c r="E54" s="22"/>
      <c r="F54" s="23"/>
      <c r="G54" s="22"/>
    </row>
    <row r="55" spans="1:9">
      <c r="A55" s="21" t="s">
        <v>468</v>
      </c>
      <c r="B55" s="21" t="s">
        <v>469</v>
      </c>
      <c r="C55" s="21" t="s">
        <v>16</v>
      </c>
      <c r="D55" s="24">
        <v>100</v>
      </c>
      <c r="E55" s="22">
        <v>1019.775</v>
      </c>
      <c r="F55" s="23">
        <v>4.1337198019072199</v>
      </c>
      <c r="G55" s="22">
        <v>5.3250000000000002</v>
      </c>
    </row>
    <row r="56" spans="1:9">
      <c r="A56" s="21" t="s">
        <v>196</v>
      </c>
      <c r="B56" s="21" t="s">
        <v>197</v>
      </c>
      <c r="C56" s="21" t="s">
        <v>16</v>
      </c>
      <c r="D56" s="24">
        <v>100</v>
      </c>
      <c r="E56" s="22">
        <v>1007.646</v>
      </c>
      <c r="F56" s="23">
        <v>4.0845541649016699</v>
      </c>
      <c r="G56" s="22">
        <v>3.6800999999999999</v>
      </c>
    </row>
    <row r="57" spans="1:9">
      <c r="A57" s="21" t="s">
        <v>483</v>
      </c>
      <c r="B57" s="21" t="s">
        <v>484</v>
      </c>
      <c r="C57" s="21" t="s">
        <v>16</v>
      </c>
      <c r="D57" s="24">
        <v>100</v>
      </c>
      <c r="E57" s="22">
        <v>996.81</v>
      </c>
      <c r="F57" s="23">
        <v>4.0406297818039603</v>
      </c>
      <c r="G57" s="22">
        <v>5.0049999999999999</v>
      </c>
    </row>
    <row r="58" spans="1:9">
      <c r="A58" s="21" t="s">
        <v>233</v>
      </c>
      <c r="B58" s="21" t="s">
        <v>234</v>
      </c>
      <c r="C58" s="21" t="s">
        <v>16</v>
      </c>
      <c r="D58" s="24">
        <v>50</v>
      </c>
      <c r="E58" s="22">
        <v>541.00450000000001</v>
      </c>
      <c r="F58" s="23">
        <v>2.1929945473961601</v>
      </c>
      <c r="G58" s="22">
        <v>5.9149000000000003</v>
      </c>
    </row>
    <row r="59" spans="1:9">
      <c r="A59" s="20" t="s">
        <v>17</v>
      </c>
      <c r="B59" s="20"/>
      <c r="C59" s="20"/>
      <c r="D59" s="20"/>
      <c r="E59" s="25">
        <f>SUM(E54:E58)</f>
        <v>3565.2354999999998</v>
      </c>
      <c r="F59" s="26">
        <f>SUM(F54:F58)</f>
        <v>14.451898296009013</v>
      </c>
      <c r="G59" s="25"/>
      <c r="H59" s="14"/>
      <c r="I59" s="14"/>
    </row>
    <row r="60" spans="1:9">
      <c r="A60" s="21"/>
      <c r="B60" s="21"/>
      <c r="C60" s="21"/>
      <c r="D60" s="21"/>
      <c r="E60" s="22"/>
      <c r="F60" s="23"/>
      <c r="G60" s="22"/>
    </row>
    <row r="61" spans="1:9">
      <c r="A61" s="20" t="s">
        <v>18</v>
      </c>
      <c r="B61" s="21"/>
      <c r="C61" s="21"/>
      <c r="D61" s="21"/>
      <c r="E61" s="22"/>
      <c r="F61" s="23"/>
      <c r="G61" s="22"/>
    </row>
    <row r="62" spans="1:9">
      <c r="A62" s="20" t="s">
        <v>19</v>
      </c>
      <c r="B62" s="21"/>
      <c r="C62" s="21"/>
      <c r="D62" s="21"/>
      <c r="E62" s="22"/>
      <c r="F62" s="23"/>
      <c r="G62" s="22"/>
    </row>
    <row r="63" spans="1:9">
      <c r="A63" s="21" t="s">
        <v>20</v>
      </c>
      <c r="B63" s="21" t="s">
        <v>21</v>
      </c>
      <c r="C63" s="21" t="s">
        <v>22</v>
      </c>
      <c r="D63" s="24">
        <v>300</v>
      </c>
      <c r="E63" s="22">
        <v>1488.3705</v>
      </c>
      <c r="F63" s="23">
        <v>6.0332000769037801</v>
      </c>
      <c r="G63" s="22">
        <v>3.6101000000000001</v>
      </c>
    </row>
    <row r="64" spans="1:9">
      <c r="A64" s="21" t="s">
        <v>485</v>
      </c>
      <c r="B64" s="21" t="s">
        <v>486</v>
      </c>
      <c r="C64" s="21" t="s">
        <v>26</v>
      </c>
      <c r="D64" s="24">
        <v>500</v>
      </c>
      <c r="E64" s="22">
        <v>497.68950000000001</v>
      </c>
      <c r="F64" s="23">
        <v>2.0174145682638902</v>
      </c>
      <c r="G64" s="22">
        <v>3.5301999999999998</v>
      </c>
    </row>
    <row r="65" spans="1:9">
      <c r="A65" s="20" t="s">
        <v>17</v>
      </c>
      <c r="B65" s="20"/>
      <c r="C65" s="20"/>
      <c r="D65" s="20"/>
      <c r="E65" s="25">
        <f>SUM(E62:E64)</f>
        <v>1986.06</v>
      </c>
      <c r="F65" s="26">
        <f>SUM(F62:F64)</f>
        <v>8.0506146451676699</v>
      </c>
      <c r="G65" s="25"/>
      <c r="H65" s="14"/>
      <c r="I65" s="14"/>
    </row>
    <row r="66" spans="1:9">
      <c r="A66" s="21"/>
      <c r="B66" s="21"/>
      <c r="C66" s="21"/>
      <c r="D66" s="21"/>
      <c r="E66" s="22"/>
      <c r="F66" s="23"/>
      <c r="G66" s="22"/>
    </row>
    <row r="67" spans="1:9">
      <c r="A67" s="20" t="s">
        <v>23</v>
      </c>
      <c r="B67" s="21"/>
      <c r="C67" s="21"/>
      <c r="D67" s="21"/>
      <c r="E67" s="22"/>
      <c r="F67" s="23"/>
      <c r="G67" s="22"/>
    </row>
    <row r="68" spans="1:9">
      <c r="A68" s="21" t="s">
        <v>27</v>
      </c>
      <c r="B68" s="21" t="s">
        <v>28</v>
      </c>
      <c r="C68" s="21" t="s">
        <v>22</v>
      </c>
      <c r="D68" s="24">
        <v>300</v>
      </c>
      <c r="E68" s="22">
        <v>1492.0530000000001</v>
      </c>
      <c r="F68" s="23">
        <v>6.0481273139614897</v>
      </c>
      <c r="G68" s="22">
        <v>4.0500999999999996</v>
      </c>
    </row>
    <row r="69" spans="1:9">
      <c r="A69" s="21" t="s">
        <v>29</v>
      </c>
      <c r="B69" s="21" t="s">
        <v>30</v>
      </c>
      <c r="C69" s="21" t="s">
        <v>22</v>
      </c>
      <c r="D69" s="24">
        <v>300</v>
      </c>
      <c r="E69" s="22">
        <v>1488.5474999999999</v>
      </c>
      <c r="F69" s="23">
        <v>6.0339175571370998</v>
      </c>
      <c r="G69" s="22">
        <v>4.0698999999999996</v>
      </c>
    </row>
    <row r="70" spans="1:9">
      <c r="A70" s="21" t="s">
        <v>472</v>
      </c>
      <c r="B70" s="21" t="s">
        <v>473</v>
      </c>
      <c r="C70" s="21" t="s">
        <v>22</v>
      </c>
      <c r="D70" s="24">
        <v>200</v>
      </c>
      <c r="E70" s="22">
        <v>991.15899999999999</v>
      </c>
      <c r="F70" s="23">
        <v>4.0177231106259299</v>
      </c>
      <c r="G70" s="22">
        <v>3.6997</v>
      </c>
    </row>
    <row r="71" spans="1:9">
      <c r="A71" s="20" t="s">
        <v>17</v>
      </c>
      <c r="B71" s="20"/>
      <c r="C71" s="20"/>
      <c r="D71" s="20"/>
      <c r="E71" s="25">
        <f>SUM(E67:E70)</f>
        <v>3971.7595000000001</v>
      </c>
      <c r="F71" s="26">
        <f>SUM(F67:F70)</f>
        <v>16.099767981724519</v>
      </c>
      <c r="G71" s="25"/>
      <c r="H71" s="14"/>
      <c r="I71" s="14"/>
    </row>
    <row r="72" spans="1:9">
      <c r="A72" s="21"/>
      <c r="B72" s="21"/>
      <c r="C72" s="21"/>
      <c r="D72" s="21"/>
      <c r="E72" s="22"/>
      <c r="F72" s="23"/>
      <c r="G72" s="22"/>
    </row>
    <row r="73" spans="1:9">
      <c r="A73" s="20" t="s">
        <v>47</v>
      </c>
      <c r="B73" s="21"/>
      <c r="C73" s="21"/>
      <c r="D73" s="21"/>
      <c r="E73" s="22"/>
      <c r="F73" s="23"/>
      <c r="G73" s="22"/>
    </row>
    <row r="74" spans="1:9">
      <c r="A74" s="21" t="s">
        <v>51</v>
      </c>
      <c r="B74" s="21" t="s">
        <v>52</v>
      </c>
      <c r="C74" s="21" t="s">
        <v>50</v>
      </c>
      <c r="D74" s="24">
        <v>1243000</v>
      </c>
      <c r="E74" s="22">
        <v>1236.778785</v>
      </c>
      <c r="F74" s="23">
        <v>5.0133578035677004</v>
      </c>
      <c r="G74" s="22">
        <v>3.4</v>
      </c>
    </row>
    <row r="75" spans="1:9">
      <c r="A75" s="20" t="s">
        <v>17</v>
      </c>
      <c r="B75" s="20"/>
      <c r="C75" s="20"/>
      <c r="D75" s="20"/>
      <c r="E75" s="25">
        <f>SUM(E73:E74)</f>
        <v>1236.778785</v>
      </c>
      <c r="F75" s="26">
        <f>SUM(F73:F74)</f>
        <v>5.0133578035677004</v>
      </c>
      <c r="G75" s="25"/>
      <c r="H75" s="14"/>
      <c r="I75" s="14"/>
    </row>
    <row r="76" spans="1:9">
      <c r="A76" s="21"/>
      <c r="B76" s="21"/>
      <c r="C76" s="21"/>
      <c r="D76" s="21"/>
      <c r="E76" s="22"/>
      <c r="F76" s="23"/>
      <c r="G76" s="22"/>
    </row>
    <row r="77" spans="1:9">
      <c r="A77" s="20" t="s">
        <v>55</v>
      </c>
      <c r="B77" s="21"/>
      <c r="C77" s="21"/>
      <c r="D77" s="21"/>
      <c r="E77" s="22"/>
      <c r="F77" s="23"/>
      <c r="G77" s="22"/>
    </row>
    <row r="78" spans="1:9">
      <c r="A78" s="21" t="s">
        <v>312</v>
      </c>
      <c r="B78" s="21" t="s">
        <v>313</v>
      </c>
      <c r="C78" s="21" t="s">
        <v>50</v>
      </c>
      <c r="D78" s="24">
        <v>3500000</v>
      </c>
      <c r="E78" s="22">
        <v>3440.4229999999998</v>
      </c>
      <c r="F78" s="23">
        <v>13.945963258598301</v>
      </c>
      <c r="G78" s="22">
        <v>5.6452999999999998</v>
      </c>
    </row>
    <row r="79" spans="1:9">
      <c r="A79" s="21" t="s">
        <v>162</v>
      </c>
      <c r="B79" s="21" t="s">
        <v>163</v>
      </c>
      <c r="C79" s="21" t="s">
        <v>50</v>
      </c>
      <c r="D79" s="24">
        <v>900000</v>
      </c>
      <c r="E79" s="22">
        <v>894.27779999999996</v>
      </c>
      <c r="F79" s="23">
        <v>3.6250092915261001</v>
      </c>
      <c r="G79" s="22">
        <v>5.7972000000000001</v>
      </c>
    </row>
    <row r="80" spans="1:9">
      <c r="A80" s="21" t="s">
        <v>474</v>
      </c>
      <c r="B80" s="21" t="s">
        <v>475</v>
      </c>
      <c r="C80" s="21" t="s">
        <v>50</v>
      </c>
      <c r="D80" s="24">
        <v>800000</v>
      </c>
      <c r="E80" s="22">
        <v>818.35360000000003</v>
      </c>
      <c r="F80" s="23">
        <v>3.3172459427639001</v>
      </c>
      <c r="G80" s="22">
        <v>5.2964000000000002</v>
      </c>
    </row>
    <row r="81" spans="1:9">
      <c r="A81" s="21" t="s">
        <v>314</v>
      </c>
      <c r="B81" s="21" t="s">
        <v>315</v>
      </c>
      <c r="C81" s="21" t="s">
        <v>50</v>
      </c>
      <c r="D81" s="24">
        <v>600000</v>
      </c>
      <c r="E81" s="22">
        <v>593.77440000000001</v>
      </c>
      <c r="F81" s="23">
        <v>2.4069005370258898</v>
      </c>
      <c r="G81" s="22">
        <v>5.5532000000000004</v>
      </c>
    </row>
    <row r="82" spans="1:9">
      <c r="A82" s="21" t="s">
        <v>247</v>
      </c>
      <c r="B82" s="21" t="s">
        <v>248</v>
      </c>
      <c r="C82" s="21" t="s">
        <v>50</v>
      </c>
      <c r="D82" s="24">
        <v>200000</v>
      </c>
      <c r="E82" s="22">
        <v>209.0532</v>
      </c>
      <c r="F82" s="23">
        <v>0.84740982323754799</v>
      </c>
      <c r="G82" s="22">
        <v>4.9935</v>
      </c>
    </row>
    <row r="83" spans="1:9">
      <c r="A83" s="20" t="s">
        <v>17</v>
      </c>
      <c r="B83" s="20"/>
      <c r="C83" s="20"/>
      <c r="D83" s="20"/>
      <c r="E83" s="25">
        <f>SUM(E78:E82)</f>
        <v>5955.8820000000005</v>
      </c>
      <c r="F83" s="26">
        <f>SUM(F78:F82)</f>
        <v>24.142528853151742</v>
      </c>
      <c r="G83" s="25"/>
      <c r="H83" s="14"/>
      <c r="I83" s="14"/>
    </row>
    <row r="84" spans="1:9">
      <c r="A84" s="21"/>
      <c r="B84" s="21"/>
      <c r="C84" s="21"/>
      <c r="D84" s="21"/>
      <c r="E84" s="22"/>
      <c r="F84" s="23"/>
      <c r="G84" s="22"/>
    </row>
    <row r="85" spans="1:9">
      <c r="A85" s="20" t="s">
        <v>58</v>
      </c>
      <c r="B85" s="20"/>
      <c r="C85" s="20"/>
      <c r="D85" s="20"/>
      <c r="E85" s="25">
        <f>E47+E51+E59+E65+E71+E75+E83</f>
        <v>22289.097226899998</v>
      </c>
      <c r="F85" s="26">
        <f>F47+F51+F59+F65+F71+F75+F83</f>
        <v>90.350207225585947</v>
      </c>
      <c r="G85" s="25"/>
      <c r="H85" s="14"/>
      <c r="I85" s="14"/>
    </row>
    <row r="86" spans="1:9">
      <c r="A86" s="20"/>
      <c r="B86" s="20"/>
      <c r="C86" s="20"/>
      <c r="D86" s="20"/>
      <c r="E86" s="25"/>
      <c r="F86" s="26"/>
      <c r="G86" s="25"/>
      <c r="H86" s="14"/>
      <c r="I86" s="14"/>
    </row>
    <row r="87" spans="1:9">
      <c r="A87" s="20" t="s">
        <v>59</v>
      </c>
      <c r="B87" s="20"/>
      <c r="C87" s="20"/>
      <c r="D87" s="20"/>
      <c r="E87" s="25">
        <f>E89-(E47+E51+E59+E65+E71+E75+E83)</f>
        <v>2380.5719541000035</v>
      </c>
      <c r="F87" s="26">
        <f>F89-(F47+F51+F59+F65+F71+F75+F83)</f>
        <v>9.6497927744140526</v>
      </c>
      <c r="G87" s="25"/>
      <c r="H87" s="14"/>
      <c r="I87" s="14"/>
    </row>
    <row r="88" spans="1:9">
      <c r="A88" s="20"/>
      <c r="B88" s="20"/>
      <c r="C88" s="20"/>
      <c r="D88" s="20"/>
      <c r="E88" s="25"/>
      <c r="F88" s="26"/>
      <c r="G88" s="25"/>
      <c r="H88" s="14"/>
      <c r="I88" s="14"/>
    </row>
    <row r="89" spans="1:9">
      <c r="A89" s="27" t="s">
        <v>60</v>
      </c>
      <c r="B89" s="27"/>
      <c r="C89" s="27"/>
      <c r="D89" s="27"/>
      <c r="E89" s="28">
        <v>24669.669181000001</v>
      </c>
      <c r="F89" s="29">
        <v>100</v>
      </c>
      <c r="G89" s="28"/>
      <c r="H89" s="14"/>
      <c r="I89" s="14"/>
    </row>
    <row r="91" spans="1:9">
      <c r="A91" s="14" t="s">
        <v>61</v>
      </c>
    </row>
    <row r="92" spans="1:9">
      <c r="A92" s="14" t="s">
        <v>62</v>
      </c>
    </row>
    <row r="94" spans="1:9">
      <c r="A94" s="14" t="s">
        <v>63</v>
      </c>
    </row>
    <row r="95" spans="1:9">
      <c r="A95" s="14" t="s">
        <v>64</v>
      </c>
    </row>
    <row r="96" spans="1:9">
      <c r="A96" s="14" t="s">
        <v>65</v>
      </c>
      <c r="B96" s="14"/>
      <c r="C96" s="30" t="s">
        <v>66</v>
      </c>
      <c r="D96" s="14" t="s">
        <v>67</v>
      </c>
    </row>
    <row r="97" spans="1:4">
      <c r="A97" s="7" t="s">
        <v>97</v>
      </c>
      <c r="C97" s="31">
        <v>65.963700000000003</v>
      </c>
      <c r="D97" s="31">
        <v>67.964500000000001</v>
      </c>
    </row>
    <row r="98" spans="1:4">
      <c r="A98" s="7" t="s">
        <v>253</v>
      </c>
      <c r="C98" s="31">
        <v>13.2791</v>
      </c>
      <c r="D98" s="31">
        <v>13.168100000000001</v>
      </c>
    </row>
    <row r="99" spans="1:4">
      <c r="A99" s="7" t="s">
        <v>254</v>
      </c>
      <c r="C99" s="31">
        <v>12.548400000000001</v>
      </c>
      <c r="D99" s="31">
        <v>12.406499999999999</v>
      </c>
    </row>
    <row r="100" spans="1:4">
      <c r="A100" s="7" t="s">
        <v>100</v>
      </c>
      <c r="C100" s="31">
        <v>70.301699999999997</v>
      </c>
      <c r="D100" s="31">
        <v>72.7166</v>
      </c>
    </row>
    <row r="101" spans="1:4">
      <c r="A101" s="7" t="s">
        <v>257</v>
      </c>
      <c r="C101" s="31">
        <v>14.451499999999999</v>
      </c>
      <c r="D101" s="31">
        <v>14.428100000000001</v>
      </c>
    </row>
    <row r="102" spans="1:4">
      <c r="A102" s="7" t="s">
        <v>258</v>
      </c>
      <c r="C102" s="31">
        <v>13.6806</v>
      </c>
      <c r="D102" s="31">
        <v>13.6235</v>
      </c>
    </row>
    <row r="104" spans="1:4">
      <c r="A104" s="14" t="s">
        <v>83</v>
      </c>
    </row>
    <row r="105" spans="1:4">
      <c r="A105" s="70" t="s">
        <v>84</v>
      </c>
      <c r="B105" s="71"/>
      <c r="C105" s="34" t="s">
        <v>85</v>
      </c>
    </row>
    <row r="106" spans="1:4">
      <c r="A106" s="72" t="s">
        <v>253</v>
      </c>
      <c r="B106" s="73"/>
      <c r="C106" s="35">
        <v>0.51</v>
      </c>
    </row>
    <row r="107" spans="1:4">
      <c r="A107" s="72" t="s">
        <v>254</v>
      </c>
      <c r="B107" s="73"/>
      <c r="C107" s="35">
        <v>0.52</v>
      </c>
    </row>
    <row r="108" spans="1:4">
      <c r="A108" s="72" t="s">
        <v>257</v>
      </c>
      <c r="B108" s="73"/>
      <c r="C108" s="35">
        <v>0.51</v>
      </c>
    </row>
    <row r="109" spans="1:4">
      <c r="A109" s="72" t="s">
        <v>258</v>
      </c>
      <c r="B109" s="73"/>
      <c r="C109" s="35">
        <v>0.52</v>
      </c>
    </row>
    <row r="110" spans="1:4">
      <c r="A110" s="7" t="s">
        <v>86</v>
      </c>
    </row>
    <row r="111" spans="1:4">
      <c r="A111" s="7" t="s">
        <v>87</v>
      </c>
    </row>
    <row r="113" spans="1:7">
      <c r="A113" s="14" t="s">
        <v>88</v>
      </c>
      <c r="D113" s="32">
        <v>1.44304024673839</v>
      </c>
      <c r="E113" s="10" t="s">
        <v>89</v>
      </c>
    </row>
    <row r="115" spans="1:7">
      <c r="A115" s="14" t="s">
        <v>90</v>
      </c>
      <c r="D115" s="30" t="s">
        <v>91</v>
      </c>
    </row>
    <row r="117" spans="1:7" ht="24.75" customHeight="1">
      <c r="A117" s="63" t="s">
        <v>487</v>
      </c>
      <c r="B117" s="64"/>
      <c r="C117" s="64"/>
      <c r="D117" s="64"/>
      <c r="E117" s="64"/>
      <c r="F117" s="64"/>
      <c r="G117" s="64"/>
    </row>
    <row r="119" spans="1:7">
      <c r="A119" s="39" t="s">
        <v>263</v>
      </c>
    </row>
    <row r="120" spans="1:7">
      <c r="A120" s="39"/>
    </row>
    <row r="121" spans="1:7">
      <c r="A121" s="39" t="s">
        <v>93</v>
      </c>
    </row>
    <row r="122" spans="1:7">
      <c r="A122" s="42"/>
    </row>
    <row r="123" spans="1:7">
      <c r="A123" s="43"/>
    </row>
    <row r="124" spans="1:7">
      <c r="A124" s="43"/>
    </row>
    <row r="125" spans="1:7">
      <c r="A125" s="43"/>
    </row>
    <row r="126" spans="1:7">
      <c r="A126" s="43"/>
    </row>
    <row r="127" spans="1:7">
      <c r="A127" s="43"/>
    </row>
    <row r="128" spans="1:7">
      <c r="A128" s="43"/>
    </row>
    <row r="129" spans="1:1">
      <c r="A129" s="43"/>
    </row>
    <row r="130" spans="1:1">
      <c r="A130" s="43"/>
    </row>
    <row r="131" spans="1:1">
      <c r="A131" s="43"/>
    </row>
    <row r="132" spans="1:1">
      <c r="A132" s="43"/>
    </row>
    <row r="133" spans="1:1">
      <c r="A133" s="43"/>
    </row>
    <row r="134" spans="1:1">
      <c r="A134" s="39" t="s">
        <v>488</v>
      </c>
    </row>
    <row r="135" spans="1:1">
      <c r="A135" s="43"/>
    </row>
    <row r="136" spans="1:1">
      <c r="A136" s="39" t="s">
        <v>95</v>
      </c>
    </row>
    <row r="137" spans="1:1">
      <c r="A137" s="43"/>
    </row>
    <row r="138" spans="1:1">
      <c r="A138" s="43"/>
    </row>
    <row r="139" spans="1:1">
      <c r="A139" s="43"/>
    </row>
    <row r="140" spans="1:1">
      <c r="A140" s="43"/>
    </row>
    <row r="141" spans="1:1">
      <c r="A141" s="43"/>
    </row>
    <row r="142" spans="1:1">
      <c r="A142" s="43"/>
    </row>
    <row r="143" spans="1:1">
      <c r="A143" s="43"/>
    </row>
    <row r="144" spans="1:1">
      <c r="A144" s="43"/>
    </row>
    <row r="145" spans="1:1">
      <c r="A145" s="43"/>
    </row>
    <row r="146" spans="1:1">
      <c r="A146" s="43"/>
    </row>
    <row r="147" spans="1:1">
      <c r="A147" s="43"/>
    </row>
    <row r="148" spans="1:1">
      <c r="A148" s="43"/>
    </row>
    <row r="149" spans="1:1">
      <c r="A149" s="43"/>
    </row>
  </sheetData>
  <mergeCells count="7">
    <mergeCell ref="A117:G117"/>
    <mergeCell ref="A1:G1"/>
    <mergeCell ref="A105:B105"/>
    <mergeCell ref="A106:B106"/>
    <mergeCell ref="A107:B107"/>
    <mergeCell ref="A108:B108"/>
    <mergeCell ref="A109:B109"/>
  </mergeCells>
  <conditionalFormatting sqref="F2:F3 F5:F116 F118:F65506">
    <cfRule type="cellIs" dxfId="53" priority="1" stopIfTrue="1" operator="between">
      <formula>0.009</formula>
      <formula>-0.009</formula>
    </cfRule>
  </conditionalFormatting>
  <hyperlinks>
    <hyperlink ref="A120" r:id="rId1" tooltip="https://www.franklintempletonindia.com/downloadsServlet/pdf/product-labels-jg9o5k7l" display="https://www.franklintempletonindia.com/downloadsServlet/pdf/product-labels-jg9o5k7l" xr:uid="{00000000-0004-0000-1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39"/>
  <sheetViews>
    <sheetView workbookViewId="0">
      <selection sqref="A1:I1"/>
    </sheetView>
  </sheetViews>
  <sheetFormatPr defaultColWidth="9.28515625" defaultRowHeight="10.15"/>
  <cols>
    <col min="1" max="1" width="40.5703125" style="7" bestFit="1" customWidth="1"/>
    <col min="2" max="2" width="33.42578125" style="7" bestFit="1" customWidth="1"/>
    <col min="3" max="3" width="25.28515625" style="7" bestFit="1" customWidth="1"/>
    <col min="4" max="4" width="15.28515625" style="7" bestFit="1" customWidth="1"/>
    <col min="5" max="5" width="23" style="10" bestFit="1" customWidth="1"/>
    <col min="6" max="6" width="13.5703125" style="11" bestFit="1" customWidth="1"/>
    <col min="7" max="8" width="13.5703125" style="11" customWidth="1"/>
    <col min="9" max="9" width="14.28515625" style="10" customWidth="1"/>
    <col min="10" max="16384" width="9.28515625" style="7"/>
  </cols>
  <sheetData>
    <row r="1" spans="1:9" s="1" customFormat="1" ht="13.9">
      <c r="A1" s="58" t="s">
        <v>489</v>
      </c>
      <c r="B1" s="59"/>
      <c r="C1" s="59"/>
      <c r="D1" s="59"/>
      <c r="E1" s="59"/>
      <c r="F1" s="59"/>
      <c r="G1" s="59"/>
      <c r="H1" s="59"/>
      <c r="I1" s="59"/>
    </row>
    <row r="2" spans="1:9" s="1" customFormat="1" ht="11.45">
      <c r="E2" s="5"/>
      <c r="F2" s="9"/>
      <c r="G2" s="9"/>
      <c r="H2" s="9"/>
      <c r="I2" s="10"/>
    </row>
    <row r="3" spans="1:9" s="1" customFormat="1" ht="12">
      <c r="A3" s="8" t="s">
        <v>1</v>
      </c>
      <c r="B3" s="2"/>
      <c r="C3" s="3"/>
      <c r="D3" s="3"/>
      <c r="E3" s="4"/>
      <c r="F3" s="9"/>
      <c r="G3" s="9"/>
      <c r="H3" s="9"/>
      <c r="I3" s="10"/>
    </row>
    <row r="4" spans="1:9" s="1" customFormat="1" ht="54.75" customHeight="1">
      <c r="A4" s="6" t="s">
        <v>2</v>
      </c>
      <c r="B4" s="6" t="s">
        <v>3</v>
      </c>
      <c r="C4" s="13" t="s">
        <v>367</v>
      </c>
      <c r="D4" s="13" t="s">
        <v>5</v>
      </c>
      <c r="E4" s="12" t="s">
        <v>6</v>
      </c>
      <c r="F4" s="37" t="s">
        <v>490</v>
      </c>
      <c r="G4" s="37" t="s">
        <v>491</v>
      </c>
      <c r="H4" s="38" t="s">
        <v>492</v>
      </c>
      <c r="I4" s="12" t="s">
        <v>8</v>
      </c>
    </row>
    <row r="5" spans="1:9">
      <c r="A5" s="16" t="s">
        <v>368</v>
      </c>
      <c r="B5" s="17"/>
      <c r="C5" s="17"/>
      <c r="D5" s="17"/>
      <c r="E5" s="18"/>
      <c r="F5" s="19"/>
      <c r="G5" s="19"/>
      <c r="H5" s="19"/>
      <c r="I5" s="18"/>
    </row>
    <row r="6" spans="1:9">
      <c r="A6" s="20" t="s">
        <v>10</v>
      </c>
      <c r="B6" s="21"/>
      <c r="C6" s="21"/>
      <c r="D6" s="21"/>
      <c r="E6" s="22"/>
      <c r="F6" s="23"/>
      <c r="G6" s="23"/>
      <c r="H6" s="23"/>
      <c r="I6" s="22"/>
    </row>
    <row r="7" spans="1:9">
      <c r="A7" s="21" t="s">
        <v>493</v>
      </c>
      <c r="B7" s="21" t="s">
        <v>494</v>
      </c>
      <c r="C7" s="21" t="s">
        <v>413</v>
      </c>
      <c r="D7" s="24">
        <v>41700</v>
      </c>
      <c r="E7" s="22">
        <v>1078.5496499999999</v>
      </c>
      <c r="F7" s="23">
        <v>7.7208897101805301</v>
      </c>
      <c r="G7" s="23">
        <v>-1081.42695</v>
      </c>
      <c r="H7" s="23">
        <v>-7.7415000000000003</v>
      </c>
      <c r="I7" s="22"/>
    </row>
    <row r="8" spans="1:9">
      <c r="A8" s="21" t="s">
        <v>372</v>
      </c>
      <c r="B8" s="21" t="s">
        <v>373</v>
      </c>
      <c r="C8" s="21" t="s">
        <v>374</v>
      </c>
      <c r="D8" s="24">
        <v>133800</v>
      </c>
      <c r="E8" s="22">
        <v>907.8999</v>
      </c>
      <c r="F8" s="23">
        <v>6.4992789119943897</v>
      </c>
      <c r="G8" s="23">
        <v>-571.49400000000003</v>
      </c>
      <c r="H8" s="23">
        <v>-4.0911</v>
      </c>
      <c r="I8" s="22"/>
    </row>
    <row r="9" spans="1:9">
      <c r="A9" s="21" t="s">
        <v>375</v>
      </c>
      <c r="B9" s="21" t="s">
        <v>376</v>
      </c>
      <c r="C9" s="21" t="s">
        <v>374</v>
      </c>
      <c r="D9" s="24">
        <v>101000</v>
      </c>
      <c r="E9" s="22">
        <v>747.55150000000003</v>
      </c>
      <c r="F9" s="23">
        <v>5.3514112068739896</v>
      </c>
      <c r="G9" s="23">
        <v>-409.33749999999998</v>
      </c>
      <c r="H9" s="23">
        <v>-2.9302999999999999</v>
      </c>
      <c r="I9" s="22"/>
    </row>
    <row r="10" spans="1:9">
      <c r="A10" s="21" t="s">
        <v>385</v>
      </c>
      <c r="B10" s="21" t="s">
        <v>386</v>
      </c>
      <c r="C10" s="21" t="s">
        <v>387</v>
      </c>
      <c r="D10" s="24">
        <v>27300</v>
      </c>
      <c r="E10" s="22">
        <v>644.32095000000004</v>
      </c>
      <c r="F10" s="23">
        <v>4.6124265052691298</v>
      </c>
      <c r="G10" s="23">
        <v>-496.92300000000006</v>
      </c>
      <c r="H10" s="23">
        <v>-3.5573000000000001</v>
      </c>
      <c r="I10" s="22"/>
    </row>
    <row r="11" spans="1:9">
      <c r="A11" s="21" t="s">
        <v>379</v>
      </c>
      <c r="B11" s="21" t="s">
        <v>380</v>
      </c>
      <c r="C11" s="21" t="s">
        <v>381</v>
      </c>
      <c r="D11" s="24">
        <v>27000</v>
      </c>
      <c r="E11" s="22">
        <v>511.89299999999997</v>
      </c>
      <c r="F11" s="23">
        <v>3.6644297241331798</v>
      </c>
      <c r="G11" s="23">
        <v>-306.98674999999997</v>
      </c>
      <c r="H11" s="23">
        <v>-2.1976</v>
      </c>
      <c r="I11" s="22"/>
    </row>
    <row r="12" spans="1:9">
      <c r="A12" s="21" t="s">
        <v>456</v>
      </c>
      <c r="B12" s="21" t="s">
        <v>457</v>
      </c>
      <c r="C12" s="21" t="s">
        <v>410</v>
      </c>
      <c r="D12" s="24">
        <v>207938</v>
      </c>
      <c r="E12" s="22">
        <v>459.43901099999999</v>
      </c>
      <c r="F12" s="23">
        <v>3.2889333675880601</v>
      </c>
      <c r="G12" s="23"/>
      <c r="H12" s="23"/>
      <c r="I12" s="22"/>
    </row>
    <row r="13" spans="1:9">
      <c r="A13" s="21" t="s">
        <v>433</v>
      </c>
      <c r="B13" s="21" t="s">
        <v>434</v>
      </c>
      <c r="C13" s="21" t="s">
        <v>435</v>
      </c>
      <c r="D13" s="24">
        <v>54600</v>
      </c>
      <c r="E13" s="22">
        <v>457.08390000000003</v>
      </c>
      <c r="F13" s="23">
        <v>3.2720741045154398</v>
      </c>
      <c r="G13" s="23">
        <v>-411.79599999999999</v>
      </c>
      <c r="H13" s="23">
        <v>-2.9479000000000002</v>
      </c>
      <c r="I13" s="22"/>
    </row>
    <row r="14" spans="1:9">
      <c r="A14" s="21" t="s">
        <v>369</v>
      </c>
      <c r="B14" s="21" t="s">
        <v>370</v>
      </c>
      <c r="C14" s="21" t="s">
        <v>371</v>
      </c>
      <c r="D14" s="24">
        <v>20000</v>
      </c>
      <c r="E14" s="22">
        <v>377.55</v>
      </c>
      <c r="F14" s="23">
        <v>2.7027238941467902</v>
      </c>
      <c r="G14" s="23"/>
      <c r="H14" s="23"/>
      <c r="I14" s="22"/>
    </row>
    <row r="15" spans="1:9">
      <c r="A15" s="21" t="s">
        <v>495</v>
      </c>
      <c r="B15" s="21" t="s">
        <v>496</v>
      </c>
      <c r="C15" s="21" t="s">
        <v>435</v>
      </c>
      <c r="D15" s="24">
        <v>4600</v>
      </c>
      <c r="E15" s="22">
        <v>341.61669999999998</v>
      </c>
      <c r="F15" s="23">
        <v>2.4454922996413102</v>
      </c>
      <c r="G15" s="23">
        <v>-342.38490000000002</v>
      </c>
      <c r="H15" s="23">
        <v>-2.4510000000000001</v>
      </c>
      <c r="I15" s="22"/>
    </row>
    <row r="16" spans="1:9">
      <c r="A16" s="21" t="s">
        <v>377</v>
      </c>
      <c r="B16" s="21" t="s">
        <v>378</v>
      </c>
      <c r="C16" s="21" t="s">
        <v>374</v>
      </c>
      <c r="D16" s="24">
        <v>21600</v>
      </c>
      <c r="E16" s="22">
        <v>319.55040000000002</v>
      </c>
      <c r="F16" s="23">
        <v>2.28752880800997</v>
      </c>
      <c r="G16" s="23"/>
      <c r="H16" s="23"/>
      <c r="I16" s="22"/>
    </row>
    <row r="17" spans="1:9">
      <c r="A17" s="21" t="s">
        <v>390</v>
      </c>
      <c r="B17" s="21" t="s">
        <v>391</v>
      </c>
      <c r="C17" s="21" t="s">
        <v>374</v>
      </c>
      <c r="D17" s="24">
        <v>55462</v>
      </c>
      <c r="E17" s="22">
        <v>255.37477899999999</v>
      </c>
      <c r="F17" s="23">
        <v>1.8281221484988901</v>
      </c>
      <c r="G17" s="23"/>
      <c r="H17" s="23"/>
      <c r="I17" s="22"/>
    </row>
    <row r="18" spans="1:9">
      <c r="A18" s="21" t="s">
        <v>497</v>
      </c>
      <c r="B18" s="21" t="s">
        <v>498</v>
      </c>
      <c r="C18" s="21" t="s">
        <v>387</v>
      </c>
      <c r="D18" s="24">
        <v>41250</v>
      </c>
      <c r="E18" s="22">
        <v>239.270625</v>
      </c>
      <c r="F18" s="23">
        <v>1.71283918780277</v>
      </c>
      <c r="G18" s="23">
        <v>-239.765625</v>
      </c>
      <c r="H18" s="23">
        <v>-1.7163999999999999</v>
      </c>
      <c r="I18" s="22"/>
    </row>
    <row r="19" spans="1:9">
      <c r="A19" s="21" t="s">
        <v>382</v>
      </c>
      <c r="B19" s="21" t="s">
        <v>383</v>
      </c>
      <c r="C19" s="21" t="s">
        <v>384</v>
      </c>
      <c r="D19" s="24">
        <v>32800</v>
      </c>
      <c r="E19" s="22">
        <v>224.28639999999999</v>
      </c>
      <c r="F19" s="23">
        <v>1.60557333442502</v>
      </c>
      <c r="G19" s="23"/>
      <c r="H19" s="23"/>
      <c r="I19" s="22"/>
    </row>
    <row r="20" spans="1:9">
      <c r="A20" s="21" t="s">
        <v>408</v>
      </c>
      <c r="B20" s="21" t="s">
        <v>409</v>
      </c>
      <c r="C20" s="21" t="s">
        <v>410</v>
      </c>
      <c r="D20" s="24">
        <v>150349</v>
      </c>
      <c r="E20" s="22">
        <v>187.034156</v>
      </c>
      <c r="F20" s="23">
        <v>1.3388999667402399</v>
      </c>
      <c r="G20" s="23"/>
      <c r="H20" s="23"/>
      <c r="I20" s="22"/>
    </row>
    <row r="21" spans="1:9">
      <c r="A21" s="21" t="s">
        <v>436</v>
      </c>
      <c r="B21" s="21" t="s">
        <v>437</v>
      </c>
      <c r="C21" s="21" t="s">
        <v>438</v>
      </c>
      <c r="D21" s="24">
        <v>61251</v>
      </c>
      <c r="E21" s="22">
        <v>154.01563949999999</v>
      </c>
      <c r="F21" s="23">
        <v>1.1025340986596399</v>
      </c>
      <c r="G21" s="23"/>
      <c r="H21" s="23"/>
      <c r="I21" s="22"/>
    </row>
    <row r="22" spans="1:9">
      <c r="A22" s="21" t="s">
        <v>499</v>
      </c>
      <c r="B22" s="21" t="s">
        <v>500</v>
      </c>
      <c r="C22" s="21" t="s">
        <v>413</v>
      </c>
      <c r="D22" s="24">
        <v>12000</v>
      </c>
      <c r="E22" s="22">
        <v>146.04</v>
      </c>
      <c r="F22" s="23">
        <v>1.04543980267831</v>
      </c>
      <c r="G22" s="23">
        <v>-146.53199999999998</v>
      </c>
      <c r="H22" s="23">
        <v>-1.0489999999999999</v>
      </c>
      <c r="I22" s="22"/>
    </row>
    <row r="23" spans="1:9">
      <c r="A23" s="21" t="s">
        <v>392</v>
      </c>
      <c r="B23" s="21" t="s">
        <v>393</v>
      </c>
      <c r="C23" s="21" t="s">
        <v>394</v>
      </c>
      <c r="D23" s="24">
        <v>31400</v>
      </c>
      <c r="E23" s="22">
        <v>118.535</v>
      </c>
      <c r="F23" s="23">
        <v>0.848542912972295</v>
      </c>
      <c r="G23" s="23"/>
      <c r="H23" s="23"/>
      <c r="I23" s="22"/>
    </row>
    <row r="24" spans="1:9">
      <c r="A24" s="21" t="s">
        <v>398</v>
      </c>
      <c r="B24" s="21" t="s">
        <v>399</v>
      </c>
      <c r="C24" s="21" t="s">
        <v>371</v>
      </c>
      <c r="D24" s="24">
        <v>8200</v>
      </c>
      <c r="E24" s="22">
        <v>108.1662</v>
      </c>
      <c r="F24" s="23">
        <v>0.77431697332554805</v>
      </c>
      <c r="G24" s="23"/>
      <c r="H24" s="23"/>
      <c r="I24" s="22"/>
    </row>
    <row r="25" spans="1:9">
      <c r="A25" s="21" t="s">
        <v>421</v>
      </c>
      <c r="B25" s="21" t="s">
        <v>422</v>
      </c>
      <c r="C25" s="21" t="s">
        <v>423</v>
      </c>
      <c r="D25" s="24">
        <v>36500</v>
      </c>
      <c r="E25" s="22">
        <v>99.371250000000003</v>
      </c>
      <c r="F25" s="23">
        <v>0.71135757321211601</v>
      </c>
      <c r="G25" s="23"/>
      <c r="H25" s="23"/>
      <c r="I25" s="22"/>
    </row>
    <row r="26" spans="1:9">
      <c r="A26" s="21" t="s">
        <v>388</v>
      </c>
      <c r="B26" s="21" t="s">
        <v>389</v>
      </c>
      <c r="C26" s="21" t="s">
        <v>374</v>
      </c>
      <c r="D26" s="24">
        <v>5528</v>
      </c>
      <c r="E26" s="22">
        <v>99.288408000000004</v>
      </c>
      <c r="F26" s="23">
        <v>0.710764541685593</v>
      </c>
      <c r="G26" s="23"/>
      <c r="H26" s="23"/>
      <c r="I26" s="22"/>
    </row>
    <row r="27" spans="1:9">
      <c r="A27" s="21" t="s">
        <v>406</v>
      </c>
      <c r="B27" s="21" t="s">
        <v>407</v>
      </c>
      <c r="C27" s="21" t="s">
        <v>387</v>
      </c>
      <c r="D27" s="24">
        <v>6200</v>
      </c>
      <c r="E27" s="22">
        <v>98.335099999999997</v>
      </c>
      <c r="F27" s="23">
        <v>0.70394020501473797</v>
      </c>
      <c r="G27" s="23"/>
      <c r="H27" s="23"/>
      <c r="I27" s="22"/>
    </row>
    <row r="28" spans="1:9">
      <c r="A28" s="21" t="s">
        <v>403</v>
      </c>
      <c r="B28" s="21" t="s">
        <v>404</v>
      </c>
      <c r="C28" s="21" t="s">
        <v>405</v>
      </c>
      <c r="D28" s="24">
        <v>2000</v>
      </c>
      <c r="E28" s="22">
        <v>98.14</v>
      </c>
      <c r="F28" s="23">
        <v>0.70254356501540505</v>
      </c>
      <c r="G28" s="23"/>
      <c r="H28" s="23"/>
      <c r="I28" s="22"/>
    </row>
    <row r="29" spans="1:9">
      <c r="A29" s="21" t="s">
        <v>439</v>
      </c>
      <c r="B29" s="21" t="s">
        <v>440</v>
      </c>
      <c r="C29" s="21" t="s">
        <v>387</v>
      </c>
      <c r="D29" s="24">
        <v>70000</v>
      </c>
      <c r="E29" s="22">
        <v>96.74</v>
      </c>
      <c r="F29" s="23">
        <v>0.69252154554300305</v>
      </c>
      <c r="G29" s="23"/>
      <c r="H29" s="23"/>
      <c r="I29" s="22"/>
    </row>
    <row r="30" spans="1:9">
      <c r="A30" s="21" t="s">
        <v>414</v>
      </c>
      <c r="B30" s="21" t="s">
        <v>415</v>
      </c>
      <c r="C30" s="21" t="s">
        <v>410</v>
      </c>
      <c r="D30" s="24">
        <v>45700</v>
      </c>
      <c r="E30" s="22">
        <v>93.410799999999995</v>
      </c>
      <c r="F30" s="23">
        <v>0.66868918323763005</v>
      </c>
      <c r="G30" s="23"/>
      <c r="H30" s="23"/>
      <c r="I30" s="22"/>
    </row>
    <row r="31" spans="1:9">
      <c r="A31" s="21" t="s">
        <v>400</v>
      </c>
      <c r="B31" s="21" t="s">
        <v>401</v>
      </c>
      <c r="C31" s="21" t="s">
        <v>402</v>
      </c>
      <c r="D31" s="24">
        <v>43156</v>
      </c>
      <c r="E31" s="22">
        <v>93.389583999999999</v>
      </c>
      <c r="F31" s="23">
        <v>0.668537306691111</v>
      </c>
      <c r="G31" s="23"/>
      <c r="H31" s="23"/>
      <c r="I31" s="22"/>
    </row>
    <row r="32" spans="1:9">
      <c r="A32" s="21" t="s">
        <v>411</v>
      </c>
      <c r="B32" s="21" t="s">
        <v>412</v>
      </c>
      <c r="C32" s="21" t="s">
        <v>413</v>
      </c>
      <c r="D32" s="24">
        <v>9900</v>
      </c>
      <c r="E32" s="22">
        <v>91.886849999999995</v>
      </c>
      <c r="F32" s="23">
        <v>0.65777985711265297</v>
      </c>
      <c r="G32" s="23"/>
      <c r="H32" s="23"/>
      <c r="I32" s="22"/>
    </row>
    <row r="33" spans="1:9">
      <c r="A33" s="21" t="s">
        <v>416</v>
      </c>
      <c r="B33" s="21" t="s">
        <v>417</v>
      </c>
      <c r="C33" s="21" t="s">
        <v>394</v>
      </c>
      <c r="D33" s="24">
        <v>5500</v>
      </c>
      <c r="E33" s="22">
        <v>89.223749999999995</v>
      </c>
      <c r="F33" s="23">
        <v>0.63871582850054298</v>
      </c>
      <c r="G33" s="23"/>
      <c r="H33" s="23"/>
      <c r="I33" s="22"/>
    </row>
    <row r="34" spans="1:9">
      <c r="A34" s="21" t="s">
        <v>426</v>
      </c>
      <c r="B34" s="21" t="s">
        <v>427</v>
      </c>
      <c r="C34" s="21" t="s">
        <v>428</v>
      </c>
      <c r="D34" s="24">
        <v>16500</v>
      </c>
      <c r="E34" s="22">
        <v>63.599249999999998</v>
      </c>
      <c r="F34" s="23">
        <v>0.45528065852156102</v>
      </c>
      <c r="G34" s="23"/>
      <c r="H34" s="23"/>
      <c r="I34" s="22"/>
    </row>
    <row r="35" spans="1:9">
      <c r="A35" s="21" t="s">
        <v>454</v>
      </c>
      <c r="B35" s="21" t="s">
        <v>455</v>
      </c>
      <c r="C35" s="21" t="s">
        <v>397</v>
      </c>
      <c r="D35" s="24">
        <v>6000</v>
      </c>
      <c r="E35" s="22">
        <v>60.710999999999999</v>
      </c>
      <c r="F35" s="23">
        <v>0.43460487442072798</v>
      </c>
      <c r="G35" s="23"/>
      <c r="H35" s="23"/>
      <c r="I35" s="22"/>
    </row>
    <row r="36" spans="1:9">
      <c r="A36" s="21" t="s">
        <v>429</v>
      </c>
      <c r="B36" s="21" t="s">
        <v>430</v>
      </c>
      <c r="C36" s="21" t="s">
        <v>402</v>
      </c>
      <c r="D36" s="24">
        <v>20400</v>
      </c>
      <c r="E36" s="22">
        <v>60.210599999999999</v>
      </c>
      <c r="F36" s="23">
        <v>0.43102271831787797</v>
      </c>
      <c r="G36" s="23"/>
      <c r="H36" s="23"/>
      <c r="I36" s="22"/>
    </row>
    <row r="37" spans="1:9">
      <c r="A37" s="21" t="s">
        <v>431</v>
      </c>
      <c r="B37" s="21" t="s">
        <v>432</v>
      </c>
      <c r="C37" s="21" t="s">
        <v>374</v>
      </c>
      <c r="D37" s="24">
        <v>44500</v>
      </c>
      <c r="E37" s="22">
        <v>59.919249999999998</v>
      </c>
      <c r="F37" s="23">
        <v>0.428937064479818</v>
      </c>
      <c r="G37" s="23"/>
      <c r="H37" s="23"/>
      <c r="I37" s="22"/>
    </row>
    <row r="38" spans="1:9">
      <c r="A38" s="21" t="s">
        <v>441</v>
      </c>
      <c r="B38" s="21" t="s">
        <v>442</v>
      </c>
      <c r="C38" s="21" t="s">
        <v>443</v>
      </c>
      <c r="D38" s="24">
        <v>9000</v>
      </c>
      <c r="E38" s="22">
        <v>50.611499999999999</v>
      </c>
      <c r="F38" s="23">
        <v>0.362306741805351</v>
      </c>
      <c r="G38" s="23"/>
      <c r="H38" s="23"/>
      <c r="I38" s="22"/>
    </row>
    <row r="39" spans="1:9">
      <c r="A39" s="21" t="s">
        <v>446</v>
      </c>
      <c r="B39" s="21" t="s">
        <v>447</v>
      </c>
      <c r="C39" s="21" t="s">
        <v>423</v>
      </c>
      <c r="D39" s="24">
        <v>36500</v>
      </c>
      <c r="E39" s="22">
        <v>50.151000000000003</v>
      </c>
      <c r="F39" s="23">
        <v>0.35901021325746502</v>
      </c>
      <c r="G39" s="23"/>
      <c r="H39" s="23"/>
      <c r="I39" s="22"/>
    </row>
    <row r="40" spans="1:9">
      <c r="A40" s="21" t="s">
        <v>444</v>
      </c>
      <c r="B40" s="21" t="s">
        <v>445</v>
      </c>
      <c r="C40" s="21" t="s">
        <v>435</v>
      </c>
      <c r="D40" s="24">
        <v>10000</v>
      </c>
      <c r="E40" s="22">
        <v>48.24</v>
      </c>
      <c r="F40" s="23">
        <v>0.345330156677635</v>
      </c>
      <c r="G40" s="23"/>
      <c r="H40" s="23"/>
      <c r="I40" s="22"/>
    </row>
    <row r="41" spans="1:9">
      <c r="A41" s="21" t="s">
        <v>465</v>
      </c>
      <c r="B41" s="21" t="s">
        <v>466</v>
      </c>
      <c r="C41" s="21" t="s">
        <v>467</v>
      </c>
      <c r="D41" s="24">
        <v>3000</v>
      </c>
      <c r="E41" s="22">
        <v>47.484000000000002</v>
      </c>
      <c r="F41" s="23">
        <v>0.33991826616253801</v>
      </c>
      <c r="G41" s="23"/>
      <c r="H41" s="23"/>
      <c r="I41" s="22"/>
    </row>
    <row r="42" spans="1:9">
      <c r="A42" s="21" t="s">
        <v>448</v>
      </c>
      <c r="B42" s="21" t="s">
        <v>449</v>
      </c>
      <c r="C42" s="21" t="s">
        <v>387</v>
      </c>
      <c r="D42" s="24">
        <v>7400</v>
      </c>
      <c r="E42" s="22">
        <v>43.748800000000003</v>
      </c>
      <c r="F42" s="23">
        <v>0.31317951821016898</v>
      </c>
      <c r="G42" s="23"/>
      <c r="H42" s="23"/>
      <c r="I42" s="22"/>
    </row>
    <row r="43" spans="1:9">
      <c r="A43" s="21" t="s">
        <v>450</v>
      </c>
      <c r="B43" s="21" t="s">
        <v>451</v>
      </c>
      <c r="C43" s="21" t="s">
        <v>394</v>
      </c>
      <c r="D43" s="24">
        <v>8600</v>
      </c>
      <c r="E43" s="22">
        <v>42.944099999999999</v>
      </c>
      <c r="F43" s="23">
        <v>0.30741900458913901</v>
      </c>
      <c r="G43" s="23"/>
      <c r="H43" s="23"/>
      <c r="I43" s="22"/>
    </row>
    <row r="44" spans="1:9">
      <c r="A44" s="21" t="s">
        <v>424</v>
      </c>
      <c r="B44" s="21" t="s">
        <v>425</v>
      </c>
      <c r="C44" s="21" t="s">
        <v>405</v>
      </c>
      <c r="D44" s="24">
        <v>8800</v>
      </c>
      <c r="E44" s="22">
        <v>42.517200000000003</v>
      </c>
      <c r="F44" s="23">
        <v>0.30436300450859</v>
      </c>
      <c r="G44" s="23"/>
      <c r="H44" s="23"/>
      <c r="I44" s="22"/>
    </row>
    <row r="45" spans="1:9">
      <c r="A45" s="21" t="s">
        <v>460</v>
      </c>
      <c r="B45" s="21" t="s">
        <v>461</v>
      </c>
      <c r="C45" s="21" t="s">
        <v>462</v>
      </c>
      <c r="D45" s="24">
        <v>4400</v>
      </c>
      <c r="E45" s="22">
        <v>41.813200000000002</v>
      </c>
      <c r="F45" s="23">
        <v>0.29932336043103902</v>
      </c>
      <c r="G45" s="23"/>
      <c r="H45" s="23"/>
      <c r="I45" s="22"/>
    </row>
    <row r="46" spans="1:9">
      <c r="A46" s="21" t="s">
        <v>463</v>
      </c>
      <c r="B46" s="21" t="s">
        <v>464</v>
      </c>
      <c r="C46" s="21" t="s">
        <v>443</v>
      </c>
      <c r="D46" s="24">
        <v>3368</v>
      </c>
      <c r="E46" s="22">
        <v>41.060972</v>
      </c>
      <c r="F46" s="23">
        <v>0.29393847209983398</v>
      </c>
      <c r="G46" s="23"/>
      <c r="H46" s="23"/>
      <c r="I46" s="22"/>
    </row>
    <row r="47" spans="1:9">
      <c r="A47" s="21" t="s">
        <v>452</v>
      </c>
      <c r="B47" s="21" t="s">
        <v>453</v>
      </c>
      <c r="C47" s="21" t="s">
        <v>428</v>
      </c>
      <c r="D47" s="24">
        <v>14000</v>
      </c>
      <c r="E47" s="22">
        <v>40.929000000000002</v>
      </c>
      <c r="F47" s="23">
        <v>0.29299373927568301</v>
      </c>
      <c r="G47" s="23"/>
      <c r="H47" s="23"/>
      <c r="I47" s="22"/>
    </row>
    <row r="48" spans="1:9">
      <c r="A48" s="21" t="s">
        <v>458</v>
      </c>
      <c r="B48" s="21" t="s">
        <v>459</v>
      </c>
      <c r="C48" s="21" t="s">
        <v>435</v>
      </c>
      <c r="D48" s="24">
        <v>1100</v>
      </c>
      <c r="E48" s="22">
        <v>35.741750000000003</v>
      </c>
      <c r="F48" s="23">
        <v>0.25586036748409802</v>
      </c>
      <c r="G48" s="23"/>
      <c r="H48" s="23"/>
      <c r="I48" s="22"/>
    </row>
    <row r="49" spans="1:11">
      <c r="A49" s="21" t="s">
        <v>501</v>
      </c>
      <c r="B49" s="21" t="s">
        <v>502</v>
      </c>
      <c r="C49" s="21" t="s">
        <v>374</v>
      </c>
      <c r="D49" s="24">
        <v>10000</v>
      </c>
      <c r="E49" s="22">
        <v>8.3000000000000007</v>
      </c>
      <c r="F49" s="23">
        <v>5.9416258300671099E-2</v>
      </c>
      <c r="G49" s="23">
        <v>-8.32</v>
      </c>
      <c r="H49" s="23">
        <v>-5.96E-2</v>
      </c>
      <c r="I49" s="22"/>
    </row>
    <row r="50" spans="1:11">
      <c r="A50" s="20" t="s">
        <v>17</v>
      </c>
      <c r="B50" s="20"/>
      <c r="C50" s="20"/>
      <c r="D50" s="20"/>
      <c r="E50" s="25">
        <f>SUM(E7:E49)</f>
        <v>8875.9451744999988</v>
      </c>
      <c r="F50" s="26">
        <f>SUM(F7:F49)</f>
        <v>63.539210982010474</v>
      </c>
      <c r="G50" s="26">
        <f>SUM(G7:G49)</f>
        <v>-4014.9667250000007</v>
      </c>
      <c r="H50" s="26">
        <f>SUM(H7:H49)</f>
        <v>-28.741700000000002</v>
      </c>
      <c r="I50" s="25"/>
      <c r="J50" s="14"/>
      <c r="K50" s="14"/>
    </row>
    <row r="51" spans="1:11">
      <c r="A51" s="21"/>
      <c r="B51" s="21"/>
      <c r="C51" s="21"/>
      <c r="D51" s="21"/>
      <c r="E51" s="22"/>
      <c r="F51" s="23"/>
      <c r="G51" s="23"/>
      <c r="H51" s="23"/>
      <c r="I51" s="22"/>
    </row>
    <row r="52" spans="1:11">
      <c r="A52" s="20" t="s">
        <v>479</v>
      </c>
      <c r="B52" s="21"/>
      <c r="C52" s="21"/>
      <c r="D52" s="21"/>
      <c r="E52" s="22"/>
      <c r="F52" s="23"/>
      <c r="G52" s="23"/>
      <c r="H52" s="23"/>
      <c r="I52" s="22"/>
    </row>
    <row r="53" spans="1:11">
      <c r="A53" s="21" t="s">
        <v>480</v>
      </c>
      <c r="B53" s="21" t="s">
        <v>481</v>
      </c>
      <c r="C53" s="21" t="s">
        <v>482</v>
      </c>
      <c r="D53" s="24">
        <v>12074</v>
      </c>
      <c r="E53" s="22">
        <v>41.006926200000002</v>
      </c>
      <c r="F53" s="23">
        <v>0.29355158062840397</v>
      </c>
      <c r="G53" s="23"/>
      <c r="H53" s="23"/>
      <c r="I53" s="22"/>
    </row>
    <row r="54" spans="1:11">
      <c r="A54" s="20" t="s">
        <v>17</v>
      </c>
      <c r="B54" s="20"/>
      <c r="C54" s="20"/>
      <c r="D54" s="20"/>
      <c r="E54" s="25">
        <f>SUM(E52:E53)</f>
        <v>41.006926200000002</v>
      </c>
      <c r="F54" s="26">
        <f>SUM(F52:F53)</f>
        <v>0.29355158062840397</v>
      </c>
      <c r="G54" s="26"/>
      <c r="H54" s="26"/>
      <c r="I54" s="25"/>
      <c r="J54" s="14"/>
      <c r="K54" s="14"/>
    </row>
    <row r="55" spans="1:11">
      <c r="A55" s="21"/>
      <c r="B55" s="21"/>
      <c r="C55" s="21"/>
      <c r="D55" s="21"/>
      <c r="E55" s="22"/>
      <c r="F55" s="23"/>
      <c r="G55" s="23"/>
      <c r="H55" s="23"/>
      <c r="I55" s="22"/>
    </row>
    <row r="56" spans="1:11">
      <c r="A56" s="20" t="s">
        <v>18</v>
      </c>
      <c r="B56" s="21"/>
      <c r="C56" s="21"/>
      <c r="D56" s="21"/>
      <c r="E56" s="22"/>
      <c r="F56" s="23"/>
      <c r="G56" s="23"/>
      <c r="H56" s="23"/>
      <c r="I56" s="22"/>
    </row>
    <row r="57" spans="1:11">
      <c r="A57" s="20" t="s">
        <v>47</v>
      </c>
      <c r="B57" s="21"/>
      <c r="C57" s="21"/>
      <c r="D57" s="21"/>
      <c r="E57" s="22"/>
      <c r="F57" s="23"/>
      <c r="G57" s="23"/>
      <c r="H57" s="23"/>
      <c r="I57" s="22"/>
    </row>
    <row r="58" spans="1:11">
      <c r="A58" s="21" t="s">
        <v>51</v>
      </c>
      <c r="B58" s="21" t="s">
        <v>52</v>
      </c>
      <c r="C58" s="21" t="s">
        <v>50</v>
      </c>
      <c r="D58" s="24">
        <v>866800</v>
      </c>
      <c r="E58" s="22">
        <v>862.46166600000004</v>
      </c>
      <c r="F58" s="23">
        <v>6.1740054363232701</v>
      </c>
      <c r="G58" s="23"/>
      <c r="H58" s="23"/>
      <c r="I58" s="22">
        <v>3.4</v>
      </c>
    </row>
    <row r="59" spans="1:11">
      <c r="A59" s="21" t="s">
        <v>503</v>
      </c>
      <c r="B59" s="21" t="s">
        <v>504</v>
      </c>
      <c r="C59" s="21" t="s">
        <v>50</v>
      </c>
      <c r="D59" s="24">
        <v>500000</v>
      </c>
      <c r="E59" s="22">
        <v>495.65600000000001</v>
      </c>
      <c r="F59" s="23">
        <v>3.5481957740093302</v>
      </c>
      <c r="G59" s="23"/>
      <c r="H59" s="23"/>
      <c r="I59" s="22">
        <v>3.5943000000000001</v>
      </c>
    </row>
    <row r="60" spans="1:11">
      <c r="A60" s="20" t="s">
        <v>17</v>
      </c>
      <c r="B60" s="20"/>
      <c r="C60" s="20"/>
      <c r="D60" s="20"/>
      <c r="E60" s="25">
        <f>SUM(E57:E59)</f>
        <v>1358.1176660000001</v>
      </c>
      <c r="F60" s="26">
        <f>SUM(F57:F59)</f>
        <v>9.7222012103325994</v>
      </c>
      <c r="G60" s="26"/>
      <c r="H60" s="26"/>
      <c r="I60" s="25"/>
      <c r="J60" s="14"/>
      <c r="K60" s="14"/>
    </row>
    <row r="61" spans="1:11">
      <c r="A61" s="21"/>
      <c r="B61" s="21"/>
      <c r="C61" s="21"/>
      <c r="D61" s="21"/>
      <c r="E61" s="22"/>
      <c r="F61" s="23"/>
      <c r="G61" s="23"/>
      <c r="H61" s="23"/>
      <c r="I61" s="22"/>
    </row>
    <row r="62" spans="1:11">
      <c r="A62" s="20" t="s">
        <v>55</v>
      </c>
      <c r="B62" s="21"/>
      <c r="C62" s="21"/>
      <c r="D62" s="21"/>
      <c r="E62" s="22"/>
      <c r="F62" s="23"/>
      <c r="G62" s="23"/>
      <c r="H62" s="23"/>
      <c r="I62" s="22"/>
    </row>
    <row r="63" spans="1:11">
      <c r="A63" s="21" t="s">
        <v>162</v>
      </c>
      <c r="B63" s="21" t="s">
        <v>163</v>
      </c>
      <c r="C63" s="21" t="s">
        <v>50</v>
      </c>
      <c r="D63" s="24">
        <v>900000</v>
      </c>
      <c r="E63" s="22">
        <v>894.27779999999996</v>
      </c>
      <c r="F63" s="23">
        <v>6.4017639466693801</v>
      </c>
      <c r="G63" s="23"/>
      <c r="H63" s="23"/>
      <c r="I63" s="22">
        <v>5.7972000000000001</v>
      </c>
    </row>
    <row r="64" spans="1:11">
      <c r="A64" s="20" t="s">
        <v>17</v>
      </c>
      <c r="B64" s="20"/>
      <c r="C64" s="20"/>
      <c r="D64" s="20"/>
      <c r="E64" s="25">
        <f>SUM(E63:E63)</f>
        <v>894.27779999999996</v>
      </c>
      <c r="F64" s="26">
        <f>SUM(F63:F63)</f>
        <v>6.4017639466693801</v>
      </c>
      <c r="G64" s="26"/>
      <c r="H64" s="26"/>
      <c r="I64" s="25"/>
      <c r="J64" s="14"/>
      <c r="K64" s="14"/>
    </row>
    <row r="65" spans="1:11">
      <c r="A65" s="21"/>
      <c r="B65" s="21"/>
      <c r="C65" s="21"/>
      <c r="D65" s="21"/>
      <c r="E65" s="22"/>
      <c r="F65" s="23"/>
      <c r="G65" s="23"/>
      <c r="H65" s="23"/>
      <c r="I65" s="22"/>
    </row>
    <row r="66" spans="1:11">
      <c r="A66" s="20" t="s">
        <v>58</v>
      </c>
      <c r="B66" s="20"/>
      <c r="C66" s="20"/>
      <c r="D66" s="20"/>
      <c r="E66" s="25">
        <f>E50+E54+E60+E64</f>
        <v>11169.347566699998</v>
      </c>
      <c r="F66" s="26">
        <f>F50+F54+F60+F64</f>
        <v>79.956727719640853</v>
      </c>
      <c r="G66" s="26"/>
      <c r="H66" s="26"/>
      <c r="I66" s="25"/>
      <c r="J66" s="14"/>
      <c r="K66" s="14"/>
    </row>
    <row r="67" spans="1:11">
      <c r="A67" s="20"/>
      <c r="B67" s="20"/>
      <c r="C67" s="20"/>
      <c r="D67" s="20"/>
      <c r="E67" s="25"/>
      <c r="F67" s="26"/>
      <c r="G67" s="26"/>
      <c r="H67" s="26"/>
      <c r="I67" s="25"/>
      <c r="J67" s="14"/>
      <c r="K67" s="14"/>
    </row>
    <row r="68" spans="1:11">
      <c r="A68" s="20" t="s">
        <v>505</v>
      </c>
      <c r="B68" s="20"/>
      <c r="C68" s="20"/>
      <c r="D68" s="20"/>
      <c r="E68" s="25">
        <v>1270.6177399999999</v>
      </c>
      <c r="F68" s="26">
        <v>9.0958255230427643</v>
      </c>
      <c r="G68" s="26"/>
      <c r="H68" s="26"/>
      <c r="I68" s="25"/>
      <c r="J68" s="14"/>
      <c r="K68" s="14"/>
    </row>
    <row r="69" spans="1:11">
      <c r="A69" s="20" t="s">
        <v>59</v>
      </c>
      <c r="B69" s="20"/>
      <c r="C69" s="20"/>
      <c r="D69" s="20"/>
      <c r="E69" s="25">
        <f>E71-(E50+E54+E60+E64+E68)</f>
        <v>1529.2751628000024</v>
      </c>
      <c r="F69" s="25">
        <f>F71-(F50+F54+F60+F64+F68)</f>
        <v>10.947446757316385</v>
      </c>
      <c r="G69" s="26"/>
      <c r="H69" s="26"/>
      <c r="I69" s="25"/>
      <c r="J69" s="14"/>
      <c r="K69" s="14"/>
    </row>
    <row r="70" spans="1:11">
      <c r="A70" s="20"/>
      <c r="B70" s="20"/>
      <c r="C70" s="20"/>
      <c r="D70" s="20"/>
      <c r="E70" s="25"/>
      <c r="F70" s="26"/>
      <c r="G70" s="26"/>
      <c r="H70" s="26"/>
      <c r="I70" s="25"/>
      <c r="J70" s="14"/>
      <c r="K70" s="14"/>
    </row>
    <row r="71" spans="1:11">
      <c r="A71" s="27" t="s">
        <v>60</v>
      </c>
      <c r="B71" s="27"/>
      <c r="C71" s="27"/>
      <c r="D71" s="27"/>
      <c r="E71" s="28">
        <v>13969.2404695</v>
      </c>
      <c r="F71" s="29">
        <v>100</v>
      </c>
      <c r="G71" s="29"/>
      <c r="H71" s="29"/>
      <c r="I71" s="28"/>
      <c r="J71" s="14"/>
      <c r="K71" s="14"/>
    </row>
    <row r="74" spans="1:11">
      <c r="A74" s="14" t="s">
        <v>63</v>
      </c>
    </row>
    <row r="75" spans="1:11">
      <c r="A75" s="14" t="s">
        <v>64</v>
      </c>
    </row>
    <row r="76" spans="1:11">
      <c r="A76" s="14" t="s">
        <v>65</v>
      </c>
      <c r="B76" s="14"/>
      <c r="C76" s="30" t="s">
        <v>66</v>
      </c>
      <c r="D76" s="14" t="s">
        <v>67</v>
      </c>
    </row>
    <row r="77" spans="1:11">
      <c r="A77" s="7" t="s">
        <v>97</v>
      </c>
      <c r="C77" s="31">
        <v>12.172000000000001</v>
      </c>
      <c r="D77" s="31">
        <v>12.766500000000001</v>
      </c>
    </row>
    <row r="78" spans="1:11">
      <c r="A78" s="7" t="s">
        <v>306</v>
      </c>
      <c r="C78" s="31">
        <v>12.172000000000001</v>
      </c>
      <c r="D78" s="31">
        <v>12.249599999999999</v>
      </c>
    </row>
    <row r="79" spans="1:11">
      <c r="A79" s="7" t="s">
        <v>253</v>
      </c>
      <c r="C79" s="31">
        <v>11.735900000000001</v>
      </c>
      <c r="D79" s="31">
        <v>11.973699999999999</v>
      </c>
    </row>
    <row r="80" spans="1:11">
      <c r="A80" s="7" t="s">
        <v>254</v>
      </c>
      <c r="C80" s="31">
        <v>11.7156</v>
      </c>
      <c r="D80" s="31">
        <v>11.8407</v>
      </c>
    </row>
    <row r="81" spans="1:4">
      <c r="A81" s="7" t="s">
        <v>100</v>
      </c>
      <c r="C81" s="31">
        <v>12.7554</v>
      </c>
      <c r="D81" s="31">
        <v>13.465</v>
      </c>
    </row>
    <row r="82" spans="1:4">
      <c r="A82" s="7" t="s">
        <v>307</v>
      </c>
      <c r="C82" s="31">
        <v>12.7554</v>
      </c>
      <c r="D82" s="31">
        <v>12.944100000000001</v>
      </c>
    </row>
    <row r="83" spans="1:4">
      <c r="A83" s="7" t="s">
        <v>257</v>
      </c>
      <c r="C83" s="31">
        <v>12.313800000000001</v>
      </c>
      <c r="D83" s="31">
        <v>12.6601</v>
      </c>
    </row>
    <row r="84" spans="1:4">
      <c r="A84" s="7" t="s">
        <v>258</v>
      </c>
      <c r="C84" s="31">
        <v>12.296200000000001</v>
      </c>
      <c r="D84" s="31">
        <v>12.5297</v>
      </c>
    </row>
    <row r="86" spans="1:4">
      <c r="A86" s="14" t="s">
        <v>83</v>
      </c>
    </row>
    <row r="87" spans="1:4">
      <c r="A87" s="70" t="s">
        <v>84</v>
      </c>
      <c r="B87" s="71"/>
      <c r="C87" s="34" t="s">
        <v>85</v>
      </c>
    </row>
    <row r="88" spans="1:4">
      <c r="A88" s="72" t="s">
        <v>306</v>
      </c>
      <c r="B88" s="73"/>
      <c r="C88" s="35">
        <v>0.5</v>
      </c>
    </row>
    <row r="89" spans="1:4">
      <c r="A89" s="72" t="s">
        <v>253</v>
      </c>
      <c r="B89" s="73"/>
      <c r="C89" s="35">
        <v>0.33</v>
      </c>
    </row>
    <row r="90" spans="1:4">
      <c r="A90" s="72" t="s">
        <v>254</v>
      </c>
      <c r="B90" s="73"/>
      <c r="C90" s="35">
        <v>0.44</v>
      </c>
    </row>
    <row r="91" spans="1:4">
      <c r="A91" s="72" t="s">
        <v>307</v>
      </c>
      <c r="B91" s="73"/>
      <c r="C91" s="35">
        <v>0.5</v>
      </c>
    </row>
    <row r="92" spans="1:4">
      <c r="A92" s="72" t="s">
        <v>257</v>
      </c>
      <c r="B92" s="73"/>
      <c r="C92" s="35">
        <v>0.33</v>
      </c>
    </row>
    <row r="93" spans="1:4">
      <c r="A93" s="72" t="s">
        <v>258</v>
      </c>
      <c r="B93" s="73"/>
      <c r="C93" s="35">
        <v>0.44</v>
      </c>
    </row>
    <row r="94" spans="1:4">
      <c r="A94" s="7" t="s">
        <v>86</v>
      </c>
    </row>
    <row r="95" spans="1:4">
      <c r="A95" s="7" t="s">
        <v>87</v>
      </c>
    </row>
    <row r="97" spans="1:5">
      <c r="A97" s="39" t="s">
        <v>506</v>
      </c>
      <c r="D97" s="40" t="s">
        <v>507</v>
      </c>
    </row>
    <row r="99" spans="1:5">
      <c r="A99" s="14" t="s">
        <v>508</v>
      </c>
      <c r="D99" s="32">
        <f>-H50</f>
        <v>28.741700000000002</v>
      </c>
    </row>
    <row r="101" spans="1:5">
      <c r="A101" s="14" t="s">
        <v>509</v>
      </c>
      <c r="D101" s="36">
        <v>2.3365</v>
      </c>
    </row>
    <row r="103" spans="1:5">
      <c r="A103" s="14" t="s">
        <v>510</v>
      </c>
      <c r="D103" s="32">
        <v>1.08878574728525</v>
      </c>
      <c r="E103" s="10" t="s">
        <v>89</v>
      </c>
    </row>
    <row r="105" spans="1:5">
      <c r="A105" s="14" t="s">
        <v>511</v>
      </c>
      <c r="D105" s="30" t="s">
        <v>91</v>
      </c>
    </row>
    <row r="106" spans="1:5">
      <c r="A106" s="7" t="s">
        <v>512</v>
      </c>
    </row>
    <row r="107" spans="1:5">
      <c r="A107" s="41" t="s">
        <v>513</v>
      </c>
    </row>
    <row r="108" spans="1:5">
      <c r="A108" s="41"/>
    </row>
    <row r="109" spans="1:5">
      <c r="A109" s="14" t="s">
        <v>514</v>
      </c>
    </row>
    <row r="110" spans="1:5">
      <c r="A110" s="41"/>
    </row>
    <row r="111" spans="1:5">
      <c r="A111" s="39" t="s">
        <v>93</v>
      </c>
    </row>
    <row r="112" spans="1:5">
      <c r="A112" s="42"/>
    </row>
    <row r="113" spans="1:1">
      <c r="A113" s="43"/>
    </row>
    <row r="114" spans="1:1">
      <c r="A114" s="43"/>
    </row>
    <row r="115" spans="1:1">
      <c r="A115" s="43"/>
    </row>
    <row r="116" spans="1:1">
      <c r="A116" s="43"/>
    </row>
    <row r="117" spans="1:1">
      <c r="A117" s="43"/>
    </row>
    <row r="118" spans="1:1">
      <c r="A118" s="43"/>
    </row>
    <row r="119" spans="1:1">
      <c r="A119" s="43"/>
    </row>
    <row r="120" spans="1:1">
      <c r="A120" s="43"/>
    </row>
    <row r="121" spans="1:1">
      <c r="A121" s="43"/>
    </row>
    <row r="122" spans="1:1">
      <c r="A122" s="43"/>
    </row>
    <row r="123" spans="1:1">
      <c r="A123" s="43"/>
    </row>
    <row r="124" spans="1:1">
      <c r="A124" s="39" t="s">
        <v>515</v>
      </c>
    </row>
    <row r="125" spans="1:1">
      <c r="A125" s="43"/>
    </row>
    <row r="126" spans="1:1">
      <c r="A126" s="39" t="s">
        <v>95</v>
      </c>
    </row>
    <row r="127" spans="1:1">
      <c r="A127" s="43"/>
    </row>
    <row r="128" spans="1:1">
      <c r="A128" s="43"/>
    </row>
    <row r="129" spans="1:1">
      <c r="A129" s="43"/>
    </row>
    <row r="130" spans="1:1">
      <c r="A130" s="43"/>
    </row>
    <row r="131" spans="1:1">
      <c r="A131" s="43"/>
    </row>
    <row r="132" spans="1:1">
      <c r="A132" s="43"/>
    </row>
    <row r="133" spans="1:1">
      <c r="A133" s="43"/>
    </row>
    <row r="134" spans="1:1">
      <c r="A134" s="43"/>
    </row>
    <row r="135" spans="1:1">
      <c r="A135" s="43"/>
    </row>
    <row r="136" spans="1:1">
      <c r="A136" s="43"/>
    </row>
    <row r="137" spans="1:1">
      <c r="A137" s="43"/>
    </row>
    <row r="138" spans="1:1">
      <c r="A138" s="43"/>
    </row>
    <row r="139" spans="1:1">
      <c r="A139" s="43"/>
    </row>
  </sheetData>
  <mergeCells count="8">
    <mergeCell ref="A92:B92"/>
    <mergeCell ref="A93:B93"/>
    <mergeCell ref="A1:I1"/>
    <mergeCell ref="A87:B87"/>
    <mergeCell ref="A88:B88"/>
    <mergeCell ref="A89:B89"/>
    <mergeCell ref="A90:B90"/>
    <mergeCell ref="A91:B91"/>
  </mergeCells>
  <conditionalFormatting sqref="F2:H3 F5:H68 F70:H65536 G69:H69">
    <cfRule type="cellIs" dxfId="52" priority="1" stopIfTrue="1" operator="between">
      <formula>0.009</formula>
      <formula>-0.009</formula>
    </cfRule>
  </conditionalFormatting>
  <hyperlinks>
    <hyperlink ref="A107" r:id="rId1" xr:uid="{00000000-0004-0000-1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43"/>
  <sheetViews>
    <sheetView workbookViewId="0">
      <selection sqref="A1:G1"/>
    </sheetView>
  </sheetViews>
  <sheetFormatPr defaultColWidth="9.28515625" defaultRowHeight="10.15"/>
  <cols>
    <col min="1" max="1" width="40.42578125" style="7" bestFit="1" customWidth="1"/>
    <col min="2" max="2" width="51.7109375" style="7" bestFit="1" customWidth="1"/>
    <col min="3" max="3" width="25.28515625" style="7" bestFit="1" customWidth="1"/>
    <col min="4"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7" s="1" customFormat="1" ht="13.9">
      <c r="A1" s="58" t="s">
        <v>516</v>
      </c>
      <c r="B1" s="59"/>
      <c r="C1" s="59"/>
      <c r="D1" s="59"/>
      <c r="E1" s="59"/>
      <c r="F1" s="59"/>
      <c r="G1" s="59"/>
    </row>
    <row r="2" spans="1:7" s="1" customFormat="1" ht="11.45">
      <c r="E2" s="5"/>
      <c r="F2" s="9"/>
      <c r="G2" s="10"/>
    </row>
    <row r="3" spans="1:7" s="1" customFormat="1" ht="12">
      <c r="A3" s="8" t="s">
        <v>1</v>
      </c>
      <c r="B3" s="2"/>
      <c r="C3" s="3"/>
      <c r="D3" s="3"/>
      <c r="E3" s="4"/>
      <c r="F3" s="9"/>
      <c r="G3" s="10"/>
    </row>
    <row r="4" spans="1:7" s="1" customFormat="1" ht="17.649999999999999" customHeight="1">
      <c r="A4" s="6" t="s">
        <v>2</v>
      </c>
      <c r="B4" s="6" t="s">
        <v>3</v>
      </c>
      <c r="C4" s="13" t="s">
        <v>367</v>
      </c>
      <c r="D4" s="13" t="s">
        <v>5</v>
      </c>
      <c r="E4" s="12" t="s">
        <v>6</v>
      </c>
      <c r="F4" s="12" t="s">
        <v>7</v>
      </c>
      <c r="G4" s="12" t="s">
        <v>8</v>
      </c>
    </row>
    <row r="5" spans="1:7">
      <c r="A5" s="16" t="s">
        <v>368</v>
      </c>
      <c r="B5" s="17"/>
      <c r="C5" s="17"/>
      <c r="D5" s="17"/>
      <c r="E5" s="18"/>
      <c r="F5" s="19"/>
      <c r="G5" s="18"/>
    </row>
    <row r="6" spans="1:7">
      <c r="A6" s="20" t="s">
        <v>10</v>
      </c>
      <c r="B6" s="21"/>
      <c r="C6" s="21"/>
      <c r="D6" s="21"/>
      <c r="E6" s="22"/>
      <c r="F6" s="23"/>
      <c r="G6" s="22"/>
    </row>
    <row r="7" spans="1:7">
      <c r="A7" s="21" t="s">
        <v>369</v>
      </c>
      <c r="B7" s="21" t="s">
        <v>370</v>
      </c>
      <c r="C7" s="21" t="s">
        <v>371</v>
      </c>
      <c r="D7" s="24">
        <v>404500</v>
      </c>
      <c r="E7" s="22">
        <v>7635.9487499999996</v>
      </c>
      <c r="F7" s="23">
        <v>5.372786056981</v>
      </c>
      <c r="G7" s="22"/>
    </row>
    <row r="8" spans="1:7">
      <c r="A8" s="21" t="s">
        <v>372</v>
      </c>
      <c r="B8" s="21" t="s">
        <v>373</v>
      </c>
      <c r="C8" s="21" t="s">
        <v>374</v>
      </c>
      <c r="D8" s="24">
        <v>1094500</v>
      </c>
      <c r="E8" s="22">
        <v>7426.7297500000004</v>
      </c>
      <c r="F8" s="23">
        <v>5.2255759377334696</v>
      </c>
      <c r="G8" s="22"/>
    </row>
    <row r="9" spans="1:7">
      <c r="A9" s="21" t="s">
        <v>377</v>
      </c>
      <c r="B9" s="21" t="s">
        <v>378</v>
      </c>
      <c r="C9" s="21" t="s">
        <v>374</v>
      </c>
      <c r="D9" s="24">
        <v>483868</v>
      </c>
      <c r="E9" s="22">
        <v>7158.3431920000003</v>
      </c>
      <c r="F9" s="23">
        <v>5.0367344978660897</v>
      </c>
      <c r="G9" s="22"/>
    </row>
    <row r="10" spans="1:7">
      <c r="A10" s="21" t="s">
        <v>375</v>
      </c>
      <c r="B10" s="21" t="s">
        <v>376</v>
      </c>
      <c r="C10" s="21" t="s">
        <v>374</v>
      </c>
      <c r="D10" s="24">
        <v>948200</v>
      </c>
      <c r="E10" s="22">
        <v>7018.1022999999996</v>
      </c>
      <c r="F10" s="23">
        <v>4.9380585724735599</v>
      </c>
      <c r="G10" s="22"/>
    </row>
    <row r="11" spans="1:7">
      <c r="A11" s="21" t="s">
        <v>382</v>
      </c>
      <c r="B11" s="21" t="s">
        <v>383</v>
      </c>
      <c r="C11" s="21" t="s">
        <v>384</v>
      </c>
      <c r="D11" s="24">
        <v>750371</v>
      </c>
      <c r="E11" s="22">
        <v>5131.0368980000003</v>
      </c>
      <c r="F11" s="23">
        <v>3.6102866069431698</v>
      </c>
      <c r="G11" s="22"/>
    </row>
    <row r="12" spans="1:7">
      <c r="A12" s="21" t="s">
        <v>379</v>
      </c>
      <c r="B12" s="21" t="s">
        <v>380</v>
      </c>
      <c r="C12" s="21" t="s">
        <v>381</v>
      </c>
      <c r="D12" s="24">
        <v>258927</v>
      </c>
      <c r="E12" s="22">
        <v>4908.9969929999997</v>
      </c>
      <c r="F12" s="23">
        <v>3.4540554764399198</v>
      </c>
      <c r="G12" s="22"/>
    </row>
    <row r="13" spans="1:7">
      <c r="A13" s="21" t="s">
        <v>385</v>
      </c>
      <c r="B13" s="21" t="s">
        <v>386</v>
      </c>
      <c r="C13" s="21" t="s">
        <v>387</v>
      </c>
      <c r="D13" s="24">
        <v>149000</v>
      </c>
      <c r="E13" s="22">
        <v>3516.6235000000001</v>
      </c>
      <c r="F13" s="23">
        <v>2.4743573231095501</v>
      </c>
      <c r="G13" s="22"/>
    </row>
    <row r="14" spans="1:7">
      <c r="A14" s="21" t="s">
        <v>388</v>
      </c>
      <c r="B14" s="21" t="s">
        <v>389</v>
      </c>
      <c r="C14" s="21" t="s">
        <v>374</v>
      </c>
      <c r="D14" s="24">
        <v>180000</v>
      </c>
      <c r="E14" s="22">
        <v>3232.98</v>
      </c>
      <c r="F14" s="23">
        <v>2.2747808340775499</v>
      </c>
      <c r="G14" s="22"/>
    </row>
    <row r="15" spans="1:7">
      <c r="A15" s="21" t="s">
        <v>390</v>
      </c>
      <c r="B15" s="21" t="s">
        <v>391</v>
      </c>
      <c r="C15" s="21" t="s">
        <v>374</v>
      </c>
      <c r="D15" s="24">
        <v>635800</v>
      </c>
      <c r="E15" s="22">
        <v>2927.5410999999999</v>
      </c>
      <c r="F15" s="23">
        <v>2.05986872336182</v>
      </c>
      <c r="G15" s="22"/>
    </row>
    <row r="16" spans="1:7">
      <c r="A16" s="21" t="s">
        <v>392</v>
      </c>
      <c r="B16" s="21" t="s">
        <v>393</v>
      </c>
      <c r="C16" s="21" t="s">
        <v>394</v>
      </c>
      <c r="D16" s="24">
        <v>667500</v>
      </c>
      <c r="E16" s="22">
        <v>2519.8125</v>
      </c>
      <c r="F16" s="23">
        <v>1.7729838045608199</v>
      </c>
      <c r="G16" s="22"/>
    </row>
    <row r="17" spans="1:7">
      <c r="A17" s="21" t="s">
        <v>395</v>
      </c>
      <c r="B17" s="21" t="s">
        <v>396</v>
      </c>
      <c r="C17" s="21" t="s">
        <v>397</v>
      </c>
      <c r="D17" s="24">
        <v>204626</v>
      </c>
      <c r="E17" s="22">
        <v>2494.6978789999998</v>
      </c>
      <c r="F17" s="23">
        <v>1.75531272137876</v>
      </c>
      <c r="G17" s="22"/>
    </row>
    <row r="18" spans="1:7">
      <c r="A18" s="21" t="s">
        <v>400</v>
      </c>
      <c r="B18" s="21" t="s">
        <v>401</v>
      </c>
      <c r="C18" s="21" t="s">
        <v>402</v>
      </c>
      <c r="D18" s="24">
        <v>1103354</v>
      </c>
      <c r="E18" s="22">
        <v>2387.6580560000002</v>
      </c>
      <c r="F18" s="23">
        <v>1.6799976443156699</v>
      </c>
      <c r="G18" s="22"/>
    </row>
    <row r="19" spans="1:7">
      <c r="A19" s="21" t="s">
        <v>398</v>
      </c>
      <c r="B19" s="21" t="s">
        <v>399</v>
      </c>
      <c r="C19" s="21" t="s">
        <v>371</v>
      </c>
      <c r="D19" s="24">
        <v>174000</v>
      </c>
      <c r="E19" s="22">
        <v>2295.2339999999999</v>
      </c>
      <c r="F19" s="23">
        <v>1.61496647456005</v>
      </c>
      <c r="G19" s="22"/>
    </row>
    <row r="20" spans="1:7">
      <c r="A20" s="21" t="s">
        <v>408</v>
      </c>
      <c r="B20" s="21" t="s">
        <v>409</v>
      </c>
      <c r="C20" s="21" t="s">
        <v>410</v>
      </c>
      <c r="D20" s="24">
        <v>1753370</v>
      </c>
      <c r="E20" s="22">
        <v>2181.1922800000002</v>
      </c>
      <c r="F20" s="23">
        <v>1.53472474125479</v>
      </c>
      <c r="G20" s="22"/>
    </row>
    <row r="21" spans="1:7">
      <c r="A21" s="21" t="s">
        <v>403</v>
      </c>
      <c r="B21" s="21" t="s">
        <v>404</v>
      </c>
      <c r="C21" s="21" t="s">
        <v>405</v>
      </c>
      <c r="D21" s="24">
        <v>43300</v>
      </c>
      <c r="E21" s="22">
        <v>2124.7310000000002</v>
      </c>
      <c r="F21" s="23">
        <v>1.4949976048012801</v>
      </c>
      <c r="G21" s="22"/>
    </row>
    <row r="22" spans="1:7">
      <c r="A22" s="21" t="s">
        <v>406</v>
      </c>
      <c r="B22" s="21" t="s">
        <v>407</v>
      </c>
      <c r="C22" s="21" t="s">
        <v>387</v>
      </c>
      <c r="D22" s="24">
        <v>131700</v>
      </c>
      <c r="E22" s="22">
        <v>2088.8278500000001</v>
      </c>
      <c r="F22" s="23">
        <v>1.4697355253875399</v>
      </c>
      <c r="G22" s="22"/>
    </row>
    <row r="23" spans="1:7">
      <c r="A23" s="21" t="s">
        <v>418</v>
      </c>
      <c r="B23" s="21" t="s">
        <v>419</v>
      </c>
      <c r="C23" s="21" t="s">
        <v>420</v>
      </c>
      <c r="D23" s="24">
        <v>87000</v>
      </c>
      <c r="E23" s="22">
        <v>2021.3579999999999</v>
      </c>
      <c r="F23" s="23">
        <v>1.4222625680360901</v>
      </c>
      <c r="G23" s="22"/>
    </row>
    <row r="24" spans="1:7">
      <c r="A24" s="21" t="s">
        <v>414</v>
      </c>
      <c r="B24" s="21" t="s">
        <v>415</v>
      </c>
      <c r="C24" s="21" t="s">
        <v>410</v>
      </c>
      <c r="D24" s="24">
        <v>966300</v>
      </c>
      <c r="E24" s="22">
        <v>1975.1171999999999</v>
      </c>
      <c r="F24" s="23">
        <v>1.38972673867977</v>
      </c>
      <c r="G24" s="22"/>
    </row>
    <row r="25" spans="1:7">
      <c r="A25" s="21" t="s">
        <v>421</v>
      </c>
      <c r="B25" s="21" t="s">
        <v>422</v>
      </c>
      <c r="C25" s="21" t="s">
        <v>423</v>
      </c>
      <c r="D25" s="24">
        <v>724973</v>
      </c>
      <c r="E25" s="22">
        <v>1973.7389929999999</v>
      </c>
      <c r="F25" s="23">
        <v>1.38875700831676</v>
      </c>
      <c r="G25" s="22"/>
    </row>
    <row r="26" spans="1:7">
      <c r="A26" s="21" t="s">
        <v>411</v>
      </c>
      <c r="B26" s="21" t="s">
        <v>412</v>
      </c>
      <c r="C26" s="21" t="s">
        <v>413</v>
      </c>
      <c r="D26" s="24">
        <v>210400</v>
      </c>
      <c r="E26" s="22">
        <v>1952.8276000000001</v>
      </c>
      <c r="F26" s="23">
        <v>1.3740433892995501</v>
      </c>
      <c r="G26" s="22"/>
    </row>
    <row r="27" spans="1:7">
      <c r="A27" s="21" t="s">
        <v>416</v>
      </c>
      <c r="B27" s="21" t="s">
        <v>417</v>
      </c>
      <c r="C27" s="21" t="s">
        <v>394</v>
      </c>
      <c r="D27" s="24">
        <v>117000</v>
      </c>
      <c r="E27" s="22">
        <v>1898.0325</v>
      </c>
      <c r="F27" s="23">
        <v>1.33548860600941</v>
      </c>
      <c r="G27" s="22"/>
    </row>
    <row r="28" spans="1:7">
      <c r="A28" s="21" t="s">
        <v>436</v>
      </c>
      <c r="B28" s="21" t="s">
        <v>437</v>
      </c>
      <c r="C28" s="21" t="s">
        <v>438</v>
      </c>
      <c r="D28" s="24">
        <v>560683</v>
      </c>
      <c r="E28" s="22">
        <v>1409.8374040000001</v>
      </c>
      <c r="F28" s="23">
        <v>0.991986064183771</v>
      </c>
      <c r="G28" s="22"/>
    </row>
    <row r="29" spans="1:7">
      <c r="A29" s="21" t="s">
        <v>424</v>
      </c>
      <c r="B29" s="21" t="s">
        <v>425</v>
      </c>
      <c r="C29" s="21" t="s">
        <v>405</v>
      </c>
      <c r="D29" s="24">
        <v>290000</v>
      </c>
      <c r="E29" s="22">
        <v>1401.135</v>
      </c>
      <c r="F29" s="23">
        <v>0.98586290170531499</v>
      </c>
      <c r="G29" s="22"/>
    </row>
    <row r="30" spans="1:7">
      <c r="A30" s="21" t="s">
        <v>426</v>
      </c>
      <c r="B30" s="21" t="s">
        <v>427</v>
      </c>
      <c r="C30" s="21" t="s">
        <v>428</v>
      </c>
      <c r="D30" s="24">
        <v>334400</v>
      </c>
      <c r="E30" s="22">
        <v>1288.9448</v>
      </c>
      <c r="F30" s="23">
        <v>0.90692393000387295</v>
      </c>
      <c r="G30" s="22"/>
    </row>
    <row r="31" spans="1:7">
      <c r="A31" s="21" t="s">
        <v>454</v>
      </c>
      <c r="B31" s="21" t="s">
        <v>455</v>
      </c>
      <c r="C31" s="21" t="s">
        <v>397</v>
      </c>
      <c r="D31" s="24">
        <v>123000</v>
      </c>
      <c r="E31" s="22">
        <v>1244.5754999999999</v>
      </c>
      <c r="F31" s="23">
        <v>0.87570492052610405</v>
      </c>
      <c r="G31" s="22"/>
    </row>
    <row r="32" spans="1:7">
      <c r="A32" s="21" t="s">
        <v>439</v>
      </c>
      <c r="B32" s="21" t="s">
        <v>440</v>
      </c>
      <c r="C32" s="21" t="s">
        <v>387</v>
      </c>
      <c r="D32" s="24">
        <v>900000</v>
      </c>
      <c r="E32" s="22">
        <v>1243.8</v>
      </c>
      <c r="F32" s="23">
        <v>0.87515926526785104</v>
      </c>
      <c r="G32" s="22"/>
    </row>
    <row r="33" spans="1:9">
      <c r="A33" s="21" t="s">
        <v>433</v>
      </c>
      <c r="B33" s="21" t="s">
        <v>434</v>
      </c>
      <c r="C33" s="21" t="s">
        <v>435</v>
      </c>
      <c r="D33" s="24">
        <v>146320</v>
      </c>
      <c r="E33" s="22">
        <v>1224.91788</v>
      </c>
      <c r="F33" s="23">
        <v>0.86187347795003499</v>
      </c>
      <c r="G33" s="22"/>
    </row>
    <row r="34" spans="1:9">
      <c r="A34" s="21" t="s">
        <v>431</v>
      </c>
      <c r="B34" s="21" t="s">
        <v>432</v>
      </c>
      <c r="C34" s="21" t="s">
        <v>374</v>
      </c>
      <c r="D34" s="24">
        <v>908500</v>
      </c>
      <c r="E34" s="22">
        <v>1223.2952499999999</v>
      </c>
      <c r="F34" s="23">
        <v>0.86073176732244105</v>
      </c>
      <c r="G34" s="22"/>
    </row>
    <row r="35" spans="1:9">
      <c r="A35" s="21" t="s">
        <v>429</v>
      </c>
      <c r="B35" s="21" t="s">
        <v>430</v>
      </c>
      <c r="C35" s="21" t="s">
        <v>402</v>
      </c>
      <c r="D35" s="24">
        <v>412800</v>
      </c>
      <c r="E35" s="22">
        <v>1218.3792000000001</v>
      </c>
      <c r="F35" s="23">
        <v>0.857272749227876</v>
      </c>
      <c r="G35" s="22"/>
    </row>
    <row r="36" spans="1:9">
      <c r="A36" s="21" t="s">
        <v>456</v>
      </c>
      <c r="B36" s="21" t="s">
        <v>457</v>
      </c>
      <c r="C36" s="21" t="s">
        <v>410</v>
      </c>
      <c r="D36" s="24">
        <v>521200</v>
      </c>
      <c r="E36" s="22">
        <v>1151.5914</v>
      </c>
      <c r="F36" s="23">
        <v>0.810279694092922</v>
      </c>
      <c r="G36" s="22"/>
    </row>
    <row r="37" spans="1:9">
      <c r="A37" s="21" t="s">
        <v>441</v>
      </c>
      <c r="B37" s="21" t="s">
        <v>442</v>
      </c>
      <c r="C37" s="21" t="s">
        <v>443</v>
      </c>
      <c r="D37" s="24">
        <v>200000</v>
      </c>
      <c r="E37" s="22">
        <v>1124.7</v>
      </c>
      <c r="F37" s="23">
        <v>0.79135843837172604</v>
      </c>
      <c r="G37" s="22"/>
    </row>
    <row r="38" spans="1:9">
      <c r="A38" s="21" t="s">
        <v>444</v>
      </c>
      <c r="B38" s="21" t="s">
        <v>445</v>
      </c>
      <c r="C38" s="21" t="s">
        <v>435</v>
      </c>
      <c r="D38" s="24">
        <v>213600</v>
      </c>
      <c r="E38" s="22">
        <v>1030.4064000000001</v>
      </c>
      <c r="F38" s="23">
        <v>0.72501182501309802</v>
      </c>
      <c r="G38" s="22"/>
    </row>
    <row r="39" spans="1:9">
      <c r="A39" s="21" t="s">
        <v>446</v>
      </c>
      <c r="B39" s="21" t="s">
        <v>447</v>
      </c>
      <c r="C39" s="21" t="s">
        <v>423</v>
      </c>
      <c r="D39" s="24">
        <v>742500</v>
      </c>
      <c r="E39" s="22">
        <v>1020.1950000000001</v>
      </c>
      <c r="F39" s="23">
        <v>0.71782690676148497</v>
      </c>
      <c r="G39" s="22"/>
    </row>
    <row r="40" spans="1:9">
      <c r="A40" s="21" t="s">
        <v>448</v>
      </c>
      <c r="B40" s="21" t="s">
        <v>449</v>
      </c>
      <c r="C40" s="21" t="s">
        <v>387</v>
      </c>
      <c r="D40" s="24">
        <v>171700</v>
      </c>
      <c r="E40" s="22">
        <v>1015.0904</v>
      </c>
      <c r="F40" s="23">
        <v>0.71423522161476904</v>
      </c>
      <c r="G40" s="22"/>
    </row>
    <row r="41" spans="1:9">
      <c r="A41" s="21" t="s">
        <v>450</v>
      </c>
      <c r="B41" s="21" t="s">
        <v>451</v>
      </c>
      <c r="C41" s="21" t="s">
        <v>394</v>
      </c>
      <c r="D41" s="24">
        <v>201885</v>
      </c>
      <c r="E41" s="22">
        <v>1008.112748</v>
      </c>
      <c r="F41" s="23">
        <v>0.70932562457536097</v>
      </c>
      <c r="G41" s="22"/>
    </row>
    <row r="42" spans="1:9">
      <c r="A42" s="21" t="s">
        <v>458</v>
      </c>
      <c r="B42" s="21" t="s">
        <v>459</v>
      </c>
      <c r="C42" s="21" t="s">
        <v>435</v>
      </c>
      <c r="D42" s="24">
        <v>30000</v>
      </c>
      <c r="E42" s="22">
        <v>974.77499999999998</v>
      </c>
      <c r="F42" s="23">
        <v>0.68586860652956205</v>
      </c>
      <c r="G42" s="22"/>
    </row>
    <row r="43" spans="1:9">
      <c r="A43" s="21" t="s">
        <v>452</v>
      </c>
      <c r="B43" s="21" t="s">
        <v>453</v>
      </c>
      <c r="C43" s="21" t="s">
        <v>428</v>
      </c>
      <c r="D43" s="24">
        <v>327718</v>
      </c>
      <c r="E43" s="22">
        <v>958.083573</v>
      </c>
      <c r="F43" s="23">
        <v>0.67412422882447198</v>
      </c>
      <c r="G43" s="22"/>
    </row>
    <row r="44" spans="1:9">
      <c r="A44" s="21" t="s">
        <v>465</v>
      </c>
      <c r="B44" s="21" t="s">
        <v>466</v>
      </c>
      <c r="C44" s="21" t="s">
        <v>467</v>
      </c>
      <c r="D44" s="24">
        <v>60000</v>
      </c>
      <c r="E44" s="22">
        <v>949.68</v>
      </c>
      <c r="F44" s="23">
        <v>0.66821132902361502</v>
      </c>
      <c r="G44" s="22"/>
    </row>
    <row r="45" spans="1:9">
      <c r="A45" s="21" t="s">
        <v>460</v>
      </c>
      <c r="B45" s="21" t="s">
        <v>461</v>
      </c>
      <c r="C45" s="21" t="s">
        <v>462</v>
      </c>
      <c r="D45" s="24">
        <v>93000</v>
      </c>
      <c r="E45" s="22">
        <v>883.779</v>
      </c>
      <c r="F45" s="23">
        <v>0.62184224175844705</v>
      </c>
      <c r="G45" s="22"/>
    </row>
    <row r="46" spans="1:9">
      <c r="A46" s="21" t="s">
        <v>463</v>
      </c>
      <c r="B46" s="21" t="s">
        <v>464</v>
      </c>
      <c r="C46" s="21" t="s">
        <v>443</v>
      </c>
      <c r="D46" s="24">
        <v>68198</v>
      </c>
      <c r="E46" s="22">
        <v>831.43591700000002</v>
      </c>
      <c r="F46" s="23">
        <v>0.58501274018252303</v>
      </c>
      <c r="G46" s="22"/>
    </row>
    <row r="47" spans="1:9">
      <c r="A47" s="20" t="s">
        <v>17</v>
      </c>
      <c r="B47" s="20"/>
      <c r="C47" s="20"/>
      <c r="D47" s="20"/>
      <c r="E47" s="25">
        <f>SUM(E7:E46)</f>
        <v>96072.264812999987</v>
      </c>
      <c r="F47" s="26">
        <f>SUM(F7:F46)</f>
        <v>67.59811278852186</v>
      </c>
      <c r="G47" s="25"/>
      <c r="H47" s="14"/>
      <c r="I47" s="14"/>
    </row>
    <row r="48" spans="1:9">
      <c r="A48" s="21"/>
      <c r="B48" s="21"/>
      <c r="C48" s="21"/>
      <c r="D48" s="21"/>
      <c r="E48" s="22"/>
      <c r="F48" s="23"/>
      <c r="G48" s="22"/>
    </row>
    <row r="49" spans="1:9">
      <c r="A49" s="20" t="s">
        <v>517</v>
      </c>
      <c r="B49" s="21"/>
      <c r="C49" s="21"/>
      <c r="D49" s="21"/>
      <c r="E49" s="22"/>
      <c r="F49" s="23"/>
      <c r="G49" s="22"/>
    </row>
    <row r="50" spans="1:9">
      <c r="A50" s="21" t="s">
        <v>518</v>
      </c>
      <c r="B50" s="21" t="s">
        <v>519</v>
      </c>
      <c r="C50" s="21" t="s">
        <v>371</v>
      </c>
      <c r="D50" s="24">
        <v>270000</v>
      </c>
      <c r="E50" s="22">
        <v>2.7E-2</v>
      </c>
      <c r="F50" s="23">
        <v>1.8997668565872299E-5</v>
      </c>
      <c r="G50" s="22"/>
    </row>
    <row r="51" spans="1:9">
      <c r="A51" s="21"/>
      <c r="B51" s="21" t="s">
        <v>520</v>
      </c>
      <c r="C51" s="21" t="s">
        <v>413</v>
      </c>
      <c r="D51" s="24">
        <v>27500</v>
      </c>
      <c r="E51" s="22">
        <v>2.7499999999999998E-3</v>
      </c>
      <c r="F51" s="23">
        <v>1.9349477243018099E-6</v>
      </c>
      <c r="G51" s="22"/>
    </row>
    <row r="52" spans="1:9">
      <c r="A52" s="20" t="s">
        <v>17</v>
      </c>
      <c r="B52" s="20"/>
      <c r="C52" s="20"/>
      <c r="D52" s="20"/>
      <c r="E52" s="25">
        <f>SUM(E49:E51)</f>
        <v>2.9749999999999999E-2</v>
      </c>
      <c r="F52" s="26">
        <f>SUM(F49:F51)</f>
        <v>2.0932616290174108E-5</v>
      </c>
      <c r="G52" s="25"/>
      <c r="H52" s="14"/>
      <c r="I52" s="14"/>
    </row>
    <row r="53" spans="1:9">
      <c r="A53" s="21"/>
      <c r="B53" s="21"/>
      <c r="C53" s="21"/>
      <c r="D53" s="21"/>
      <c r="E53" s="22"/>
      <c r="F53" s="23"/>
      <c r="G53" s="22"/>
    </row>
    <row r="54" spans="1:9">
      <c r="A54" s="20" t="s">
        <v>521</v>
      </c>
      <c r="B54" s="21"/>
      <c r="C54" s="21"/>
      <c r="D54" s="21"/>
      <c r="E54" s="22"/>
      <c r="F54" s="23"/>
      <c r="G54" s="22"/>
    </row>
    <row r="55" spans="1:9">
      <c r="A55" s="21" t="s">
        <v>480</v>
      </c>
      <c r="B55" s="21" t="s">
        <v>481</v>
      </c>
      <c r="C55" s="21" t="s">
        <v>482</v>
      </c>
      <c r="D55" s="24">
        <v>265052</v>
      </c>
      <c r="E55" s="22">
        <v>900.1961076</v>
      </c>
      <c r="F55" s="23">
        <v>0.63339360357307894</v>
      </c>
      <c r="G55" s="22"/>
    </row>
    <row r="56" spans="1:9">
      <c r="A56" s="20" t="s">
        <v>17</v>
      </c>
      <c r="B56" s="20"/>
      <c r="C56" s="20"/>
      <c r="D56" s="20"/>
      <c r="E56" s="25">
        <f>SUM(E54:E55)</f>
        <v>900.1961076</v>
      </c>
      <c r="F56" s="26">
        <f>SUM(F54:F55)</f>
        <v>0.63339360357307894</v>
      </c>
      <c r="G56" s="25"/>
      <c r="H56" s="14"/>
      <c r="I56" s="14"/>
    </row>
    <row r="57" spans="1:9">
      <c r="A57" s="21"/>
      <c r="B57" s="21"/>
      <c r="C57" s="21"/>
      <c r="D57" s="21"/>
      <c r="E57" s="22"/>
      <c r="F57" s="23"/>
      <c r="G57" s="22"/>
    </row>
    <row r="58" spans="1:9">
      <c r="A58" s="20" t="s">
        <v>9</v>
      </c>
      <c r="B58" s="21"/>
      <c r="C58" s="21"/>
      <c r="D58" s="21"/>
      <c r="E58" s="22"/>
      <c r="F58" s="23"/>
      <c r="G58" s="22"/>
    </row>
    <row r="59" spans="1:9">
      <c r="A59" s="20" t="s">
        <v>10</v>
      </c>
      <c r="B59" s="21"/>
      <c r="C59" s="21"/>
      <c r="D59" s="21"/>
      <c r="E59" s="22"/>
      <c r="F59" s="23"/>
      <c r="G59" s="22"/>
    </row>
    <row r="60" spans="1:9">
      <c r="A60" s="21" t="s">
        <v>145</v>
      </c>
      <c r="B60" s="21" t="s">
        <v>146</v>
      </c>
      <c r="C60" s="21" t="s">
        <v>147</v>
      </c>
      <c r="D60" s="24">
        <v>450</v>
      </c>
      <c r="E60" s="22">
        <v>4489.7084999999997</v>
      </c>
      <c r="F60" s="23">
        <v>3.1590368163103602</v>
      </c>
      <c r="G60" s="22">
        <v>9.5988000000000007</v>
      </c>
    </row>
    <row r="61" spans="1:9">
      <c r="A61" s="21" t="s">
        <v>468</v>
      </c>
      <c r="B61" s="21" t="s">
        <v>469</v>
      </c>
      <c r="C61" s="21" t="s">
        <v>16</v>
      </c>
      <c r="D61" s="24">
        <v>50</v>
      </c>
      <c r="E61" s="22">
        <v>509.88749999999999</v>
      </c>
      <c r="F61" s="23">
        <v>0.35876569373634098</v>
      </c>
      <c r="G61" s="22">
        <v>5.3250000000000002</v>
      </c>
    </row>
    <row r="62" spans="1:9">
      <c r="A62" s="20" t="s">
        <v>17</v>
      </c>
      <c r="B62" s="20"/>
      <c r="C62" s="20"/>
      <c r="D62" s="20"/>
      <c r="E62" s="25">
        <f>SUM(E59:E61)</f>
        <v>4999.5959999999995</v>
      </c>
      <c r="F62" s="26">
        <f>SUM(F59:F61)</f>
        <v>3.517802510046701</v>
      </c>
      <c r="G62" s="25"/>
      <c r="H62" s="14"/>
      <c r="I62" s="14"/>
    </row>
    <row r="63" spans="1:9">
      <c r="A63" s="21"/>
      <c r="B63" s="21"/>
      <c r="C63" s="21"/>
      <c r="D63" s="21"/>
      <c r="E63" s="22"/>
      <c r="F63" s="23"/>
      <c r="G63" s="22"/>
    </row>
    <row r="64" spans="1:9">
      <c r="A64" s="20" t="s">
        <v>18</v>
      </c>
      <c r="B64" s="21"/>
      <c r="C64" s="21"/>
      <c r="D64" s="21"/>
      <c r="E64" s="22"/>
      <c r="F64" s="23"/>
      <c r="G64" s="22"/>
    </row>
    <row r="65" spans="1:9">
      <c r="A65" s="20" t="s">
        <v>23</v>
      </c>
      <c r="B65" s="21"/>
      <c r="C65" s="21"/>
      <c r="D65" s="21"/>
      <c r="E65" s="22"/>
      <c r="F65" s="23"/>
      <c r="G65" s="22"/>
    </row>
    <row r="66" spans="1:9">
      <c r="A66" s="21" t="s">
        <v>472</v>
      </c>
      <c r="B66" s="21" t="s">
        <v>473</v>
      </c>
      <c r="C66" s="21" t="s">
        <v>22</v>
      </c>
      <c r="D66" s="24">
        <v>600</v>
      </c>
      <c r="E66" s="22">
        <v>2973.4769999999999</v>
      </c>
      <c r="F66" s="23">
        <v>2.0921900197868299</v>
      </c>
      <c r="G66" s="22">
        <v>3.6997</v>
      </c>
    </row>
    <row r="67" spans="1:9">
      <c r="A67" s="21" t="s">
        <v>27</v>
      </c>
      <c r="B67" s="21" t="s">
        <v>28</v>
      </c>
      <c r="C67" s="21" t="s">
        <v>22</v>
      </c>
      <c r="D67" s="24">
        <v>500</v>
      </c>
      <c r="E67" s="22">
        <v>2486.7550000000001</v>
      </c>
      <c r="F67" s="23">
        <v>1.7497239738713299</v>
      </c>
      <c r="G67" s="22">
        <v>4.0500999999999996</v>
      </c>
    </row>
    <row r="68" spans="1:9">
      <c r="A68" s="21" t="s">
        <v>38</v>
      </c>
      <c r="B68" s="21" t="s">
        <v>39</v>
      </c>
      <c r="C68" s="21" t="s">
        <v>40</v>
      </c>
      <c r="D68" s="24">
        <v>500</v>
      </c>
      <c r="E68" s="22">
        <v>2485.3874999999998</v>
      </c>
      <c r="F68" s="23">
        <v>1.74876177713933</v>
      </c>
      <c r="G68" s="22">
        <v>3.6999</v>
      </c>
    </row>
    <row r="69" spans="1:9">
      <c r="A69" s="20" t="s">
        <v>17</v>
      </c>
      <c r="B69" s="20"/>
      <c r="C69" s="20"/>
      <c r="D69" s="20"/>
      <c r="E69" s="25">
        <f>SUM(E65:E68)</f>
        <v>7945.6194999999998</v>
      </c>
      <c r="F69" s="26">
        <f>SUM(F65:F68)</f>
        <v>5.5906757707974899</v>
      </c>
      <c r="G69" s="25"/>
      <c r="H69" s="14"/>
      <c r="I69" s="14"/>
    </row>
    <row r="70" spans="1:9">
      <c r="A70" s="21"/>
      <c r="B70" s="21"/>
      <c r="C70" s="21"/>
      <c r="D70" s="21"/>
      <c r="E70" s="22"/>
      <c r="F70" s="23"/>
      <c r="G70" s="22"/>
    </row>
    <row r="71" spans="1:9">
      <c r="A71" s="20" t="s">
        <v>47</v>
      </c>
      <c r="B71" s="21"/>
      <c r="C71" s="21"/>
      <c r="D71" s="21"/>
      <c r="E71" s="22"/>
      <c r="F71" s="23"/>
      <c r="G71" s="22"/>
    </row>
    <row r="72" spans="1:9">
      <c r="A72" s="21" t="s">
        <v>51</v>
      </c>
      <c r="B72" s="21" t="s">
        <v>52</v>
      </c>
      <c r="C72" s="21" t="s">
        <v>50</v>
      </c>
      <c r="D72" s="24">
        <v>2776600</v>
      </c>
      <c r="E72" s="22">
        <v>2762.703117</v>
      </c>
      <c r="F72" s="23">
        <v>1.9438858578766101</v>
      </c>
      <c r="G72" s="22">
        <v>3.4</v>
      </c>
    </row>
    <row r="73" spans="1:9">
      <c r="A73" s="21" t="s">
        <v>503</v>
      </c>
      <c r="B73" s="21" t="s">
        <v>504</v>
      </c>
      <c r="C73" s="21" t="s">
        <v>50</v>
      </c>
      <c r="D73" s="24">
        <v>2500000</v>
      </c>
      <c r="E73" s="22">
        <v>2478.2800000000002</v>
      </c>
      <c r="F73" s="23">
        <v>1.74376081679371</v>
      </c>
      <c r="G73" s="22">
        <v>3.5943000000000001</v>
      </c>
    </row>
    <row r="74" spans="1:9">
      <c r="A74" s="20" t="s">
        <v>17</v>
      </c>
      <c r="B74" s="20"/>
      <c r="C74" s="20"/>
      <c r="D74" s="20"/>
      <c r="E74" s="25">
        <f>SUM(E71:E73)</f>
        <v>5240.9831169999998</v>
      </c>
      <c r="F74" s="26">
        <f>SUM(F71:F73)</f>
        <v>3.68764667467032</v>
      </c>
      <c r="G74" s="25"/>
      <c r="H74" s="14"/>
      <c r="I74" s="14"/>
    </row>
    <row r="75" spans="1:9">
      <c r="A75" s="21"/>
      <c r="B75" s="21"/>
      <c r="C75" s="21"/>
      <c r="D75" s="21"/>
      <c r="E75" s="22"/>
      <c r="F75" s="23"/>
      <c r="G75" s="22"/>
    </row>
    <row r="76" spans="1:9">
      <c r="A76" s="20" t="s">
        <v>55</v>
      </c>
      <c r="B76" s="21"/>
      <c r="C76" s="21"/>
      <c r="D76" s="21"/>
      <c r="E76" s="22"/>
      <c r="F76" s="23"/>
      <c r="G76" s="22"/>
    </row>
    <row r="77" spans="1:9">
      <c r="A77" s="21" t="s">
        <v>312</v>
      </c>
      <c r="B77" s="21" t="s">
        <v>313</v>
      </c>
      <c r="C77" s="21" t="s">
        <v>50</v>
      </c>
      <c r="D77" s="24">
        <v>10000000</v>
      </c>
      <c r="E77" s="22">
        <v>9829.7800000000007</v>
      </c>
      <c r="F77" s="23">
        <v>6.9164037968681598</v>
      </c>
      <c r="G77" s="22">
        <v>5.6452999999999998</v>
      </c>
    </row>
    <row r="78" spans="1:9">
      <c r="A78" s="21" t="s">
        <v>162</v>
      </c>
      <c r="B78" s="21" t="s">
        <v>163</v>
      </c>
      <c r="C78" s="21" t="s">
        <v>50</v>
      </c>
      <c r="D78" s="24">
        <v>7400000</v>
      </c>
      <c r="E78" s="22">
        <v>7352.9507999999996</v>
      </c>
      <c r="F78" s="23">
        <v>5.1736637881320604</v>
      </c>
      <c r="G78" s="22">
        <v>5.7972000000000001</v>
      </c>
    </row>
    <row r="79" spans="1:9">
      <c r="A79" s="21" t="s">
        <v>474</v>
      </c>
      <c r="B79" s="21" t="s">
        <v>475</v>
      </c>
      <c r="C79" s="21" t="s">
        <v>50</v>
      </c>
      <c r="D79" s="24">
        <v>300000</v>
      </c>
      <c r="E79" s="22">
        <v>306.88260000000002</v>
      </c>
      <c r="F79" s="23">
        <v>0.21592792309011699</v>
      </c>
      <c r="G79" s="22">
        <v>5.2964000000000002</v>
      </c>
    </row>
    <row r="80" spans="1:9">
      <c r="A80" s="21" t="s">
        <v>247</v>
      </c>
      <c r="B80" s="21" t="s">
        <v>248</v>
      </c>
      <c r="C80" s="21" t="s">
        <v>50</v>
      </c>
      <c r="D80" s="24">
        <v>100000</v>
      </c>
      <c r="E80" s="22">
        <v>104.5266</v>
      </c>
      <c r="F80" s="23">
        <v>7.3546729745092895E-2</v>
      </c>
      <c r="G80" s="22">
        <v>4.9935</v>
      </c>
    </row>
    <row r="81" spans="1:9">
      <c r="A81" s="21" t="s">
        <v>314</v>
      </c>
      <c r="B81" s="21" t="s">
        <v>315</v>
      </c>
      <c r="C81" s="21" t="s">
        <v>50</v>
      </c>
      <c r="D81" s="24">
        <v>100000</v>
      </c>
      <c r="E81" s="22">
        <v>98.962400000000002</v>
      </c>
      <c r="F81" s="23">
        <v>6.9631662062343794E-2</v>
      </c>
      <c r="G81" s="22">
        <v>5.5532000000000004</v>
      </c>
    </row>
    <row r="82" spans="1:9">
      <c r="A82" s="20" t="s">
        <v>17</v>
      </c>
      <c r="B82" s="20"/>
      <c r="C82" s="20"/>
      <c r="D82" s="20"/>
      <c r="E82" s="25">
        <f>SUM(E77:E81)</f>
        <v>17693.102400000003</v>
      </c>
      <c r="F82" s="26">
        <f>SUM(F77:F81)</f>
        <v>12.449173899897774</v>
      </c>
      <c r="G82" s="25"/>
      <c r="H82" s="14"/>
      <c r="I82" s="14"/>
    </row>
    <row r="83" spans="1:9">
      <c r="A83" s="21"/>
      <c r="B83" s="21"/>
      <c r="C83" s="21"/>
      <c r="D83" s="21"/>
      <c r="E83" s="22"/>
      <c r="F83" s="23"/>
      <c r="G83" s="22"/>
    </row>
    <row r="84" spans="1:9">
      <c r="A84" s="20" t="s">
        <v>58</v>
      </c>
      <c r="B84" s="20"/>
      <c r="C84" s="20"/>
      <c r="D84" s="20"/>
      <c r="E84" s="25">
        <f>E47+E52+E56+E62+E69+E74+E82</f>
        <v>132851.79168759999</v>
      </c>
      <c r="F84" s="26">
        <f>F47+F52+F56+F62+F69+F74+F82</f>
        <v>93.476826180123524</v>
      </c>
      <c r="G84" s="25"/>
      <c r="H84" s="14"/>
      <c r="I84" s="14"/>
    </row>
    <row r="85" spans="1:9">
      <c r="A85" s="20"/>
      <c r="B85" s="20"/>
      <c r="C85" s="20"/>
      <c r="D85" s="20"/>
      <c r="E85" s="25"/>
      <c r="F85" s="26"/>
      <c r="G85" s="25"/>
      <c r="H85" s="14"/>
      <c r="I85" s="14"/>
    </row>
    <row r="86" spans="1:9">
      <c r="A86" s="20" t="s">
        <v>59</v>
      </c>
      <c r="B86" s="20"/>
      <c r="C86" s="20"/>
      <c r="D86" s="20"/>
      <c r="E86" s="25">
        <f>E88-(E47+E52+E56+E62+E69+E74+E82)</f>
        <v>9270.9109292000066</v>
      </c>
      <c r="F86" s="26">
        <f>F88-(F47+F52+F56+F62+F69+F74+F82)</f>
        <v>6.5231738198764759</v>
      </c>
      <c r="G86" s="25"/>
      <c r="H86" s="14"/>
      <c r="I86" s="14"/>
    </row>
    <row r="87" spans="1:9">
      <c r="A87" s="20"/>
      <c r="B87" s="20"/>
      <c r="C87" s="20"/>
      <c r="D87" s="20"/>
      <c r="E87" s="25"/>
      <c r="F87" s="26"/>
      <c r="G87" s="25"/>
      <c r="H87" s="14"/>
      <c r="I87" s="14"/>
    </row>
    <row r="88" spans="1:9">
      <c r="A88" s="27" t="s">
        <v>60</v>
      </c>
      <c r="B88" s="27"/>
      <c r="C88" s="27"/>
      <c r="D88" s="27"/>
      <c r="E88" s="28">
        <v>142122.7026168</v>
      </c>
      <c r="F88" s="29">
        <v>100</v>
      </c>
      <c r="G88" s="28"/>
      <c r="H88" s="14"/>
      <c r="I88" s="14"/>
    </row>
    <row r="89" spans="1:9">
      <c r="F89" s="15" t="s">
        <v>522</v>
      </c>
    </row>
    <row r="90" spans="1:9">
      <c r="A90" s="14" t="s">
        <v>61</v>
      </c>
    </row>
    <row r="91" spans="1:9">
      <c r="A91" s="14" t="s">
        <v>62</v>
      </c>
    </row>
    <row r="92" spans="1:9">
      <c r="A92" s="14" t="s">
        <v>523</v>
      </c>
    </row>
    <row r="94" spans="1:9">
      <c r="A94" s="14" t="s">
        <v>63</v>
      </c>
    </row>
    <row r="95" spans="1:9">
      <c r="A95" s="14" t="s">
        <v>64</v>
      </c>
    </row>
    <row r="96" spans="1:9">
      <c r="A96" s="14" t="s">
        <v>65</v>
      </c>
      <c r="B96" s="14"/>
      <c r="C96" s="30" t="s">
        <v>66</v>
      </c>
      <c r="D96" s="14" t="s">
        <v>67</v>
      </c>
    </row>
    <row r="97" spans="1:5">
      <c r="A97" s="7" t="s">
        <v>97</v>
      </c>
      <c r="C97" s="31">
        <v>165.33840000000001</v>
      </c>
      <c r="D97" s="31">
        <v>175.21190000000001</v>
      </c>
    </row>
    <row r="98" spans="1:5">
      <c r="A98" s="7" t="s">
        <v>306</v>
      </c>
      <c r="C98" s="31">
        <v>24.531500000000001</v>
      </c>
      <c r="D98" s="31">
        <v>25.996600000000001</v>
      </c>
    </row>
    <row r="99" spans="1:5">
      <c r="A99" s="7" t="s">
        <v>100</v>
      </c>
      <c r="C99" s="31">
        <v>181.12129999999999</v>
      </c>
      <c r="D99" s="31">
        <v>192.9228</v>
      </c>
    </row>
    <row r="100" spans="1:5">
      <c r="A100" s="7" t="s">
        <v>307</v>
      </c>
      <c r="C100" s="31">
        <v>27.878599999999999</v>
      </c>
      <c r="D100" s="31">
        <v>29.6938</v>
      </c>
    </row>
    <row r="102" spans="1:5">
      <c r="A102" s="7" t="s">
        <v>87</v>
      </c>
    </row>
    <row r="104" spans="1:5">
      <c r="A104" s="14" t="s">
        <v>83</v>
      </c>
      <c r="D104" s="30" t="s">
        <v>91</v>
      </c>
    </row>
    <row r="106" spans="1:5">
      <c r="A106" s="14" t="s">
        <v>524</v>
      </c>
      <c r="D106" s="36">
        <v>0.45600000000000002</v>
      </c>
    </row>
    <row r="108" spans="1:5">
      <c r="A108" s="14" t="s">
        <v>525</v>
      </c>
      <c r="D108" s="32">
        <v>1.8122004715518101</v>
      </c>
      <c r="E108" s="10" t="s">
        <v>89</v>
      </c>
    </row>
    <row r="110" spans="1:5">
      <c r="A110" s="14" t="s">
        <v>526</v>
      </c>
      <c r="D110" s="30" t="s">
        <v>91</v>
      </c>
    </row>
    <row r="111" spans="1:5">
      <c r="A111" s="7" t="s">
        <v>512</v>
      </c>
      <c r="D111" s="30"/>
    </row>
    <row r="112" spans="1:5">
      <c r="A112" s="41" t="s">
        <v>513</v>
      </c>
      <c r="D112" s="30"/>
    </row>
    <row r="114" spans="1:1">
      <c r="A114" s="14" t="s">
        <v>527</v>
      </c>
    </row>
    <row r="115" spans="1:1">
      <c r="A115" s="14"/>
    </row>
    <row r="116" spans="1:1">
      <c r="A116" s="39" t="s">
        <v>93</v>
      </c>
    </row>
    <row r="117" spans="1:1">
      <c r="A117" s="42"/>
    </row>
    <row r="118" spans="1:1">
      <c r="A118" s="43"/>
    </row>
    <row r="119" spans="1:1">
      <c r="A119" s="43"/>
    </row>
    <row r="120" spans="1:1">
      <c r="A120" s="43"/>
    </row>
    <row r="121" spans="1:1">
      <c r="A121" s="43"/>
    </row>
    <row r="122" spans="1:1">
      <c r="A122" s="43"/>
    </row>
    <row r="123" spans="1:1">
      <c r="A123" s="43"/>
    </row>
    <row r="124" spans="1:1">
      <c r="A124" s="43"/>
    </row>
    <row r="125" spans="1:1">
      <c r="A125" s="43"/>
    </row>
    <row r="126" spans="1:1">
      <c r="A126" s="43"/>
    </row>
    <row r="127" spans="1:1">
      <c r="A127" s="43"/>
    </row>
    <row r="128" spans="1:1">
      <c r="A128" s="43"/>
    </row>
    <row r="129" spans="1:1">
      <c r="A129" s="39" t="s">
        <v>528</v>
      </c>
    </row>
    <row r="130" spans="1:1">
      <c r="A130" s="43"/>
    </row>
    <row r="131" spans="1:1">
      <c r="A131" s="39" t="s">
        <v>95</v>
      </c>
    </row>
    <row r="132" spans="1:1">
      <c r="A132" s="43"/>
    </row>
    <row r="133" spans="1:1">
      <c r="A133" s="43"/>
    </row>
    <row r="134" spans="1:1">
      <c r="A134" s="43"/>
    </row>
    <row r="135" spans="1:1">
      <c r="A135" s="43"/>
    </row>
    <row r="136" spans="1:1">
      <c r="A136" s="43"/>
    </row>
    <row r="137" spans="1:1">
      <c r="A137" s="43"/>
    </row>
    <row r="138" spans="1:1">
      <c r="A138" s="43"/>
    </row>
    <row r="139" spans="1:1">
      <c r="A139" s="43"/>
    </row>
    <row r="140" spans="1:1">
      <c r="A140" s="43"/>
    </row>
    <row r="141" spans="1:1">
      <c r="A141" s="43"/>
    </row>
    <row r="142" spans="1:1">
      <c r="A142" s="43"/>
    </row>
    <row r="143" spans="1:1">
      <c r="A143" s="43"/>
    </row>
  </sheetData>
  <mergeCells count="1">
    <mergeCell ref="A1:G1"/>
  </mergeCells>
  <conditionalFormatting sqref="F2:F3 F5:F88 F90:F65536">
    <cfRule type="cellIs" dxfId="51" priority="2" stopIfTrue="1" operator="between">
      <formula>0.009</formula>
      <formula>-0.009</formula>
    </cfRule>
  </conditionalFormatting>
  <conditionalFormatting sqref="F89">
    <cfRule type="cellIs" dxfId="50" priority="1" stopIfTrue="1" operator="between">
      <formula>0.009</formula>
      <formula>-0.009</formula>
    </cfRule>
  </conditionalFormatting>
  <hyperlinks>
    <hyperlink ref="A112" r:id="rId1" xr:uid="{00000000-0004-0000-1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02"/>
  <sheetViews>
    <sheetView workbookViewId="0">
      <selection sqref="A1:F1"/>
    </sheetView>
  </sheetViews>
  <sheetFormatPr defaultColWidth="9.28515625" defaultRowHeight="10.15"/>
  <cols>
    <col min="1" max="1" width="40.5703125" style="7" bestFit="1" customWidth="1"/>
    <col min="2" max="2" width="25.7109375" style="7" bestFit="1" customWidth="1"/>
    <col min="3" max="3" width="24.7109375" style="7" bestFit="1" customWidth="1"/>
    <col min="4" max="4" width="15.28515625" style="7" bestFit="1" customWidth="1"/>
    <col min="5" max="5" width="23" style="10" bestFit="1" customWidth="1"/>
    <col min="6" max="6" width="13.5703125" style="11" bestFit="1" customWidth="1"/>
    <col min="7" max="16384" width="9.28515625" style="7"/>
  </cols>
  <sheetData>
    <row r="1" spans="1:6" s="1" customFormat="1" ht="13.9">
      <c r="A1" s="58" t="s">
        <v>529</v>
      </c>
      <c r="B1" s="59"/>
      <c r="C1" s="59"/>
      <c r="D1" s="59"/>
      <c r="E1" s="59"/>
      <c r="F1" s="59"/>
    </row>
    <row r="2" spans="1:6" s="1" customFormat="1" ht="11.45">
      <c r="E2" s="5"/>
      <c r="F2" s="9"/>
    </row>
    <row r="3" spans="1:6" s="1" customFormat="1" ht="12">
      <c r="A3" s="8" t="s">
        <v>1</v>
      </c>
      <c r="B3" s="2"/>
      <c r="C3" s="3"/>
      <c r="D3" s="3"/>
      <c r="E3" s="4"/>
      <c r="F3" s="9"/>
    </row>
    <row r="4" spans="1:6" s="1" customFormat="1" ht="17.649999999999999" customHeight="1">
      <c r="A4" s="6" t="s">
        <v>2</v>
      </c>
      <c r="B4" s="6" t="s">
        <v>3</v>
      </c>
      <c r="C4" s="13" t="s">
        <v>530</v>
      </c>
      <c r="D4" s="13" t="s">
        <v>5</v>
      </c>
      <c r="E4" s="12" t="s">
        <v>6</v>
      </c>
      <c r="F4" s="12" t="s">
        <v>7</v>
      </c>
    </row>
    <row r="5" spans="1:6">
      <c r="A5" s="16" t="s">
        <v>368</v>
      </c>
      <c r="B5" s="17"/>
      <c r="C5" s="17"/>
      <c r="D5" s="17"/>
      <c r="E5" s="18"/>
      <c r="F5" s="19"/>
    </row>
    <row r="6" spans="1:6">
      <c r="A6" s="20" t="s">
        <v>10</v>
      </c>
      <c r="B6" s="21"/>
      <c r="C6" s="21"/>
      <c r="D6" s="21"/>
      <c r="E6" s="22"/>
      <c r="F6" s="23"/>
    </row>
    <row r="7" spans="1:6">
      <c r="A7" s="21" t="s">
        <v>375</v>
      </c>
      <c r="B7" s="21" t="s">
        <v>376</v>
      </c>
      <c r="C7" s="21" t="s">
        <v>374</v>
      </c>
      <c r="D7" s="24">
        <v>750000</v>
      </c>
      <c r="E7" s="22">
        <v>5551.125</v>
      </c>
      <c r="F7" s="23">
        <v>9.2168603083537999</v>
      </c>
    </row>
    <row r="8" spans="1:6">
      <c r="A8" s="21" t="s">
        <v>390</v>
      </c>
      <c r="B8" s="21" t="s">
        <v>391</v>
      </c>
      <c r="C8" s="21" t="s">
        <v>374</v>
      </c>
      <c r="D8" s="24">
        <v>1000000</v>
      </c>
      <c r="E8" s="22">
        <v>4604.5</v>
      </c>
      <c r="F8" s="23">
        <v>7.64512297774146</v>
      </c>
    </row>
    <row r="9" spans="1:6">
      <c r="A9" s="21" t="s">
        <v>372</v>
      </c>
      <c r="B9" s="21" t="s">
        <v>373</v>
      </c>
      <c r="C9" s="21" t="s">
        <v>374</v>
      </c>
      <c r="D9" s="24">
        <v>600000</v>
      </c>
      <c r="E9" s="22">
        <v>4071.3</v>
      </c>
      <c r="F9" s="23">
        <v>6.75981956331389</v>
      </c>
    </row>
    <row r="10" spans="1:6">
      <c r="A10" s="21" t="s">
        <v>531</v>
      </c>
      <c r="B10" s="21" t="s">
        <v>532</v>
      </c>
      <c r="C10" s="21" t="s">
        <v>435</v>
      </c>
      <c r="D10" s="24">
        <v>1500000</v>
      </c>
      <c r="E10" s="22">
        <v>3590.25</v>
      </c>
      <c r="F10" s="23">
        <v>5.9611038703086701</v>
      </c>
    </row>
    <row r="11" spans="1:6">
      <c r="A11" s="21" t="s">
        <v>416</v>
      </c>
      <c r="B11" s="21" t="s">
        <v>417</v>
      </c>
      <c r="C11" s="21" t="s">
        <v>394</v>
      </c>
      <c r="D11" s="24">
        <v>190000</v>
      </c>
      <c r="E11" s="22">
        <v>3082.2750000000001</v>
      </c>
      <c r="F11" s="23">
        <v>5.11768301144925</v>
      </c>
    </row>
    <row r="12" spans="1:6">
      <c r="A12" s="21" t="s">
        <v>398</v>
      </c>
      <c r="B12" s="21" t="s">
        <v>399</v>
      </c>
      <c r="C12" s="21" t="s">
        <v>371</v>
      </c>
      <c r="D12" s="24">
        <v>225000</v>
      </c>
      <c r="E12" s="22">
        <v>2967.9749999999999</v>
      </c>
      <c r="F12" s="23">
        <v>4.9279039786865502</v>
      </c>
    </row>
    <row r="13" spans="1:6">
      <c r="A13" s="21" t="s">
        <v>408</v>
      </c>
      <c r="B13" s="21" t="s">
        <v>409</v>
      </c>
      <c r="C13" s="21" t="s">
        <v>410</v>
      </c>
      <c r="D13" s="24">
        <v>1900000</v>
      </c>
      <c r="E13" s="22">
        <v>2363.6</v>
      </c>
      <c r="F13" s="23">
        <v>3.9244245130176401</v>
      </c>
    </row>
    <row r="14" spans="1:6">
      <c r="A14" s="21" t="s">
        <v>533</v>
      </c>
      <c r="B14" s="21" t="s">
        <v>534</v>
      </c>
      <c r="C14" s="21" t="s">
        <v>535</v>
      </c>
      <c r="D14" s="24">
        <v>1100000</v>
      </c>
      <c r="E14" s="22">
        <v>2309.4499999999998</v>
      </c>
      <c r="F14" s="23">
        <v>3.8345160736116899</v>
      </c>
    </row>
    <row r="15" spans="1:6">
      <c r="A15" s="21" t="s">
        <v>382</v>
      </c>
      <c r="B15" s="21" t="s">
        <v>383</v>
      </c>
      <c r="C15" s="21" t="s">
        <v>384</v>
      </c>
      <c r="D15" s="24">
        <v>300000</v>
      </c>
      <c r="E15" s="22">
        <v>2051.4</v>
      </c>
      <c r="F15" s="23">
        <v>3.4060604357777899</v>
      </c>
    </row>
    <row r="16" spans="1:6">
      <c r="A16" s="21" t="s">
        <v>536</v>
      </c>
      <c r="B16" s="21" t="s">
        <v>537</v>
      </c>
      <c r="C16" s="21" t="s">
        <v>387</v>
      </c>
      <c r="D16" s="24">
        <v>900000</v>
      </c>
      <c r="E16" s="22">
        <v>1962.45</v>
      </c>
      <c r="F16" s="23">
        <v>3.25837150345721</v>
      </c>
    </row>
    <row r="17" spans="1:6">
      <c r="A17" s="21" t="s">
        <v>458</v>
      </c>
      <c r="B17" s="21" t="s">
        <v>459</v>
      </c>
      <c r="C17" s="21" t="s">
        <v>435</v>
      </c>
      <c r="D17" s="24">
        <v>50000</v>
      </c>
      <c r="E17" s="22">
        <v>1624.625</v>
      </c>
      <c r="F17" s="23">
        <v>2.6974607270525</v>
      </c>
    </row>
    <row r="18" spans="1:6">
      <c r="A18" s="21" t="s">
        <v>377</v>
      </c>
      <c r="B18" s="21" t="s">
        <v>378</v>
      </c>
      <c r="C18" s="21" t="s">
        <v>374</v>
      </c>
      <c r="D18" s="24">
        <v>100000</v>
      </c>
      <c r="E18" s="22">
        <v>1479.4</v>
      </c>
      <c r="F18" s="23">
        <v>2.45633509246839</v>
      </c>
    </row>
    <row r="19" spans="1:6">
      <c r="A19" s="21" t="s">
        <v>429</v>
      </c>
      <c r="B19" s="21" t="s">
        <v>430</v>
      </c>
      <c r="C19" s="21" t="s">
        <v>402</v>
      </c>
      <c r="D19" s="24">
        <v>500000</v>
      </c>
      <c r="E19" s="22">
        <v>1475.75</v>
      </c>
      <c r="F19" s="23">
        <v>2.4502747821483299</v>
      </c>
    </row>
    <row r="20" spans="1:6">
      <c r="A20" s="21" t="s">
        <v>538</v>
      </c>
      <c r="B20" s="21" t="s">
        <v>539</v>
      </c>
      <c r="C20" s="21" t="s">
        <v>540</v>
      </c>
      <c r="D20" s="24">
        <v>1000000</v>
      </c>
      <c r="E20" s="22">
        <v>1460.5</v>
      </c>
      <c r="F20" s="23">
        <v>2.4249543075233801</v>
      </c>
    </row>
    <row r="21" spans="1:6">
      <c r="A21" s="21" t="s">
        <v>541</v>
      </c>
      <c r="B21" s="21" t="s">
        <v>542</v>
      </c>
      <c r="C21" s="21" t="s">
        <v>543</v>
      </c>
      <c r="D21" s="24">
        <v>275000</v>
      </c>
      <c r="E21" s="22">
        <v>1452.2750000000001</v>
      </c>
      <c r="F21" s="23">
        <v>2.4112978548158299</v>
      </c>
    </row>
    <row r="22" spans="1:6">
      <c r="A22" s="21" t="s">
        <v>544</v>
      </c>
      <c r="B22" s="21" t="s">
        <v>545</v>
      </c>
      <c r="C22" s="21" t="s">
        <v>371</v>
      </c>
      <c r="D22" s="24">
        <v>80000</v>
      </c>
      <c r="E22" s="22">
        <v>1432.44</v>
      </c>
      <c r="F22" s="23">
        <v>2.3783646342134799</v>
      </c>
    </row>
    <row r="23" spans="1:6">
      <c r="A23" s="21" t="s">
        <v>546</v>
      </c>
      <c r="B23" s="21" t="s">
        <v>547</v>
      </c>
      <c r="C23" s="21" t="s">
        <v>428</v>
      </c>
      <c r="D23" s="24">
        <v>1200000</v>
      </c>
      <c r="E23" s="22">
        <v>1338</v>
      </c>
      <c r="F23" s="23">
        <v>2.2215603310279199</v>
      </c>
    </row>
    <row r="24" spans="1:6">
      <c r="A24" s="21" t="s">
        <v>501</v>
      </c>
      <c r="B24" s="21" t="s">
        <v>502</v>
      </c>
      <c r="C24" s="21" t="s">
        <v>374</v>
      </c>
      <c r="D24" s="24">
        <v>1600000</v>
      </c>
      <c r="E24" s="22">
        <v>1328</v>
      </c>
      <c r="F24" s="23">
        <v>2.20495674110993</v>
      </c>
    </row>
    <row r="25" spans="1:6">
      <c r="A25" s="21" t="s">
        <v>548</v>
      </c>
      <c r="B25" s="21" t="s">
        <v>549</v>
      </c>
      <c r="C25" s="21" t="s">
        <v>550</v>
      </c>
      <c r="D25" s="24">
        <v>130000</v>
      </c>
      <c r="E25" s="22">
        <v>1192.8150000000001</v>
      </c>
      <c r="F25" s="23">
        <v>1.98050111080349</v>
      </c>
    </row>
    <row r="26" spans="1:6">
      <c r="A26" s="21" t="s">
        <v>551</v>
      </c>
      <c r="B26" s="21" t="s">
        <v>552</v>
      </c>
      <c r="C26" s="21" t="s">
        <v>402</v>
      </c>
      <c r="D26" s="24">
        <v>900000</v>
      </c>
      <c r="E26" s="22">
        <v>1162.8</v>
      </c>
      <c r="F26" s="23">
        <v>1.93066543566463</v>
      </c>
    </row>
    <row r="27" spans="1:6">
      <c r="A27" s="21" t="s">
        <v>369</v>
      </c>
      <c r="B27" s="21" t="s">
        <v>370</v>
      </c>
      <c r="C27" s="21" t="s">
        <v>371</v>
      </c>
      <c r="D27" s="24">
        <v>60000</v>
      </c>
      <c r="E27" s="22">
        <v>1132.6500000000001</v>
      </c>
      <c r="F27" s="23">
        <v>1.8806056120618699</v>
      </c>
    </row>
    <row r="28" spans="1:6">
      <c r="A28" s="21" t="s">
        <v>553</v>
      </c>
      <c r="B28" s="21" t="s">
        <v>554</v>
      </c>
      <c r="C28" s="21" t="s">
        <v>394</v>
      </c>
      <c r="D28" s="24">
        <v>50000</v>
      </c>
      <c r="E28" s="22">
        <v>1107.875</v>
      </c>
      <c r="F28" s="23">
        <v>1.83947021804003</v>
      </c>
    </row>
    <row r="29" spans="1:6">
      <c r="A29" s="21" t="s">
        <v>433</v>
      </c>
      <c r="B29" s="21" t="s">
        <v>434</v>
      </c>
      <c r="C29" s="21" t="s">
        <v>435</v>
      </c>
      <c r="D29" s="24">
        <v>100000</v>
      </c>
      <c r="E29" s="22">
        <v>837.15</v>
      </c>
      <c r="F29" s="23">
        <v>1.3899695299850701</v>
      </c>
    </row>
    <row r="30" spans="1:6">
      <c r="A30" s="21" t="s">
        <v>414</v>
      </c>
      <c r="B30" s="21" t="s">
        <v>415</v>
      </c>
      <c r="C30" s="21" t="s">
        <v>410</v>
      </c>
      <c r="D30" s="24">
        <v>400000</v>
      </c>
      <c r="E30" s="22">
        <v>817.6</v>
      </c>
      <c r="F30" s="23">
        <v>1.3575095116953899</v>
      </c>
    </row>
    <row r="31" spans="1:6">
      <c r="A31" s="21" t="s">
        <v>426</v>
      </c>
      <c r="B31" s="21" t="s">
        <v>427</v>
      </c>
      <c r="C31" s="21" t="s">
        <v>428</v>
      </c>
      <c r="D31" s="24">
        <v>200000</v>
      </c>
      <c r="E31" s="22">
        <v>770.9</v>
      </c>
      <c r="F31" s="23">
        <v>1.2799707467783501</v>
      </c>
    </row>
    <row r="32" spans="1:6">
      <c r="A32" s="21" t="s">
        <v>555</v>
      </c>
      <c r="B32" s="21" t="s">
        <v>556</v>
      </c>
      <c r="C32" s="21" t="s">
        <v>557</v>
      </c>
      <c r="D32" s="24">
        <v>250000</v>
      </c>
      <c r="E32" s="22">
        <v>685</v>
      </c>
      <c r="F32" s="23">
        <v>1.13734590938276</v>
      </c>
    </row>
    <row r="33" spans="1:9">
      <c r="A33" s="21" t="s">
        <v>431</v>
      </c>
      <c r="B33" s="21" t="s">
        <v>432</v>
      </c>
      <c r="C33" s="21" t="s">
        <v>374</v>
      </c>
      <c r="D33" s="24">
        <v>500000</v>
      </c>
      <c r="E33" s="22">
        <v>673.25</v>
      </c>
      <c r="F33" s="23">
        <v>1.11783669122911</v>
      </c>
    </row>
    <row r="34" spans="1:9">
      <c r="A34" s="21" t="s">
        <v>558</v>
      </c>
      <c r="B34" s="21" t="s">
        <v>559</v>
      </c>
      <c r="C34" s="21" t="s">
        <v>535</v>
      </c>
      <c r="D34" s="24">
        <v>55000</v>
      </c>
      <c r="E34" s="22">
        <v>665.85749999999996</v>
      </c>
      <c r="F34" s="23">
        <v>1.1055624873822301</v>
      </c>
    </row>
    <row r="35" spans="1:9">
      <c r="A35" s="21" t="s">
        <v>560</v>
      </c>
      <c r="B35" s="21" t="s">
        <v>561</v>
      </c>
      <c r="C35" s="21" t="s">
        <v>420</v>
      </c>
      <c r="D35" s="24">
        <v>365000</v>
      </c>
      <c r="E35" s="22">
        <v>614.47749999999996</v>
      </c>
      <c r="F35" s="23">
        <v>1.02025324238357</v>
      </c>
    </row>
    <row r="36" spans="1:9">
      <c r="A36" s="21" t="s">
        <v>562</v>
      </c>
      <c r="B36" s="21" t="s">
        <v>563</v>
      </c>
      <c r="C36" s="21" t="s">
        <v>405</v>
      </c>
      <c r="D36" s="24">
        <v>60000</v>
      </c>
      <c r="E36" s="22">
        <v>570.45000000000005</v>
      </c>
      <c r="F36" s="23">
        <v>0.94715178687210699</v>
      </c>
    </row>
    <row r="37" spans="1:9">
      <c r="A37" s="21" t="s">
        <v>564</v>
      </c>
      <c r="B37" s="21" t="s">
        <v>565</v>
      </c>
      <c r="C37" s="21" t="s">
        <v>543</v>
      </c>
      <c r="D37" s="24">
        <v>300000</v>
      </c>
      <c r="E37" s="22">
        <v>553.95000000000005</v>
      </c>
      <c r="F37" s="23">
        <v>0.91975586350741301</v>
      </c>
    </row>
    <row r="38" spans="1:9">
      <c r="A38" s="21" t="s">
        <v>566</v>
      </c>
      <c r="B38" s="21" t="s">
        <v>567</v>
      </c>
      <c r="C38" s="21" t="s">
        <v>374</v>
      </c>
      <c r="D38" s="24">
        <v>400000</v>
      </c>
      <c r="E38" s="22">
        <v>508.6</v>
      </c>
      <c r="F38" s="23">
        <v>0.84445858322929901</v>
      </c>
    </row>
    <row r="39" spans="1:9">
      <c r="A39" s="21" t="s">
        <v>568</v>
      </c>
      <c r="B39" s="21" t="s">
        <v>569</v>
      </c>
      <c r="C39" s="21" t="s">
        <v>384</v>
      </c>
      <c r="D39" s="24">
        <v>21428</v>
      </c>
      <c r="E39" s="22">
        <v>75.565842000000004</v>
      </c>
      <c r="F39" s="23">
        <v>0.12546642523761101</v>
      </c>
    </row>
    <row r="40" spans="1:9">
      <c r="A40" s="21" t="s">
        <v>570</v>
      </c>
      <c r="B40" s="21" t="s">
        <v>571</v>
      </c>
      <c r="C40" s="21" t="s">
        <v>428</v>
      </c>
      <c r="D40" s="24">
        <v>14439</v>
      </c>
      <c r="E40" s="22">
        <v>65.141548499999999</v>
      </c>
      <c r="F40" s="23">
        <v>0.108158355791728</v>
      </c>
    </row>
    <row r="41" spans="1:9">
      <c r="A41" s="20" t="s">
        <v>17</v>
      </c>
      <c r="B41" s="20"/>
      <c r="C41" s="20"/>
      <c r="D41" s="20"/>
      <c r="E41" s="25">
        <f>SUM(E7:E40)</f>
        <v>55579.397390500009</v>
      </c>
      <c r="F41" s="26">
        <f>SUM(F7:F40)</f>
        <v>92.281752216122371</v>
      </c>
      <c r="G41" s="14"/>
      <c r="H41" s="14"/>
      <c r="I41" s="14"/>
    </row>
    <row r="42" spans="1:9">
      <c r="A42" s="21"/>
      <c r="B42" s="21"/>
      <c r="C42" s="21"/>
      <c r="D42" s="21"/>
      <c r="E42" s="22"/>
      <c r="F42" s="23"/>
    </row>
    <row r="43" spans="1:9">
      <c r="A43" s="20" t="s">
        <v>479</v>
      </c>
      <c r="B43" s="21"/>
      <c r="C43" s="21"/>
      <c r="D43" s="21"/>
      <c r="E43" s="22"/>
      <c r="F43" s="23"/>
    </row>
    <row r="44" spans="1:9">
      <c r="A44" s="21" t="s">
        <v>480</v>
      </c>
      <c r="B44" s="21" t="s">
        <v>481</v>
      </c>
      <c r="C44" s="21" t="s">
        <v>482</v>
      </c>
      <c r="D44" s="24">
        <v>675000</v>
      </c>
      <c r="E44" s="22">
        <v>2292.5025000000001</v>
      </c>
      <c r="F44" s="23">
        <v>3.80637713959816</v>
      </c>
    </row>
    <row r="45" spans="1:9">
      <c r="A45" s="20" t="s">
        <v>17</v>
      </c>
      <c r="B45" s="20"/>
      <c r="C45" s="20"/>
      <c r="D45" s="20"/>
      <c r="E45" s="25">
        <f>SUM(E43:E44)</f>
        <v>2292.5025000000001</v>
      </c>
      <c r="F45" s="26">
        <f>SUM(F43:F44)</f>
        <v>3.80637713959816</v>
      </c>
      <c r="G45" s="14"/>
      <c r="H45" s="14"/>
      <c r="I45" s="14"/>
    </row>
    <row r="46" spans="1:9">
      <c r="A46" s="21"/>
      <c r="B46" s="21"/>
      <c r="C46" s="21"/>
      <c r="D46" s="21"/>
      <c r="E46" s="22"/>
      <c r="F46" s="23"/>
    </row>
    <row r="47" spans="1:9">
      <c r="A47" s="20" t="s">
        <v>58</v>
      </c>
      <c r="B47" s="20"/>
      <c r="C47" s="20"/>
      <c r="D47" s="20"/>
      <c r="E47" s="25">
        <f>E41+E45</f>
        <v>57871.899890500012</v>
      </c>
      <c r="F47" s="26">
        <f>F41+F45</f>
        <v>96.088129355720525</v>
      </c>
      <c r="G47" s="14"/>
      <c r="H47" s="14"/>
      <c r="I47" s="14"/>
    </row>
    <row r="48" spans="1:9">
      <c r="A48" s="20"/>
      <c r="B48" s="20"/>
      <c r="C48" s="20"/>
      <c r="D48" s="20"/>
      <c r="E48" s="25"/>
      <c r="F48" s="26"/>
      <c r="G48" s="14"/>
      <c r="H48" s="14"/>
      <c r="I48" s="14"/>
    </row>
    <row r="49" spans="1:9">
      <c r="A49" s="20" t="s">
        <v>59</v>
      </c>
      <c r="B49" s="20"/>
      <c r="C49" s="20"/>
      <c r="D49" s="20"/>
      <c r="E49" s="25">
        <f>E51-(E41+E45)</f>
        <v>2356.0390635999865</v>
      </c>
      <c r="F49" s="26">
        <f>F51-(F41+F45)</f>
        <v>3.9118706442794746</v>
      </c>
      <c r="G49" s="14"/>
      <c r="H49" s="14"/>
      <c r="I49" s="14"/>
    </row>
    <row r="50" spans="1:9">
      <c r="A50" s="20"/>
      <c r="B50" s="20"/>
      <c r="C50" s="20"/>
      <c r="D50" s="20"/>
      <c r="E50" s="25"/>
      <c r="F50" s="26"/>
      <c r="G50" s="14"/>
      <c r="H50" s="14"/>
      <c r="I50" s="14"/>
    </row>
    <row r="51" spans="1:9">
      <c r="A51" s="27" t="s">
        <v>60</v>
      </c>
      <c r="B51" s="27"/>
      <c r="C51" s="27"/>
      <c r="D51" s="27"/>
      <c r="E51" s="28">
        <v>60227.938954099998</v>
      </c>
      <c r="F51" s="29">
        <v>100</v>
      </c>
      <c r="G51" s="14"/>
      <c r="H51" s="14"/>
      <c r="I51" s="14"/>
    </row>
    <row r="54" spans="1:9">
      <c r="A54" s="14" t="s">
        <v>63</v>
      </c>
    </row>
    <row r="55" spans="1:9">
      <c r="A55" s="14" t="s">
        <v>64</v>
      </c>
    </row>
    <row r="56" spans="1:9">
      <c r="A56" s="14" t="s">
        <v>65</v>
      </c>
      <c r="B56" s="14"/>
      <c r="C56" s="30" t="s">
        <v>66</v>
      </c>
      <c r="D56" s="14" t="s">
        <v>67</v>
      </c>
    </row>
    <row r="57" spans="1:9">
      <c r="A57" s="7" t="s">
        <v>97</v>
      </c>
      <c r="C57" s="31">
        <v>354.37259999999998</v>
      </c>
      <c r="D57" s="31">
        <v>390.8716</v>
      </c>
    </row>
    <row r="58" spans="1:9">
      <c r="A58" s="7" t="s">
        <v>306</v>
      </c>
      <c r="C58" s="31">
        <v>71.082300000000004</v>
      </c>
      <c r="D58" s="31">
        <v>72.087199999999996</v>
      </c>
    </row>
    <row r="59" spans="1:9">
      <c r="A59" s="7" t="s">
        <v>100</v>
      </c>
      <c r="C59" s="31">
        <v>377.77940000000001</v>
      </c>
      <c r="D59" s="31">
        <v>418.46499999999997</v>
      </c>
    </row>
    <row r="60" spans="1:9">
      <c r="A60" s="7" t="s">
        <v>307</v>
      </c>
      <c r="C60" s="31">
        <v>77.677300000000002</v>
      </c>
      <c r="D60" s="31">
        <v>79.710300000000004</v>
      </c>
    </row>
    <row r="62" spans="1:9">
      <c r="A62" s="14" t="s">
        <v>83</v>
      </c>
    </row>
    <row r="63" spans="1:9">
      <c r="A63" s="70" t="s">
        <v>84</v>
      </c>
      <c r="B63" s="71"/>
      <c r="C63" s="34" t="s">
        <v>85</v>
      </c>
    </row>
    <row r="64" spans="1:9">
      <c r="A64" s="72" t="s">
        <v>306</v>
      </c>
      <c r="B64" s="73"/>
      <c r="C64" s="35">
        <v>6.5</v>
      </c>
    </row>
    <row r="65" spans="1:4">
      <c r="A65" s="72" t="s">
        <v>307</v>
      </c>
      <c r="B65" s="73"/>
      <c r="C65" s="35">
        <v>6.5</v>
      </c>
    </row>
    <row r="66" spans="1:4">
      <c r="A66" s="7" t="s">
        <v>86</v>
      </c>
    </row>
    <row r="67" spans="1:4">
      <c r="A67" s="7" t="s">
        <v>87</v>
      </c>
    </row>
    <row r="69" spans="1:4">
      <c r="A69" s="14" t="s">
        <v>524</v>
      </c>
      <c r="D69" s="36">
        <v>0.1615</v>
      </c>
    </row>
    <row r="72" spans="1:4">
      <c r="A72" s="14" t="s">
        <v>572</v>
      </c>
    </row>
    <row r="73" spans="1:4">
      <c r="A73" s="41"/>
    </row>
    <row r="74" spans="1:4">
      <c r="A74" s="39" t="s">
        <v>93</v>
      </c>
    </row>
    <row r="75" spans="1:4">
      <c r="A75" s="42"/>
    </row>
    <row r="76" spans="1:4">
      <c r="A76" s="43"/>
    </row>
    <row r="77" spans="1:4">
      <c r="A77" s="43"/>
    </row>
    <row r="78" spans="1:4">
      <c r="A78" s="43"/>
    </row>
    <row r="79" spans="1:4">
      <c r="A79" s="43"/>
    </row>
    <row r="80" spans="1:4">
      <c r="A80" s="43"/>
    </row>
    <row r="81" spans="1:1">
      <c r="A81" s="43"/>
    </row>
    <row r="82" spans="1:1">
      <c r="A82" s="43"/>
    </row>
    <row r="83" spans="1:1">
      <c r="A83" s="43"/>
    </row>
    <row r="84" spans="1:1">
      <c r="A84" s="43"/>
    </row>
    <row r="85" spans="1:1">
      <c r="A85" s="43"/>
    </row>
    <row r="86" spans="1:1">
      <c r="A86" s="43"/>
    </row>
    <row r="87" spans="1:1">
      <c r="A87" s="43"/>
    </row>
    <row r="88" spans="1:1">
      <c r="A88" s="39" t="s">
        <v>573</v>
      </c>
    </row>
    <row r="89" spans="1:1">
      <c r="A89" s="43"/>
    </row>
    <row r="90" spans="1:1">
      <c r="A90" s="39" t="s">
        <v>95</v>
      </c>
    </row>
    <row r="91" spans="1:1">
      <c r="A91" s="43"/>
    </row>
    <row r="92" spans="1:1">
      <c r="A92" s="43"/>
    </row>
    <row r="93" spans="1:1">
      <c r="A93" s="43"/>
    </row>
    <row r="94" spans="1:1">
      <c r="A94" s="43"/>
    </row>
    <row r="95" spans="1:1">
      <c r="A95" s="43"/>
    </row>
    <row r="96" spans="1:1">
      <c r="A96" s="43"/>
    </row>
    <row r="97" spans="1:1">
      <c r="A97" s="43"/>
    </row>
    <row r="98" spans="1:1">
      <c r="A98" s="43"/>
    </row>
    <row r="99" spans="1:1">
      <c r="A99" s="43"/>
    </row>
    <row r="100" spans="1:1">
      <c r="A100" s="43"/>
    </row>
    <row r="101" spans="1:1">
      <c r="A101" s="43"/>
    </row>
    <row r="102" spans="1:1">
      <c r="A102" s="43"/>
    </row>
  </sheetData>
  <mergeCells count="4">
    <mergeCell ref="A1:F1"/>
    <mergeCell ref="A63:B63"/>
    <mergeCell ref="A64:B64"/>
    <mergeCell ref="A65:B65"/>
  </mergeCells>
  <conditionalFormatting sqref="F2:F3 F5:F65536">
    <cfRule type="cellIs" dxfId="49" priority="1" stopIfTrue="1" operator="between">
      <formula>0.009</formula>
      <formula>-0.009</formula>
    </cfRule>
  </conditionalFormatting>
  <hyperlinks>
    <hyperlink ref="A73" r:id="rId1" tooltip="https://www.franklintempletonindia.com/downloadsServlet/pdf/product-labels-jg9o5k7l" display="https://www.franklintempletonindia.com/downloadsServlet/pdf/product-labels-jg9o5k7l" xr:uid="{00000000-0004-0000-1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07"/>
  <sheetViews>
    <sheetView workbookViewId="0">
      <selection sqref="A1:F1"/>
    </sheetView>
  </sheetViews>
  <sheetFormatPr defaultColWidth="9.28515625" defaultRowHeight="10.15"/>
  <cols>
    <col min="1" max="1" width="40.5703125" style="7" bestFit="1" customWidth="1"/>
    <col min="2" max="2" width="26.5703125" style="7" bestFit="1" customWidth="1"/>
    <col min="3" max="3" width="24.7109375" style="7" bestFit="1" customWidth="1"/>
    <col min="4" max="4" width="15.28515625" style="7" bestFit="1" customWidth="1"/>
    <col min="5" max="5" width="23" style="10" bestFit="1" customWidth="1"/>
    <col min="6" max="6" width="13.5703125" style="11" bestFit="1" customWidth="1"/>
    <col min="7" max="16384" width="9.28515625" style="7"/>
  </cols>
  <sheetData>
    <row r="1" spans="1:6" s="1" customFormat="1" ht="13.9">
      <c r="A1" s="58" t="s">
        <v>574</v>
      </c>
      <c r="B1" s="59"/>
      <c r="C1" s="59"/>
      <c r="D1" s="59"/>
      <c r="E1" s="59"/>
      <c r="F1" s="59"/>
    </row>
    <row r="2" spans="1:6" s="1" customFormat="1" ht="11.45">
      <c r="E2" s="5"/>
      <c r="F2" s="9"/>
    </row>
    <row r="3" spans="1:6" s="1" customFormat="1" ht="12">
      <c r="A3" s="8" t="s">
        <v>1</v>
      </c>
      <c r="B3" s="2"/>
      <c r="C3" s="3"/>
      <c r="D3" s="3"/>
      <c r="E3" s="4"/>
      <c r="F3" s="9"/>
    </row>
    <row r="4" spans="1:6" s="1" customFormat="1" ht="17.649999999999999" customHeight="1">
      <c r="A4" s="6" t="s">
        <v>2</v>
      </c>
      <c r="B4" s="6" t="s">
        <v>3</v>
      </c>
      <c r="C4" s="13" t="s">
        <v>530</v>
      </c>
      <c r="D4" s="13" t="s">
        <v>5</v>
      </c>
      <c r="E4" s="12" t="s">
        <v>6</v>
      </c>
      <c r="F4" s="12" t="s">
        <v>7</v>
      </c>
    </row>
    <row r="5" spans="1:6">
      <c r="A5" s="16" t="s">
        <v>368</v>
      </c>
      <c r="B5" s="17"/>
      <c r="C5" s="17"/>
      <c r="D5" s="17"/>
      <c r="E5" s="18"/>
      <c r="F5" s="19"/>
    </row>
    <row r="6" spans="1:6">
      <c r="A6" s="20" t="s">
        <v>10</v>
      </c>
      <c r="B6" s="21"/>
      <c r="C6" s="21"/>
      <c r="D6" s="21"/>
      <c r="E6" s="22"/>
      <c r="F6" s="23"/>
    </row>
    <row r="7" spans="1:6">
      <c r="A7" s="21" t="s">
        <v>369</v>
      </c>
      <c r="B7" s="21" t="s">
        <v>370</v>
      </c>
      <c r="C7" s="21" t="s">
        <v>371</v>
      </c>
      <c r="D7" s="24">
        <v>630000</v>
      </c>
      <c r="E7" s="22">
        <v>11892.825000000001</v>
      </c>
      <c r="F7" s="23">
        <v>9.6723781361567607</v>
      </c>
    </row>
    <row r="8" spans="1:6">
      <c r="A8" s="21" t="s">
        <v>414</v>
      </c>
      <c r="B8" s="21" t="s">
        <v>415</v>
      </c>
      <c r="C8" s="21" t="s">
        <v>410</v>
      </c>
      <c r="D8" s="24">
        <v>5000000</v>
      </c>
      <c r="E8" s="22">
        <v>10220</v>
      </c>
      <c r="F8" s="23">
        <v>8.3118775018990103</v>
      </c>
    </row>
    <row r="9" spans="1:6">
      <c r="A9" s="21" t="s">
        <v>456</v>
      </c>
      <c r="B9" s="21" t="s">
        <v>457</v>
      </c>
      <c r="C9" s="21" t="s">
        <v>410</v>
      </c>
      <c r="D9" s="24">
        <v>2300000</v>
      </c>
      <c r="E9" s="22">
        <v>5081.8500000000004</v>
      </c>
      <c r="F9" s="23">
        <v>4.1330444895328302</v>
      </c>
    </row>
    <row r="10" spans="1:6">
      <c r="A10" s="21" t="s">
        <v>385</v>
      </c>
      <c r="B10" s="21" t="s">
        <v>386</v>
      </c>
      <c r="C10" s="21" t="s">
        <v>387</v>
      </c>
      <c r="D10" s="24">
        <v>200000</v>
      </c>
      <c r="E10" s="22">
        <v>4720.3</v>
      </c>
      <c r="F10" s="23">
        <v>3.8389975902361999</v>
      </c>
    </row>
    <row r="11" spans="1:6">
      <c r="A11" s="21" t="s">
        <v>536</v>
      </c>
      <c r="B11" s="21" t="s">
        <v>537</v>
      </c>
      <c r="C11" s="21" t="s">
        <v>387</v>
      </c>
      <c r="D11" s="24">
        <v>2000000</v>
      </c>
      <c r="E11" s="22">
        <v>4361</v>
      </c>
      <c r="F11" s="23">
        <v>3.54678060526239</v>
      </c>
    </row>
    <row r="12" spans="1:6">
      <c r="A12" s="21" t="s">
        <v>408</v>
      </c>
      <c r="B12" s="21" t="s">
        <v>409</v>
      </c>
      <c r="C12" s="21" t="s">
        <v>410</v>
      </c>
      <c r="D12" s="24">
        <v>3500000</v>
      </c>
      <c r="E12" s="22">
        <v>4354</v>
      </c>
      <c r="F12" s="23">
        <v>3.54108753848026</v>
      </c>
    </row>
    <row r="13" spans="1:6">
      <c r="A13" s="21" t="s">
        <v>575</v>
      </c>
      <c r="B13" s="21" t="s">
        <v>576</v>
      </c>
      <c r="C13" s="21" t="s">
        <v>410</v>
      </c>
      <c r="D13" s="24">
        <v>14000000</v>
      </c>
      <c r="E13" s="22">
        <v>4333</v>
      </c>
      <c r="F13" s="23">
        <v>3.5240083381338998</v>
      </c>
    </row>
    <row r="14" spans="1:6">
      <c r="A14" s="21" t="s">
        <v>577</v>
      </c>
      <c r="B14" s="21" t="s">
        <v>578</v>
      </c>
      <c r="C14" s="21" t="s">
        <v>543</v>
      </c>
      <c r="D14" s="24">
        <v>2000000</v>
      </c>
      <c r="E14" s="22">
        <v>4140</v>
      </c>
      <c r="F14" s="23">
        <v>3.3670423539982299</v>
      </c>
    </row>
    <row r="15" spans="1:6">
      <c r="A15" s="21" t="s">
        <v>458</v>
      </c>
      <c r="B15" s="21" t="s">
        <v>459</v>
      </c>
      <c r="C15" s="21" t="s">
        <v>435</v>
      </c>
      <c r="D15" s="24">
        <v>120000</v>
      </c>
      <c r="E15" s="22">
        <v>3899.1</v>
      </c>
      <c r="F15" s="23">
        <v>3.1711195271677499</v>
      </c>
    </row>
    <row r="16" spans="1:6">
      <c r="A16" s="21" t="s">
        <v>400</v>
      </c>
      <c r="B16" s="21" t="s">
        <v>401</v>
      </c>
      <c r="C16" s="21" t="s">
        <v>402</v>
      </c>
      <c r="D16" s="24">
        <v>1500000</v>
      </c>
      <c r="E16" s="22">
        <v>3246</v>
      </c>
      <c r="F16" s="23">
        <v>2.6399563963957098</v>
      </c>
    </row>
    <row r="17" spans="1:6">
      <c r="A17" s="21" t="s">
        <v>551</v>
      </c>
      <c r="B17" s="21" t="s">
        <v>552</v>
      </c>
      <c r="C17" s="21" t="s">
        <v>402</v>
      </c>
      <c r="D17" s="24">
        <v>2300000</v>
      </c>
      <c r="E17" s="22">
        <v>2971.6</v>
      </c>
      <c r="F17" s="23">
        <v>2.41678817853651</v>
      </c>
    </row>
    <row r="18" spans="1:6">
      <c r="A18" s="21" t="s">
        <v>579</v>
      </c>
      <c r="B18" s="21" t="s">
        <v>580</v>
      </c>
      <c r="C18" s="21" t="s">
        <v>371</v>
      </c>
      <c r="D18" s="24">
        <v>75000</v>
      </c>
      <c r="E18" s="22">
        <v>2803.7624999999998</v>
      </c>
      <c r="F18" s="23">
        <v>2.2802867362444399</v>
      </c>
    </row>
    <row r="19" spans="1:6">
      <c r="A19" s="21" t="s">
        <v>538</v>
      </c>
      <c r="B19" s="21" t="s">
        <v>539</v>
      </c>
      <c r="C19" s="21" t="s">
        <v>540</v>
      </c>
      <c r="D19" s="24">
        <v>1900000</v>
      </c>
      <c r="E19" s="22">
        <v>2774.95</v>
      </c>
      <c r="F19" s="23">
        <v>2.2568536667215899</v>
      </c>
    </row>
    <row r="20" spans="1:6">
      <c r="A20" s="21" t="s">
        <v>544</v>
      </c>
      <c r="B20" s="21" t="s">
        <v>545</v>
      </c>
      <c r="C20" s="21" t="s">
        <v>371</v>
      </c>
      <c r="D20" s="24">
        <v>120000</v>
      </c>
      <c r="E20" s="22">
        <v>2148.66</v>
      </c>
      <c r="F20" s="23">
        <v>1.74749498172508</v>
      </c>
    </row>
    <row r="21" spans="1:6">
      <c r="A21" s="21" t="s">
        <v>581</v>
      </c>
      <c r="B21" s="21" t="s">
        <v>582</v>
      </c>
      <c r="C21" s="21" t="s">
        <v>583</v>
      </c>
      <c r="D21" s="24">
        <v>90000</v>
      </c>
      <c r="E21" s="22">
        <v>2086.56</v>
      </c>
      <c r="F21" s="23">
        <v>1.69698934641511</v>
      </c>
    </row>
    <row r="22" spans="1:6">
      <c r="A22" s="21" t="s">
        <v>531</v>
      </c>
      <c r="B22" s="21" t="s">
        <v>532</v>
      </c>
      <c r="C22" s="21" t="s">
        <v>435</v>
      </c>
      <c r="D22" s="24">
        <v>800000</v>
      </c>
      <c r="E22" s="22">
        <v>1914.8</v>
      </c>
      <c r="F22" s="23">
        <v>1.5572977534869099</v>
      </c>
    </row>
    <row r="23" spans="1:6">
      <c r="A23" s="21" t="s">
        <v>533</v>
      </c>
      <c r="B23" s="21" t="s">
        <v>534</v>
      </c>
      <c r="C23" s="21" t="s">
        <v>535</v>
      </c>
      <c r="D23" s="24">
        <v>821499</v>
      </c>
      <c r="E23" s="22">
        <v>1724.737151</v>
      </c>
      <c r="F23" s="23">
        <v>1.4027205403215599</v>
      </c>
    </row>
    <row r="24" spans="1:6">
      <c r="A24" s="21" t="s">
        <v>546</v>
      </c>
      <c r="B24" s="21" t="s">
        <v>547</v>
      </c>
      <c r="C24" s="21" t="s">
        <v>428</v>
      </c>
      <c r="D24" s="24">
        <v>1500000</v>
      </c>
      <c r="E24" s="22">
        <v>1672.5</v>
      </c>
      <c r="F24" s="23">
        <v>1.3602363133000099</v>
      </c>
    </row>
    <row r="25" spans="1:6">
      <c r="A25" s="21" t="s">
        <v>501</v>
      </c>
      <c r="B25" s="21" t="s">
        <v>502</v>
      </c>
      <c r="C25" s="21" t="s">
        <v>374</v>
      </c>
      <c r="D25" s="24">
        <v>2000000</v>
      </c>
      <c r="E25" s="22">
        <v>1660</v>
      </c>
      <c r="F25" s="23">
        <v>1.3500701226176499</v>
      </c>
    </row>
    <row r="26" spans="1:6">
      <c r="A26" s="21" t="s">
        <v>584</v>
      </c>
      <c r="B26" s="21" t="s">
        <v>585</v>
      </c>
      <c r="C26" s="21" t="s">
        <v>387</v>
      </c>
      <c r="D26" s="24">
        <v>100000</v>
      </c>
      <c r="E26" s="22">
        <v>1481.3</v>
      </c>
      <c r="F26" s="23">
        <v>1.2047342606225999</v>
      </c>
    </row>
    <row r="27" spans="1:6">
      <c r="A27" s="21" t="s">
        <v>586</v>
      </c>
      <c r="B27" s="21" t="s">
        <v>587</v>
      </c>
      <c r="C27" s="21" t="s">
        <v>435</v>
      </c>
      <c r="D27" s="24">
        <v>60000</v>
      </c>
      <c r="E27" s="22">
        <v>1477.26</v>
      </c>
      <c r="F27" s="23">
        <v>1.20144854779406</v>
      </c>
    </row>
    <row r="28" spans="1:6">
      <c r="A28" s="21" t="s">
        <v>429</v>
      </c>
      <c r="B28" s="21" t="s">
        <v>430</v>
      </c>
      <c r="C28" s="21" t="s">
        <v>402</v>
      </c>
      <c r="D28" s="24">
        <v>500000</v>
      </c>
      <c r="E28" s="22">
        <v>1475.75</v>
      </c>
      <c r="F28" s="23">
        <v>1.2002204719596301</v>
      </c>
    </row>
    <row r="29" spans="1:6">
      <c r="A29" s="21" t="s">
        <v>403</v>
      </c>
      <c r="B29" s="21" t="s">
        <v>404</v>
      </c>
      <c r="C29" s="21" t="s">
        <v>405</v>
      </c>
      <c r="D29" s="24">
        <v>30000</v>
      </c>
      <c r="E29" s="22">
        <v>1472.1</v>
      </c>
      <c r="F29" s="23">
        <v>1.1972519442803899</v>
      </c>
    </row>
    <row r="30" spans="1:6">
      <c r="A30" s="21" t="s">
        <v>588</v>
      </c>
      <c r="B30" s="21" t="s">
        <v>589</v>
      </c>
      <c r="C30" s="21" t="s">
        <v>590</v>
      </c>
      <c r="D30" s="24">
        <v>1000000</v>
      </c>
      <c r="E30" s="22">
        <v>1424</v>
      </c>
      <c r="F30" s="23">
        <v>1.15813244253466</v>
      </c>
    </row>
    <row r="31" spans="1:6">
      <c r="A31" s="21" t="s">
        <v>591</v>
      </c>
      <c r="B31" s="21" t="s">
        <v>592</v>
      </c>
      <c r="C31" s="21" t="s">
        <v>593</v>
      </c>
      <c r="D31" s="24">
        <v>150000</v>
      </c>
      <c r="E31" s="22">
        <v>1341.3</v>
      </c>
      <c r="F31" s="23">
        <v>1.0908729249801501</v>
      </c>
    </row>
    <row r="32" spans="1:6">
      <c r="A32" s="21" t="s">
        <v>594</v>
      </c>
      <c r="B32" s="21" t="s">
        <v>595</v>
      </c>
      <c r="C32" s="21" t="s">
        <v>410</v>
      </c>
      <c r="D32" s="24">
        <v>1500000</v>
      </c>
      <c r="E32" s="22">
        <v>1312.5</v>
      </c>
      <c r="F32" s="23">
        <v>1.0674500216479901</v>
      </c>
    </row>
    <row r="33" spans="1:9">
      <c r="A33" s="21" t="s">
        <v>416</v>
      </c>
      <c r="B33" s="21" t="s">
        <v>417</v>
      </c>
      <c r="C33" s="21" t="s">
        <v>394</v>
      </c>
      <c r="D33" s="24">
        <v>80000</v>
      </c>
      <c r="E33" s="22">
        <v>1297.8</v>
      </c>
      <c r="F33" s="23">
        <v>1.0554945814055301</v>
      </c>
    </row>
    <row r="34" spans="1:9">
      <c r="A34" s="21" t="s">
        <v>555</v>
      </c>
      <c r="B34" s="21" t="s">
        <v>556</v>
      </c>
      <c r="C34" s="21" t="s">
        <v>557</v>
      </c>
      <c r="D34" s="24">
        <v>450000</v>
      </c>
      <c r="E34" s="22">
        <v>1233</v>
      </c>
      <c r="F34" s="23">
        <v>1.00279304890817</v>
      </c>
    </row>
    <row r="35" spans="1:9">
      <c r="A35" s="21" t="s">
        <v>452</v>
      </c>
      <c r="B35" s="21" t="s">
        <v>453</v>
      </c>
      <c r="C35" s="21" t="s">
        <v>428</v>
      </c>
      <c r="D35" s="24">
        <v>400000</v>
      </c>
      <c r="E35" s="22">
        <v>1169.4000000000001</v>
      </c>
      <c r="F35" s="23">
        <v>0.95106747071631204</v>
      </c>
    </row>
    <row r="36" spans="1:9">
      <c r="A36" s="21" t="s">
        <v>596</v>
      </c>
      <c r="B36" s="21" t="s">
        <v>597</v>
      </c>
      <c r="C36" s="21" t="s">
        <v>387</v>
      </c>
      <c r="D36" s="24">
        <v>150000</v>
      </c>
      <c r="E36" s="22">
        <v>1115.175</v>
      </c>
      <c r="F36" s="23">
        <v>0.90696653553622597</v>
      </c>
    </row>
    <row r="37" spans="1:9">
      <c r="A37" s="20" t="s">
        <v>17</v>
      </c>
      <c r="B37" s="20"/>
      <c r="C37" s="20"/>
      <c r="D37" s="20"/>
      <c r="E37" s="25">
        <f>SUM(E7:E36)</f>
        <v>90805.229651000001</v>
      </c>
      <c r="F37" s="26">
        <f>SUM(F7:F36)</f>
        <v>73.851462367017604</v>
      </c>
      <c r="G37" s="14"/>
      <c r="H37" s="14"/>
      <c r="I37" s="14"/>
    </row>
    <row r="38" spans="1:9">
      <c r="A38" s="21"/>
      <c r="B38" s="21"/>
      <c r="C38" s="21"/>
      <c r="D38" s="21"/>
      <c r="E38" s="22"/>
      <c r="F38" s="23"/>
    </row>
    <row r="39" spans="1:9">
      <c r="A39" s="20" t="s">
        <v>479</v>
      </c>
      <c r="B39" s="21"/>
      <c r="C39" s="21"/>
      <c r="D39" s="21"/>
      <c r="E39" s="22"/>
      <c r="F39" s="23"/>
    </row>
    <row r="40" spans="1:9">
      <c r="A40" s="21" t="s">
        <v>480</v>
      </c>
      <c r="B40" s="21" t="s">
        <v>481</v>
      </c>
      <c r="C40" s="21" t="s">
        <v>482</v>
      </c>
      <c r="D40" s="24">
        <v>1500000</v>
      </c>
      <c r="E40" s="22">
        <v>5094.45</v>
      </c>
      <c r="F40" s="23">
        <v>4.1432920097406498</v>
      </c>
    </row>
    <row r="41" spans="1:9">
      <c r="A41" s="21" t="s">
        <v>598</v>
      </c>
      <c r="B41" s="21" t="s">
        <v>599</v>
      </c>
      <c r="C41" s="21" t="s">
        <v>482</v>
      </c>
      <c r="D41" s="24">
        <v>1700000</v>
      </c>
      <c r="E41" s="22">
        <v>5047.8100000000004</v>
      </c>
      <c r="F41" s="23">
        <v>4.1053599190666201</v>
      </c>
    </row>
    <row r="42" spans="1:9">
      <c r="A42" s="20" t="s">
        <v>17</v>
      </c>
      <c r="B42" s="20"/>
      <c r="C42" s="20"/>
      <c r="D42" s="20"/>
      <c r="E42" s="25">
        <f>SUM(E39:E41)</f>
        <v>10142.26</v>
      </c>
      <c r="F42" s="26">
        <f>SUM(F39:F41)</f>
        <v>8.2486519288072699</v>
      </c>
      <c r="G42" s="14"/>
      <c r="H42" s="14"/>
      <c r="I42" s="14"/>
    </row>
    <row r="43" spans="1:9">
      <c r="A43" s="21"/>
      <c r="B43" s="21"/>
      <c r="C43" s="21"/>
      <c r="D43" s="21"/>
      <c r="E43" s="22"/>
      <c r="F43" s="23"/>
    </row>
    <row r="44" spans="1:9">
      <c r="A44" s="20" t="s">
        <v>600</v>
      </c>
      <c r="B44" s="21"/>
      <c r="C44" s="21"/>
      <c r="D44" s="21"/>
      <c r="E44" s="22"/>
      <c r="F44" s="23"/>
    </row>
    <row r="45" spans="1:9">
      <c r="A45" s="21" t="s">
        <v>601</v>
      </c>
      <c r="B45" s="21" t="s">
        <v>602</v>
      </c>
      <c r="C45" s="21" t="s">
        <v>387</v>
      </c>
      <c r="D45" s="24">
        <v>86900</v>
      </c>
      <c r="E45" s="22">
        <v>3461.2065440000001</v>
      </c>
      <c r="F45" s="23">
        <v>2.8149828573873998</v>
      </c>
    </row>
    <row r="46" spans="1:9">
      <c r="A46" s="21" t="s">
        <v>603</v>
      </c>
      <c r="B46" s="21" t="s">
        <v>604</v>
      </c>
      <c r="C46" s="21" t="s">
        <v>397</v>
      </c>
      <c r="D46" s="24">
        <v>2297307</v>
      </c>
      <c r="E46" s="22">
        <v>2847.4897209999999</v>
      </c>
      <c r="F46" s="23">
        <v>2.3158498775801002</v>
      </c>
    </row>
    <row r="47" spans="1:9">
      <c r="A47" s="21" t="s">
        <v>605</v>
      </c>
      <c r="B47" s="21" t="s">
        <v>606</v>
      </c>
      <c r="C47" s="21" t="s">
        <v>543</v>
      </c>
      <c r="D47" s="24">
        <v>187038</v>
      </c>
      <c r="E47" s="22">
        <v>2709.87952</v>
      </c>
      <c r="F47" s="23">
        <v>2.2039321541237702</v>
      </c>
    </row>
    <row r="48" spans="1:9">
      <c r="A48" s="21" t="s">
        <v>607</v>
      </c>
      <c r="B48" s="21" t="s">
        <v>608</v>
      </c>
      <c r="C48" s="21" t="s">
        <v>609</v>
      </c>
      <c r="D48" s="24">
        <v>1575983</v>
      </c>
      <c r="E48" s="22">
        <v>1986.47343</v>
      </c>
      <c r="F48" s="23">
        <v>1.6155894139860201</v>
      </c>
    </row>
    <row r="49" spans="1:9">
      <c r="A49" s="21" t="s">
        <v>610</v>
      </c>
      <c r="B49" s="21" t="s">
        <v>611</v>
      </c>
      <c r="C49" s="21" t="s">
        <v>612</v>
      </c>
      <c r="D49" s="24">
        <v>47000</v>
      </c>
      <c r="E49" s="22">
        <v>1503.405681</v>
      </c>
      <c r="F49" s="23">
        <v>1.2227127060793599</v>
      </c>
    </row>
    <row r="50" spans="1:9">
      <c r="A50" s="21" t="s">
        <v>613</v>
      </c>
      <c r="B50" s="21" t="s">
        <v>614</v>
      </c>
      <c r="C50" s="21" t="s">
        <v>371</v>
      </c>
      <c r="D50" s="24">
        <v>633055</v>
      </c>
      <c r="E50" s="22">
        <v>791.90859230000001</v>
      </c>
      <c r="F50" s="23">
        <v>0.64405550018580104</v>
      </c>
    </row>
    <row r="51" spans="1:9">
      <c r="A51" s="21" t="s">
        <v>615</v>
      </c>
      <c r="B51" s="21" t="s">
        <v>616</v>
      </c>
      <c r="C51" s="21" t="s">
        <v>612</v>
      </c>
      <c r="D51" s="24">
        <v>500000</v>
      </c>
      <c r="E51" s="22">
        <v>762.05169049999995</v>
      </c>
      <c r="F51" s="23">
        <v>0.61977302363513298</v>
      </c>
    </row>
    <row r="52" spans="1:9">
      <c r="A52" s="20" t="s">
        <v>17</v>
      </c>
      <c r="B52" s="20"/>
      <c r="C52" s="20"/>
      <c r="D52" s="20"/>
      <c r="E52" s="25">
        <f>SUM(E44:E51)</f>
        <v>14062.415178800002</v>
      </c>
      <c r="F52" s="26">
        <f>SUM(F44:F51)</f>
        <v>11.436895532977584</v>
      </c>
      <c r="G52" s="14"/>
      <c r="H52" s="14"/>
      <c r="I52" s="14"/>
    </row>
    <row r="53" spans="1:9">
      <c r="A53" s="21"/>
      <c r="B53" s="21"/>
      <c r="C53" s="21"/>
      <c r="D53" s="21"/>
      <c r="E53" s="22"/>
      <c r="F53" s="23"/>
    </row>
    <row r="54" spans="1:9">
      <c r="A54" s="20" t="s">
        <v>58</v>
      </c>
      <c r="B54" s="20"/>
      <c r="C54" s="20"/>
      <c r="D54" s="20"/>
      <c r="E54" s="25">
        <f>E37+E42+E52</f>
        <v>115009.9048298</v>
      </c>
      <c r="F54" s="26">
        <f>F37+F42+F52</f>
        <v>93.537009828802468</v>
      </c>
      <c r="G54" s="14"/>
      <c r="H54" s="14"/>
      <c r="I54" s="14"/>
    </row>
    <row r="55" spans="1:9">
      <c r="A55" s="20"/>
      <c r="B55" s="20"/>
      <c r="C55" s="20"/>
      <c r="D55" s="20"/>
      <c r="E55" s="25"/>
      <c r="F55" s="26"/>
      <c r="G55" s="14"/>
      <c r="H55" s="14"/>
      <c r="I55" s="14"/>
    </row>
    <row r="56" spans="1:9">
      <c r="A56" s="20" t="s">
        <v>59</v>
      </c>
      <c r="B56" s="20"/>
      <c r="C56" s="20"/>
      <c r="D56" s="20"/>
      <c r="E56" s="25">
        <f>E58-(E37+E42+E52)</f>
        <v>7946.6714390999987</v>
      </c>
      <c r="F56" s="26">
        <f>F58-(F37+F42+F52)</f>
        <v>6.4629901711975322</v>
      </c>
      <c r="G56" s="14"/>
      <c r="H56" s="14"/>
      <c r="I56" s="14"/>
    </row>
    <row r="57" spans="1:9">
      <c r="A57" s="20"/>
      <c r="B57" s="20"/>
      <c r="C57" s="20"/>
      <c r="D57" s="20"/>
      <c r="E57" s="25"/>
      <c r="F57" s="26"/>
      <c r="G57" s="14"/>
      <c r="H57" s="14"/>
      <c r="I57" s="14"/>
    </row>
    <row r="58" spans="1:9">
      <c r="A58" s="27" t="s">
        <v>60</v>
      </c>
      <c r="B58" s="27"/>
      <c r="C58" s="27"/>
      <c r="D58" s="27"/>
      <c r="E58" s="28">
        <v>122956.5762689</v>
      </c>
      <c r="F58" s="29">
        <v>100</v>
      </c>
      <c r="G58" s="14"/>
      <c r="H58" s="14"/>
      <c r="I58" s="14"/>
    </row>
    <row r="61" spans="1:9">
      <c r="A61" s="14" t="s">
        <v>63</v>
      </c>
    </row>
    <row r="62" spans="1:9">
      <c r="A62" s="14" t="s">
        <v>64</v>
      </c>
    </row>
    <row r="63" spans="1:9">
      <c r="A63" s="14" t="s">
        <v>65</v>
      </c>
      <c r="B63" s="14"/>
      <c r="C63" s="30" t="s">
        <v>66</v>
      </c>
      <c r="D63" s="14" t="s">
        <v>67</v>
      </c>
    </row>
    <row r="64" spans="1:9">
      <c r="A64" s="7" t="s">
        <v>97</v>
      </c>
      <c r="C64" s="31">
        <v>73.605999999999995</v>
      </c>
      <c r="D64" s="31">
        <v>81.513300000000001</v>
      </c>
    </row>
    <row r="65" spans="1:4">
      <c r="A65" s="7" t="s">
        <v>306</v>
      </c>
      <c r="C65" s="31">
        <v>19.345300000000002</v>
      </c>
      <c r="D65" s="31">
        <v>20.528700000000001</v>
      </c>
    </row>
    <row r="66" spans="1:4">
      <c r="A66" s="7" t="s">
        <v>100</v>
      </c>
      <c r="C66" s="31">
        <v>78.023899999999998</v>
      </c>
      <c r="D66" s="31">
        <v>86.7089</v>
      </c>
    </row>
    <row r="67" spans="1:4">
      <c r="A67" s="7" t="s">
        <v>307</v>
      </c>
      <c r="C67" s="31">
        <v>20.991499999999998</v>
      </c>
      <c r="D67" s="31">
        <v>22.427600000000002</v>
      </c>
    </row>
    <row r="69" spans="1:4">
      <c r="A69" s="14" t="s">
        <v>83</v>
      </c>
    </row>
    <row r="70" spans="1:4">
      <c r="A70" s="70" t="s">
        <v>84</v>
      </c>
      <c r="B70" s="71"/>
      <c r="C70" s="34" t="s">
        <v>85</v>
      </c>
    </row>
    <row r="71" spans="1:4">
      <c r="A71" s="72" t="s">
        <v>306</v>
      </c>
      <c r="B71" s="73"/>
      <c r="C71" s="35">
        <v>0.85</v>
      </c>
    </row>
    <row r="72" spans="1:4">
      <c r="A72" s="72" t="s">
        <v>307</v>
      </c>
      <c r="B72" s="73"/>
      <c r="C72" s="35">
        <v>0.85</v>
      </c>
    </row>
    <row r="73" spans="1:4">
      <c r="A73" s="7" t="s">
        <v>86</v>
      </c>
    </row>
    <row r="74" spans="1:4">
      <c r="A74" s="7" t="s">
        <v>87</v>
      </c>
    </row>
    <row r="76" spans="1:4">
      <c r="A76" s="14" t="s">
        <v>524</v>
      </c>
      <c r="D76" s="36">
        <v>0.2175</v>
      </c>
    </row>
    <row r="78" spans="1:4">
      <c r="A78" s="14" t="s">
        <v>572</v>
      </c>
    </row>
    <row r="79" spans="1:4">
      <c r="A79" s="41"/>
    </row>
    <row r="80" spans="1:4">
      <c r="A80" s="39" t="s">
        <v>93</v>
      </c>
    </row>
    <row r="81" spans="1:1">
      <c r="A81" s="42"/>
    </row>
    <row r="82" spans="1:1">
      <c r="A82" s="43"/>
    </row>
    <row r="83" spans="1:1">
      <c r="A83" s="43"/>
    </row>
    <row r="84" spans="1:1">
      <c r="A84" s="43"/>
    </row>
    <row r="85" spans="1:1">
      <c r="A85" s="43"/>
    </row>
    <row r="86" spans="1:1">
      <c r="A86" s="43"/>
    </row>
    <row r="87" spans="1:1">
      <c r="A87" s="43"/>
    </row>
    <row r="88" spans="1:1">
      <c r="A88" s="43"/>
    </row>
    <row r="89" spans="1:1">
      <c r="A89" s="43"/>
    </row>
    <row r="90" spans="1:1">
      <c r="A90" s="43"/>
    </row>
    <row r="91" spans="1:1">
      <c r="A91" s="43"/>
    </row>
    <row r="92" spans="1:1">
      <c r="A92" s="43"/>
    </row>
    <row r="93" spans="1:1">
      <c r="A93" s="39" t="s">
        <v>617</v>
      </c>
    </row>
    <row r="94" spans="1:1">
      <c r="A94" s="43"/>
    </row>
    <row r="95" spans="1:1">
      <c r="A95" s="39" t="s">
        <v>95</v>
      </c>
    </row>
    <row r="96" spans="1:1">
      <c r="A96" s="43"/>
    </row>
    <row r="97" spans="1:1">
      <c r="A97" s="43"/>
    </row>
    <row r="98" spans="1:1">
      <c r="A98" s="43"/>
    </row>
    <row r="99" spans="1:1">
      <c r="A99" s="43"/>
    </row>
    <row r="100" spans="1:1">
      <c r="A100" s="43"/>
    </row>
    <row r="101" spans="1:1">
      <c r="A101" s="43"/>
    </row>
    <row r="102" spans="1:1">
      <c r="A102" s="43"/>
    </row>
    <row r="103" spans="1:1">
      <c r="A103" s="43"/>
    </row>
    <row r="104" spans="1:1">
      <c r="A104" s="43"/>
    </row>
    <row r="105" spans="1:1">
      <c r="A105" s="43"/>
    </row>
    <row r="106" spans="1:1">
      <c r="A106" s="43"/>
    </row>
    <row r="107" spans="1:1">
      <c r="A107" s="43"/>
    </row>
  </sheetData>
  <mergeCells count="4">
    <mergeCell ref="A1:F1"/>
    <mergeCell ref="A70:B70"/>
    <mergeCell ref="A71:B71"/>
    <mergeCell ref="A72:B72"/>
  </mergeCells>
  <conditionalFormatting sqref="F2:F3 F5:F65536">
    <cfRule type="cellIs" dxfId="48" priority="1" stopIfTrue="1" operator="between">
      <formula>0.009</formula>
      <formula>-0.009</formula>
    </cfRule>
  </conditionalFormatting>
  <hyperlinks>
    <hyperlink ref="A81" r:id="rId1" tooltip="https://www.franklintempletonindia.com/downloadsServlet/pdf/product-labels-jg9o5k7l" display="https://www.franklintempletonindia.com/downloadsServlet/pdf/product-labels-jg9o5k7l" xr:uid="{00000000-0004-0000-1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10"/>
  <sheetViews>
    <sheetView workbookViewId="0">
      <selection sqref="A1:F1"/>
    </sheetView>
  </sheetViews>
  <sheetFormatPr defaultColWidth="9.28515625" defaultRowHeight="10.15"/>
  <cols>
    <col min="1" max="1" width="38.7109375" style="7" bestFit="1" customWidth="1"/>
    <col min="2" max="2" width="33.28515625" style="7" bestFit="1" customWidth="1"/>
    <col min="3" max="3" width="26.7109375" style="7" bestFit="1" customWidth="1"/>
    <col min="4" max="4" width="15.28515625" style="7" bestFit="1" customWidth="1"/>
    <col min="5" max="5" width="23" style="10" bestFit="1" customWidth="1"/>
    <col min="6" max="6" width="13.5703125" style="11" bestFit="1" customWidth="1"/>
    <col min="7" max="16384" width="9.28515625" style="7"/>
  </cols>
  <sheetData>
    <row r="1" spans="1:6" s="1" customFormat="1" ht="13.9">
      <c r="A1" s="58" t="s">
        <v>618</v>
      </c>
      <c r="B1" s="59"/>
      <c r="C1" s="59"/>
      <c r="D1" s="59"/>
      <c r="E1" s="59"/>
      <c r="F1" s="59"/>
    </row>
    <row r="2" spans="1:6" s="1" customFormat="1" ht="11.45">
      <c r="E2" s="5"/>
      <c r="F2" s="9"/>
    </row>
    <row r="3" spans="1:6" s="1" customFormat="1" ht="12">
      <c r="A3" s="8" t="s">
        <v>1</v>
      </c>
      <c r="B3" s="2"/>
      <c r="C3" s="3"/>
      <c r="D3" s="3"/>
      <c r="E3" s="4"/>
      <c r="F3" s="9"/>
    </row>
    <row r="4" spans="1:6" s="1" customFormat="1" ht="17.649999999999999" customHeight="1">
      <c r="A4" s="6" t="s">
        <v>2</v>
      </c>
      <c r="B4" s="6" t="s">
        <v>3</v>
      </c>
      <c r="C4" s="13" t="s">
        <v>530</v>
      </c>
      <c r="D4" s="13" t="s">
        <v>5</v>
      </c>
      <c r="E4" s="12" t="s">
        <v>6</v>
      </c>
      <c r="F4" s="12" t="s">
        <v>7</v>
      </c>
    </row>
    <row r="5" spans="1:6">
      <c r="A5" s="16" t="s">
        <v>368</v>
      </c>
      <c r="B5" s="17"/>
      <c r="C5" s="17"/>
      <c r="D5" s="17"/>
      <c r="E5" s="18"/>
      <c r="F5" s="19"/>
    </row>
    <row r="6" spans="1:6">
      <c r="A6" s="20" t="s">
        <v>10</v>
      </c>
      <c r="B6" s="21"/>
      <c r="C6" s="21"/>
      <c r="D6" s="21"/>
      <c r="E6" s="22"/>
      <c r="F6" s="23"/>
    </row>
    <row r="7" spans="1:6">
      <c r="A7" s="21" t="s">
        <v>369</v>
      </c>
      <c r="B7" s="21" t="s">
        <v>370</v>
      </c>
      <c r="C7" s="21" t="s">
        <v>371</v>
      </c>
      <c r="D7" s="24">
        <v>751465</v>
      </c>
      <c r="E7" s="22">
        <v>14185.78054</v>
      </c>
      <c r="F7" s="23">
        <v>17.979122745726698</v>
      </c>
    </row>
    <row r="8" spans="1:6">
      <c r="A8" s="21" t="s">
        <v>579</v>
      </c>
      <c r="B8" s="21" t="s">
        <v>580</v>
      </c>
      <c r="C8" s="21" t="s">
        <v>371</v>
      </c>
      <c r="D8" s="24">
        <v>279077</v>
      </c>
      <c r="E8" s="22">
        <v>10432.875029999999</v>
      </c>
      <c r="F8" s="23">
        <v>13.2226732414399</v>
      </c>
    </row>
    <row r="9" spans="1:6">
      <c r="A9" s="21" t="s">
        <v>398</v>
      </c>
      <c r="B9" s="21" t="s">
        <v>399</v>
      </c>
      <c r="C9" s="21" t="s">
        <v>371</v>
      </c>
      <c r="D9" s="24">
        <v>610000</v>
      </c>
      <c r="E9" s="22">
        <v>8046.51</v>
      </c>
      <c r="F9" s="23">
        <v>10.198183353872601</v>
      </c>
    </row>
    <row r="10" spans="1:6">
      <c r="A10" s="21" t="s">
        <v>619</v>
      </c>
      <c r="B10" s="21" t="s">
        <v>620</v>
      </c>
      <c r="C10" s="21" t="s">
        <v>423</v>
      </c>
      <c r="D10" s="24">
        <v>73229</v>
      </c>
      <c r="E10" s="22">
        <v>4083.7616429999998</v>
      </c>
      <c r="F10" s="23">
        <v>5.1757780713409796</v>
      </c>
    </row>
    <row r="11" spans="1:6">
      <c r="A11" s="21" t="s">
        <v>382</v>
      </c>
      <c r="B11" s="21" t="s">
        <v>383</v>
      </c>
      <c r="C11" s="21" t="s">
        <v>384</v>
      </c>
      <c r="D11" s="24">
        <v>531279</v>
      </c>
      <c r="E11" s="22">
        <v>3632.8858019999998</v>
      </c>
      <c r="F11" s="23">
        <v>4.6043359807514603</v>
      </c>
    </row>
    <row r="12" spans="1:6">
      <c r="A12" s="21" t="s">
        <v>544</v>
      </c>
      <c r="B12" s="21" t="s">
        <v>545</v>
      </c>
      <c r="C12" s="21" t="s">
        <v>371</v>
      </c>
      <c r="D12" s="24">
        <v>148217</v>
      </c>
      <c r="E12" s="22">
        <v>2653.8994939999998</v>
      </c>
      <c r="F12" s="23">
        <v>3.3635642834672002</v>
      </c>
    </row>
    <row r="13" spans="1:6">
      <c r="A13" s="21" t="s">
        <v>446</v>
      </c>
      <c r="B13" s="21" t="s">
        <v>447</v>
      </c>
      <c r="C13" s="21" t="s">
        <v>423</v>
      </c>
      <c r="D13" s="24">
        <v>1811572</v>
      </c>
      <c r="E13" s="22">
        <v>2489.0999280000001</v>
      </c>
      <c r="F13" s="23">
        <v>3.1546965643310001</v>
      </c>
    </row>
    <row r="14" spans="1:6">
      <c r="A14" s="21" t="s">
        <v>621</v>
      </c>
      <c r="B14" s="21" t="s">
        <v>622</v>
      </c>
      <c r="C14" s="21" t="s">
        <v>371</v>
      </c>
      <c r="D14" s="24">
        <v>102380</v>
      </c>
      <c r="E14" s="22">
        <v>1047.3474000000001</v>
      </c>
      <c r="F14" s="23">
        <v>1.3274128560583101</v>
      </c>
    </row>
    <row r="15" spans="1:6">
      <c r="A15" s="21" t="s">
        <v>623</v>
      </c>
      <c r="B15" s="21" t="s">
        <v>624</v>
      </c>
      <c r="C15" s="21" t="s">
        <v>371</v>
      </c>
      <c r="D15" s="24">
        <v>92548</v>
      </c>
      <c r="E15" s="22">
        <v>1043.4324260000001</v>
      </c>
      <c r="F15" s="23">
        <v>1.3224510002130201</v>
      </c>
    </row>
    <row r="16" spans="1:6">
      <c r="A16" s="21" t="s">
        <v>460</v>
      </c>
      <c r="B16" s="21" t="s">
        <v>461</v>
      </c>
      <c r="C16" s="21" t="s">
        <v>462</v>
      </c>
      <c r="D16" s="24">
        <v>90000</v>
      </c>
      <c r="E16" s="22">
        <v>855.27</v>
      </c>
      <c r="F16" s="23">
        <v>1.08397308610399</v>
      </c>
    </row>
    <row r="17" spans="1:9">
      <c r="A17" s="21" t="s">
        <v>625</v>
      </c>
      <c r="B17" s="21" t="s">
        <v>626</v>
      </c>
      <c r="C17" s="21" t="s">
        <v>423</v>
      </c>
      <c r="D17" s="24">
        <v>12529</v>
      </c>
      <c r="E17" s="22">
        <v>811.42815599999994</v>
      </c>
      <c r="F17" s="23">
        <v>1.02840773371098</v>
      </c>
    </row>
    <row r="18" spans="1:9">
      <c r="A18" s="21" t="s">
        <v>627</v>
      </c>
      <c r="B18" s="21" t="s">
        <v>628</v>
      </c>
      <c r="C18" s="21" t="s">
        <v>371</v>
      </c>
      <c r="D18" s="24">
        <v>23172</v>
      </c>
      <c r="E18" s="22">
        <v>787.08332399999995</v>
      </c>
      <c r="F18" s="23">
        <v>0.99755298296124595</v>
      </c>
    </row>
    <row r="19" spans="1:9">
      <c r="A19" s="21" t="s">
        <v>629</v>
      </c>
      <c r="B19" s="21" t="s">
        <v>630</v>
      </c>
      <c r="C19" s="21" t="s">
        <v>423</v>
      </c>
      <c r="D19" s="24">
        <v>29820</v>
      </c>
      <c r="E19" s="22">
        <v>626.68221000000005</v>
      </c>
      <c r="F19" s="23">
        <v>0.79425988188544805</v>
      </c>
    </row>
    <row r="20" spans="1:9">
      <c r="A20" s="21" t="s">
        <v>631</v>
      </c>
      <c r="B20" s="21" t="s">
        <v>632</v>
      </c>
      <c r="C20" s="21" t="s">
        <v>371</v>
      </c>
      <c r="D20" s="24">
        <v>91597</v>
      </c>
      <c r="E20" s="22">
        <v>341.06142949999997</v>
      </c>
      <c r="F20" s="23">
        <v>0.43226280623212898</v>
      </c>
    </row>
    <row r="21" spans="1:9">
      <c r="A21" s="21" t="s">
        <v>633</v>
      </c>
      <c r="B21" s="21" t="s">
        <v>634</v>
      </c>
      <c r="C21" s="21" t="s">
        <v>371</v>
      </c>
      <c r="D21" s="24">
        <v>63629</v>
      </c>
      <c r="E21" s="22">
        <v>253.75245200000001</v>
      </c>
      <c r="F21" s="23">
        <v>0.32160701123726299</v>
      </c>
    </row>
    <row r="22" spans="1:9">
      <c r="A22" s="20" t="s">
        <v>17</v>
      </c>
      <c r="B22" s="20"/>
      <c r="C22" s="20"/>
      <c r="D22" s="20"/>
      <c r="E22" s="25">
        <f>SUM(E7:E21)</f>
        <v>51290.869834499987</v>
      </c>
      <c r="F22" s="26">
        <f>SUM(F7:F21)</f>
        <v>65.006281599332212</v>
      </c>
      <c r="G22" s="14"/>
      <c r="H22" s="14"/>
      <c r="I22" s="14"/>
    </row>
    <row r="23" spans="1:9">
      <c r="A23" s="21"/>
      <c r="B23" s="21"/>
      <c r="C23" s="21"/>
      <c r="D23" s="21"/>
      <c r="E23" s="22"/>
      <c r="F23" s="23"/>
    </row>
    <row r="24" spans="1:9">
      <c r="A24" s="20" t="s">
        <v>600</v>
      </c>
      <c r="B24" s="21"/>
      <c r="C24" s="21"/>
      <c r="D24" s="21"/>
      <c r="E24" s="22"/>
      <c r="F24" s="23"/>
    </row>
    <row r="25" spans="1:9">
      <c r="A25" s="21" t="s">
        <v>635</v>
      </c>
      <c r="B25" s="21" t="s">
        <v>636</v>
      </c>
      <c r="C25" s="21" t="s">
        <v>371</v>
      </c>
      <c r="D25" s="24">
        <v>82135</v>
      </c>
      <c r="E25" s="22">
        <v>1691.8810169999999</v>
      </c>
      <c r="F25" s="23">
        <v>2.1442976923290198</v>
      </c>
    </row>
    <row r="26" spans="1:9">
      <c r="A26" s="21" t="s">
        <v>637</v>
      </c>
      <c r="B26" s="21" t="s">
        <v>638</v>
      </c>
      <c r="C26" s="21" t="s">
        <v>371</v>
      </c>
      <c r="D26" s="24">
        <v>25281</v>
      </c>
      <c r="E26" s="22">
        <v>1667.3271119999999</v>
      </c>
      <c r="F26" s="23">
        <v>2.1131779615086299</v>
      </c>
    </row>
    <row r="27" spans="1:9">
      <c r="A27" s="21" t="s">
        <v>639</v>
      </c>
      <c r="B27" s="21" t="s">
        <v>640</v>
      </c>
      <c r="C27" s="21" t="s">
        <v>612</v>
      </c>
      <c r="D27" s="24">
        <v>78000</v>
      </c>
      <c r="E27" s="22">
        <v>1289.4398450000001</v>
      </c>
      <c r="F27" s="23">
        <v>1.6342419214167401</v>
      </c>
    </row>
    <row r="28" spans="1:9">
      <c r="A28" s="21" t="s">
        <v>610</v>
      </c>
      <c r="B28" s="21" t="s">
        <v>611</v>
      </c>
      <c r="C28" s="21" t="s">
        <v>612</v>
      </c>
      <c r="D28" s="24">
        <v>37000</v>
      </c>
      <c r="E28" s="22">
        <v>1183.532132</v>
      </c>
      <c r="F28" s="23">
        <v>1.5000140044983099</v>
      </c>
    </row>
    <row r="29" spans="1:9">
      <c r="A29" s="21" t="s">
        <v>641</v>
      </c>
      <c r="B29" s="21" t="s">
        <v>642</v>
      </c>
      <c r="C29" s="21" t="s">
        <v>612</v>
      </c>
      <c r="D29" s="24">
        <v>22900</v>
      </c>
      <c r="E29" s="22">
        <v>1121.793003</v>
      </c>
      <c r="F29" s="23">
        <v>1.42176555173427</v>
      </c>
    </row>
    <row r="30" spans="1:9">
      <c r="A30" s="21" t="s">
        <v>643</v>
      </c>
      <c r="B30" s="21" t="s">
        <v>644</v>
      </c>
      <c r="C30" s="21" t="s">
        <v>645</v>
      </c>
      <c r="D30" s="24">
        <v>8200</v>
      </c>
      <c r="E30" s="22">
        <v>1114.70859</v>
      </c>
      <c r="F30" s="23">
        <v>1.41278673449194</v>
      </c>
    </row>
    <row r="31" spans="1:9">
      <c r="A31" s="21" t="s">
        <v>646</v>
      </c>
      <c r="B31" s="21" t="s">
        <v>647</v>
      </c>
      <c r="C31" s="21" t="s">
        <v>371</v>
      </c>
      <c r="D31" s="24">
        <v>434</v>
      </c>
      <c r="E31" s="22">
        <v>1075.733373</v>
      </c>
      <c r="F31" s="23">
        <v>1.36338936728269</v>
      </c>
    </row>
    <row r="32" spans="1:9">
      <c r="A32" s="21" t="s">
        <v>648</v>
      </c>
      <c r="B32" s="21" t="s">
        <v>649</v>
      </c>
      <c r="C32" s="21" t="s">
        <v>650</v>
      </c>
      <c r="D32" s="24">
        <v>5173</v>
      </c>
      <c r="E32" s="22">
        <v>977.24497340000005</v>
      </c>
      <c r="F32" s="23">
        <v>1.2385647218960201</v>
      </c>
    </row>
    <row r="33" spans="1:9">
      <c r="A33" s="21" t="s">
        <v>651</v>
      </c>
      <c r="B33" s="21" t="s">
        <v>652</v>
      </c>
      <c r="C33" s="21" t="s">
        <v>371</v>
      </c>
      <c r="D33" s="24">
        <v>3100</v>
      </c>
      <c r="E33" s="22">
        <v>775.03161499999999</v>
      </c>
      <c r="F33" s="23">
        <v>0.98227859218692104</v>
      </c>
    </row>
    <row r="34" spans="1:9">
      <c r="A34" s="21" t="s">
        <v>653</v>
      </c>
      <c r="B34" s="21" t="s">
        <v>654</v>
      </c>
      <c r="C34" s="21" t="s">
        <v>371</v>
      </c>
      <c r="D34" s="24">
        <v>24465</v>
      </c>
      <c r="E34" s="22">
        <v>762.56191779999995</v>
      </c>
      <c r="F34" s="23">
        <v>0.96647444126771798</v>
      </c>
    </row>
    <row r="35" spans="1:9">
      <c r="A35" s="21" t="s">
        <v>655</v>
      </c>
      <c r="B35" s="21" t="s">
        <v>656</v>
      </c>
      <c r="C35" s="21" t="s">
        <v>371</v>
      </c>
      <c r="D35" s="24">
        <v>23341</v>
      </c>
      <c r="E35" s="22">
        <v>749.91018410000004</v>
      </c>
      <c r="F35" s="23">
        <v>0.95043957646086796</v>
      </c>
    </row>
    <row r="36" spans="1:9">
      <c r="A36" s="21" t="s">
        <v>657</v>
      </c>
      <c r="B36" s="21" t="s">
        <v>658</v>
      </c>
      <c r="C36" s="21" t="s">
        <v>659</v>
      </c>
      <c r="D36" s="24">
        <v>35247</v>
      </c>
      <c r="E36" s="22">
        <v>688.05302840000002</v>
      </c>
      <c r="F36" s="23">
        <v>0.87204153612069002</v>
      </c>
    </row>
    <row r="37" spans="1:9">
      <c r="A37" s="21" t="s">
        <v>660</v>
      </c>
      <c r="B37" s="21" t="s">
        <v>661</v>
      </c>
      <c r="C37" s="21" t="s">
        <v>371</v>
      </c>
      <c r="D37" s="24">
        <v>267</v>
      </c>
      <c r="E37" s="22">
        <v>575.00389080000002</v>
      </c>
      <c r="F37" s="23">
        <v>0.72876254519891503</v>
      </c>
    </row>
    <row r="38" spans="1:9">
      <c r="A38" s="21" t="s">
        <v>662</v>
      </c>
      <c r="B38" s="21" t="s">
        <v>663</v>
      </c>
      <c r="C38" s="21" t="s">
        <v>612</v>
      </c>
      <c r="D38" s="24">
        <v>14982</v>
      </c>
      <c r="E38" s="22">
        <v>573.56422099999997</v>
      </c>
      <c r="F38" s="23">
        <v>0.72693790114957801</v>
      </c>
    </row>
    <row r="39" spans="1:9">
      <c r="A39" s="21" t="s">
        <v>664</v>
      </c>
      <c r="B39" s="21" t="s">
        <v>665</v>
      </c>
      <c r="C39" s="21" t="s">
        <v>659</v>
      </c>
      <c r="D39" s="24">
        <v>2743</v>
      </c>
      <c r="E39" s="22">
        <v>384.52667209999998</v>
      </c>
      <c r="F39" s="23">
        <v>0.48735085229872799</v>
      </c>
    </row>
    <row r="40" spans="1:9">
      <c r="A40" s="21" t="s">
        <v>666</v>
      </c>
      <c r="B40" s="21" t="s">
        <v>667</v>
      </c>
      <c r="C40" s="21" t="s">
        <v>423</v>
      </c>
      <c r="D40" s="24">
        <v>33700</v>
      </c>
      <c r="E40" s="22">
        <v>382.04237160000002</v>
      </c>
      <c r="F40" s="23">
        <v>0.48420223855126299</v>
      </c>
    </row>
    <row r="41" spans="1:9">
      <c r="A41" s="21" t="s">
        <v>668</v>
      </c>
      <c r="B41" s="21" t="s">
        <v>669</v>
      </c>
      <c r="C41" s="21" t="s">
        <v>371</v>
      </c>
      <c r="D41" s="24">
        <v>8000</v>
      </c>
      <c r="E41" s="22">
        <v>348.43025519999998</v>
      </c>
      <c r="F41" s="23">
        <v>0.44160208942339102</v>
      </c>
    </row>
    <row r="42" spans="1:9">
      <c r="A42" s="21" t="s">
        <v>670</v>
      </c>
      <c r="B42" s="21" t="s">
        <v>671</v>
      </c>
      <c r="C42" s="21" t="s">
        <v>612</v>
      </c>
      <c r="D42" s="24">
        <v>849</v>
      </c>
      <c r="E42" s="22">
        <v>347.90804589999999</v>
      </c>
      <c r="F42" s="23">
        <v>0.44094023898258</v>
      </c>
    </row>
    <row r="43" spans="1:9">
      <c r="A43" s="21" t="s">
        <v>672</v>
      </c>
      <c r="B43" s="21" t="s">
        <v>673</v>
      </c>
      <c r="C43" s="21" t="s">
        <v>593</v>
      </c>
      <c r="D43" s="24">
        <v>773</v>
      </c>
      <c r="E43" s="22">
        <v>297.4199471</v>
      </c>
      <c r="F43" s="23">
        <v>0.37695139304181302</v>
      </c>
    </row>
    <row r="44" spans="1:9">
      <c r="A44" s="21" t="s">
        <v>674</v>
      </c>
      <c r="B44" s="21" t="s">
        <v>675</v>
      </c>
      <c r="C44" s="21" t="s">
        <v>371</v>
      </c>
      <c r="D44" s="24">
        <v>1310</v>
      </c>
      <c r="E44" s="22">
        <v>153.6582215</v>
      </c>
      <c r="F44" s="23">
        <v>0.194747128467741</v>
      </c>
    </row>
    <row r="45" spans="1:9">
      <c r="A45" s="20" t="s">
        <v>17</v>
      </c>
      <c r="B45" s="20"/>
      <c r="C45" s="20"/>
      <c r="D45" s="20"/>
      <c r="E45" s="25">
        <f>SUM(E24:E44)</f>
        <v>16159.7704159</v>
      </c>
      <c r="F45" s="26">
        <f>SUM(F24:F44)</f>
        <v>20.480966488307828</v>
      </c>
      <c r="G45" s="14"/>
      <c r="H45" s="14"/>
      <c r="I45" s="14"/>
    </row>
    <row r="46" spans="1:9">
      <c r="A46" s="21"/>
      <c r="B46" s="21"/>
      <c r="C46" s="21"/>
      <c r="D46" s="21"/>
      <c r="E46" s="22"/>
      <c r="F46" s="23"/>
    </row>
    <row r="47" spans="1:9">
      <c r="A47" s="20" t="s">
        <v>676</v>
      </c>
      <c r="B47" s="21"/>
      <c r="C47" s="21"/>
      <c r="D47" s="21"/>
      <c r="E47" s="22"/>
      <c r="F47" s="23"/>
    </row>
    <row r="48" spans="1:9">
      <c r="A48" s="21" t="s">
        <v>677</v>
      </c>
      <c r="B48" s="21" t="s">
        <v>678</v>
      </c>
      <c r="C48" s="21" t="s">
        <v>679</v>
      </c>
      <c r="D48" s="24">
        <v>116868.481</v>
      </c>
      <c r="E48" s="22">
        <v>5924.978846</v>
      </c>
      <c r="F48" s="23">
        <v>7.5093451246968401</v>
      </c>
    </row>
    <row r="49" spans="1:9">
      <c r="A49" s="20" t="s">
        <v>17</v>
      </c>
      <c r="B49" s="20"/>
      <c r="C49" s="20"/>
      <c r="D49" s="20"/>
      <c r="E49" s="25">
        <f>SUM(E48:E48)</f>
        <v>5924.978846</v>
      </c>
      <c r="F49" s="26">
        <f>SUM(F48:F48)</f>
        <v>7.5093451246968401</v>
      </c>
      <c r="G49" s="14"/>
      <c r="H49" s="14"/>
      <c r="I49" s="14"/>
    </row>
    <row r="50" spans="1:9">
      <c r="A50" s="21"/>
      <c r="B50" s="21"/>
      <c r="C50" s="21"/>
      <c r="D50" s="21"/>
      <c r="E50" s="22"/>
      <c r="F50" s="23"/>
    </row>
    <row r="51" spans="1:9">
      <c r="A51" s="20" t="s">
        <v>58</v>
      </c>
      <c r="B51" s="20"/>
      <c r="C51" s="20"/>
      <c r="D51" s="20"/>
      <c r="E51" s="25">
        <f>E22+E45+E49</f>
        <v>73375.619096399983</v>
      </c>
      <c r="F51" s="26">
        <f>F22+F45+F49</f>
        <v>92.996593212336876</v>
      </c>
      <c r="G51" s="14"/>
      <c r="H51" s="14"/>
      <c r="I51" s="14"/>
    </row>
    <row r="52" spans="1:9">
      <c r="A52" s="20"/>
      <c r="B52" s="20"/>
      <c r="C52" s="20"/>
      <c r="D52" s="20"/>
      <c r="E52" s="25"/>
      <c r="F52" s="26"/>
      <c r="G52" s="14"/>
      <c r="H52" s="14"/>
      <c r="I52" s="14"/>
    </row>
    <row r="53" spans="1:9">
      <c r="A53" s="20" t="s">
        <v>59</v>
      </c>
      <c r="B53" s="20"/>
      <c r="C53" s="20"/>
      <c r="D53" s="20"/>
      <c r="E53" s="25">
        <f>E55-(E22+E45+E49)</f>
        <v>5525.7863872000162</v>
      </c>
      <c r="F53" s="26">
        <f>F55-(F22+F45+F49)</f>
        <v>7.0034067876631241</v>
      </c>
      <c r="G53" s="14"/>
      <c r="H53" s="14"/>
      <c r="I53" s="14"/>
    </row>
    <row r="54" spans="1:9">
      <c r="A54" s="20"/>
      <c r="B54" s="20"/>
      <c r="C54" s="20"/>
      <c r="D54" s="20"/>
      <c r="E54" s="25"/>
      <c r="F54" s="26"/>
      <c r="G54" s="14"/>
      <c r="H54" s="14"/>
      <c r="I54" s="14"/>
    </row>
    <row r="55" spans="1:9">
      <c r="A55" s="27" t="s">
        <v>60</v>
      </c>
      <c r="B55" s="27"/>
      <c r="C55" s="27"/>
      <c r="D55" s="27"/>
      <c r="E55" s="28">
        <v>78901.4054836</v>
      </c>
      <c r="F55" s="29">
        <v>100</v>
      </c>
      <c r="G55" s="14"/>
      <c r="H55" s="14"/>
      <c r="I55" s="14"/>
    </row>
    <row r="58" spans="1:9">
      <c r="A58" s="14" t="s">
        <v>63</v>
      </c>
    </row>
    <row r="59" spans="1:9">
      <c r="A59" s="14" t="s">
        <v>64</v>
      </c>
    </row>
    <row r="60" spans="1:9">
      <c r="A60" s="14" t="s">
        <v>65</v>
      </c>
      <c r="B60" s="14"/>
      <c r="C60" s="30" t="s">
        <v>66</v>
      </c>
      <c r="D60" s="14" t="s">
        <v>67</v>
      </c>
    </row>
    <row r="61" spans="1:9">
      <c r="A61" s="7" t="s">
        <v>97</v>
      </c>
      <c r="C61" s="31">
        <v>306.0591</v>
      </c>
      <c r="D61" s="31">
        <v>362.05250000000001</v>
      </c>
    </row>
    <row r="62" spans="1:9">
      <c r="A62" s="7" t="s">
        <v>306</v>
      </c>
      <c r="C62" s="31">
        <v>41.238599999999998</v>
      </c>
      <c r="D62" s="31">
        <v>44.7241</v>
      </c>
    </row>
    <row r="63" spans="1:9">
      <c r="A63" s="7" t="s">
        <v>100</v>
      </c>
      <c r="C63" s="31">
        <v>323.22329999999999</v>
      </c>
      <c r="D63" s="31">
        <v>384.18329999999997</v>
      </c>
    </row>
    <row r="64" spans="1:9">
      <c r="A64" s="7" t="s">
        <v>307</v>
      </c>
      <c r="C64" s="31">
        <v>44.094099999999997</v>
      </c>
      <c r="D64" s="31">
        <v>48.337699999999998</v>
      </c>
    </row>
    <row r="66" spans="1:4">
      <c r="A66" s="14" t="s">
        <v>83</v>
      </c>
    </row>
    <row r="67" spans="1:4">
      <c r="A67" s="70" t="s">
        <v>84</v>
      </c>
      <c r="B67" s="71"/>
      <c r="C67" s="34" t="s">
        <v>85</v>
      </c>
    </row>
    <row r="68" spans="1:4">
      <c r="A68" s="72" t="s">
        <v>306</v>
      </c>
      <c r="B68" s="73"/>
      <c r="C68" s="35">
        <v>4</v>
      </c>
    </row>
    <row r="69" spans="1:4">
      <c r="A69" s="72" t="s">
        <v>307</v>
      </c>
      <c r="B69" s="73"/>
      <c r="C69" s="35">
        <v>4</v>
      </c>
    </row>
    <row r="70" spans="1:4">
      <c r="A70" s="7" t="s">
        <v>86</v>
      </c>
    </row>
    <row r="71" spans="1:4">
      <c r="A71" s="7" t="s">
        <v>87</v>
      </c>
    </row>
    <row r="73" spans="1:4">
      <c r="A73" s="14" t="s">
        <v>524</v>
      </c>
      <c r="D73" s="36">
        <v>0.19750000000000001</v>
      </c>
    </row>
    <row r="75" spans="1:4">
      <c r="A75" s="14" t="s">
        <v>90</v>
      </c>
      <c r="D75" s="30" t="s">
        <v>91</v>
      </c>
    </row>
    <row r="76" spans="1:4">
      <c r="A76" s="7" t="s">
        <v>512</v>
      </c>
    </row>
    <row r="77" spans="1:4">
      <c r="A77" s="41" t="s">
        <v>513</v>
      </c>
    </row>
    <row r="78" spans="1:4" ht="14.45">
      <c r="A78" s="33"/>
    </row>
    <row r="80" spans="1:4">
      <c r="A80" s="14" t="s">
        <v>680</v>
      </c>
    </row>
    <row r="81" spans="1:1">
      <c r="A81" s="14"/>
    </row>
    <row r="82" spans="1:1">
      <c r="A82" s="39" t="s">
        <v>93</v>
      </c>
    </row>
    <row r="83" spans="1:1">
      <c r="A83" s="42"/>
    </row>
    <row r="84" spans="1:1">
      <c r="A84" s="43"/>
    </row>
    <row r="85" spans="1:1">
      <c r="A85" s="43"/>
    </row>
    <row r="86" spans="1:1">
      <c r="A86" s="43"/>
    </row>
    <row r="87" spans="1:1">
      <c r="A87" s="43"/>
    </row>
    <row r="88" spans="1:1">
      <c r="A88" s="43"/>
    </row>
    <row r="89" spans="1:1">
      <c r="A89" s="43"/>
    </row>
    <row r="90" spans="1:1">
      <c r="A90" s="43"/>
    </row>
    <row r="91" spans="1:1">
      <c r="A91" s="43"/>
    </row>
    <row r="92" spans="1:1">
      <c r="A92" s="43"/>
    </row>
    <row r="93" spans="1:1">
      <c r="A93" s="43"/>
    </row>
    <row r="94" spans="1:1">
      <c r="A94" s="43"/>
    </row>
    <row r="95" spans="1:1">
      <c r="A95" s="43"/>
    </row>
    <row r="96" spans="1:1">
      <c r="A96" s="39" t="s">
        <v>681</v>
      </c>
    </row>
    <row r="97" spans="1:1">
      <c r="A97" s="43"/>
    </row>
    <row r="98" spans="1:1">
      <c r="A98" s="39" t="s">
        <v>95</v>
      </c>
    </row>
    <row r="99" spans="1:1">
      <c r="A99" s="43"/>
    </row>
    <row r="100" spans="1:1">
      <c r="A100" s="43"/>
    </row>
    <row r="101" spans="1:1">
      <c r="A101" s="43"/>
    </row>
    <row r="102" spans="1:1">
      <c r="A102" s="43"/>
    </row>
    <row r="103" spans="1:1">
      <c r="A103" s="43"/>
    </row>
    <row r="104" spans="1:1">
      <c r="A104" s="43"/>
    </row>
    <row r="105" spans="1:1">
      <c r="A105" s="43"/>
    </row>
    <row r="106" spans="1:1">
      <c r="A106" s="43"/>
    </row>
    <row r="107" spans="1:1">
      <c r="A107" s="43"/>
    </row>
    <row r="108" spans="1:1">
      <c r="A108" s="43"/>
    </row>
    <row r="109" spans="1:1">
      <c r="A109" s="43"/>
    </row>
    <row r="110" spans="1:1">
      <c r="A110" s="43"/>
    </row>
  </sheetData>
  <mergeCells count="4">
    <mergeCell ref="A1:F1"/>
    <mergeCell ref="A67:B67"/>
    <mergeCell ref="A68:B68"/>
    <mergeCell ref="A69:B69"/>
  </mergeCells>
  <conditionalFormatting sqref="F2:F3 F5:F65536">
    <cfRule type="cellIs" dxfId="47" priority="1" stopIfTrue="1" operator="between">
      <formula>0.009</formula>
      <formula>-0.009</formula>
    </cfRule>
  </conditionalFormatting>
  <hyperlinks>
    <hyperlink ref="A77" r:id="rId1" xr:uid="{00000000-0004-0000-1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35"/>
  <sheetViews>
    <sheetView workbookViewId="0">
      <selection sqref="A1:F1"/>
    </sheetView>
  </sheetViews>
  <sheetFormatPr defaultColWidth="9.28515625" defaultRowHeight="10.15"/>
  <cols>
    <col min="1" max="1" width="38.7109375" style="7" bestFit="1" customWidth="1"/>
    <col min="2" max="2" width="34.28515625" style="7" bestFit="1" customWidth="1"/>
    <col min="3" max="3" width="20" style="7" bestFit="1" customWidth="1"/>
    <col min="4" max="4" width="15.28515625" style="7" bestFit="1" customWidth="1"/>
    <col min="5" max="5" width="23" style="10" bestFit="1" customWidth="1"/>
    <col min="6" max="6" width="13.5703125" style="11" bestFit="1" customWidth="1"/>
    <col min="7" max="7" width="17.7109375" style="7" bestFit="1" customWidth="1"/>
    <col min="8" max="8" width="12.5703125" style="7" bestFit="1" customWidth="1"/>
    <col min="9" max="16384" width="9.28515625" style="7"/>
  </cols>
  <sheetData>
    <row r="1" spans="1:8" s="1" customFormat="1" ht="13.9">
      <c r="A1" s="58" t="s">
        <v>682</v>
      </c>
      <c r="B1" s="59"/>
      <c r="C1" s="59"/>
      <c r="D1" s="59"/>
      <c r="E1" s="59"/>
      <c r="F1" s="59"/>
    </row>
    <row r="2" spans="1:8" s="1" customFormat="1" ht="11.45">
      <c r="E2" s="5"/>
      <c r="F2" s="9"/>
    </row>
    <row r="3" spans="1:8" s="1" customFormat="1" ht="12">
      <c r="A3" s="8" t="s">
        <v>1</v>
      </c>
      <c r="B3" s="2"/>
      <c r="C3" s="3"/>
      <c r="D3" s="3"/>
      <c r="E3" s="4"/>
      <c r="F3" s="9"/>
    </row>
    <row r="4" spans="1:8" s="1" customFormat="1" ht="64.5" customHeight="1">
      <c r="A4" s="6" t="s">
        <v>2</v>
      </c>
      <c r="B4" s="6" t="s">
        <v>3</v>
      </c>
      <c r="C4" s="13" t="s">
        <v>530</v>
      </c>
      <c r="D4" s="13" t="s">
        <v>5</v>
      </c>
      <c r="E4" s="12" t="s">
        <v>6</v>
      </c>
      <c r="F4" s="37" t="s">
        <v>490</v>
      </c>
      <c r="G4" s="37" t="s">
        <v>491</v>
      </c>
      <c r="H4" s="38" t="s">
        <v>492</v>
      </c>
    </row>
    <row r="5" spans="1:8">
      <c r="A5" s="16" t="s">
        <v>368</v>
      </c>
      <c r="B5" s="17"/>
      <c r="C5" s="17"/>
      <c r="D5" s="17"/>
      <c r="E5" s="18"/>
      <c r="F5" s="19"/>
      <c r="G5" s="19"/>
      <c r="H5" s="19"/>
    </row>
    <row r="6" spans="1:8">
      <c r="A6" s="20" t="s">
        <v>10</v>
      </c>
      <c r="B6" s="21"/>
      <c r="C6" s="21"/>
      <c r="D6" s="21"/>
      <c r="E6" s="22"/>
      <c r="F6" s="23"/>
      <c r="G6" s="23"/>
      <c r="H6" s="23"/>
    </row>
    <row r="7" spans="1:8">
      <c r="A7" s="21" t="s">
        <v>683</v>
      </c>
      <c r="B7" s="21" t="s">
        <v>684</v>
      </c>
      <c r="C7" s="21" t="s">
        <v>593</v>
      </c>
      <c r="D7" s="24">
        <v>1487967</v>
      </c>
      <c r="E7" s="22">
        <v>37053.354229999997</v>
      </c>
      <c r="F7" s="23">
        <v>5.02302535650891</v>
      </c>
      <c r="G7" s="23"/>
      <c r="H7" s="23"/>
    </row>
    <row r="8" spans="1:8">
      <c r="A8" s="21" t="s">
        <v>685</v>
      </c>
      <c r="B8" s="21" t="s">
        <v>686</v>
      </c>
      <c r="C8" s="21" t="s">
        <v>482</v>
      </c>
      <c r="D8" s="24">
        <v>7459676</v>
      </c>
      <c r="E8" s="22">
        <v>36574.791429999997</v>
      </c>
      <c r="F8" s="23">
        <v>4.9581504449378704</v>
      </c>
      <c r="G8" s="23"/>
      <c r="H8" s="23"/>
    </row>
    <row r="9" spans="1:8">
      <c r="A9" s="21" t="s">
        <v>687</v>
      </c>
      <c r="B9" s="21" t="s">
        <v>688</v>
      </c>
      <c r="C9" s="21" t="s">
        <v>371</v>
      </c>
      <c r="D9" s="24">
        <v>4977593</v>
      </c>
      <c r="E9" s="22">
        <v>30510.156289999999</v>
      </c>
      <c r="F9" s="23">
        <v>4.1360166133526297</v>
      </c>
      <c r="G9" s="23"/>
      <c r="H9" s="23"/>
    </row>
    <row r="10" spans="1:8">
      <c r="A10" s="21" t="s">
        <v>689</v>
      </c>
      <c r="B10" s="21" t="s">
        <v>690</v>
      </c>
      <c r="C10" s="21" t="s">
        <v>438</v>
      </c>
      <c r="D10" s="24">
        <v>4554860</v>
      </c>
      <c r="E10" s="22">
        <v>30485.67798</v>
      </c>
      <c r="F10" s="23">
        <v>4.1326982856500596</v>
      </c>
      <c r="G10" s="23"/>
      <c r="H10" s="23"/>
    </row>
    <row r="11" spans="1:8">
      <c r="A11" s="21" t="s">
        <v>691</v>
      </c>
      <c r="B11" s="21" t="s">
        <v>692</v>
      </c>
      <c r="C11" s="21" t="s">
        <v>387</v>
      </c>
      <c r="D11" s="24">
        <v>5376976</v>
      </c>
      <c r="E11" s="22">
        <v>23080.66948</v>
      </c>
      <c r="F11" s="23">
        <v>3.1288608130752</v>
      </c>
      <c r="G11" s="23"/>
      <c r="H11" s="23"/>
    </row>
    <row r="12" spans="1:8">
      <c r="A12" s="21" t="s">
        <v>693</v>
      </c>
      <c r="B12" s="21" t="s">
        <v>694</v>
      </c>
      <c r="C12" s="21" t="s">
        <v>405</v>
      </c>
      <c r="D12" s="24">
        <v>1211988</v>
      </c>
      <c r="E12" s="22">
        <v>21569.75044</v>
      </c>
      <c r="F12" s="23">
        <v>2.9240376652855899</v>
      </c>
      <c r="G12" s="23"/>
      <c r="H12" s="23"/>
    </row>
    <row r="13" spans="1:8">
      <c r="A13" s="21" t="s">
        <v>541</v>
      </c>
      <c r="B13" s="21" t="s">
        <v>542</v>
      </c>
      <c r="C13" s="21" t="s">
        <v>543</v>
      </c>
      <c r="D13" s="24">
        <v>3812021</v>
      </c>
      <c r="E13" s="22">
        <v>20131.282899999998</v>
      </c>
      <c r="F13" s="23">
        <v>2.7290361849045</v>
      </c>
      <c r="G13" s="23"/>
      <c r="H13" s="23"/>
    </row>
    <row r="14" spans="1:8">
      <c r="A14" s="21" t="s">
        <v>695</v>
      </c>
      <c r="B14" s="21" t="s">
        <v>696</v>
      </c>
      <c r="C14" s="21" t="s">
        <v>697</v>
      </c>
      <c r="D14" s="24">
        <v>2313899</v>
      </c>
      <c r="E14" s="22">
        <v>19815.074089999998</v>
      </c>
      <c r="F14" s="23">
        <v>2.68617029857415</v>
      </c>
      <c r="G14" s="23"/>
      <c r="H14" s="23"/>
    </row>
    <row r="15" spans="1:8">
      <c r="A15" s="21" t="s">
        <v>698</v>
      </c>
      <c r="B15" s="21" t="s">
        <v>699</v>
      </c>
      <c r="C15" s="21" t="s">
        <v>413</v>
      </c>
      <c r="D15" s="24">
        <v>17172603</v>
      </c>
      <c r="E15" s="22">
        <v>19035.830430000002</v>
      </c>
      <c r="F15" s="23">
        <v>2.5805345000231599</v>
      </c>
      <c r="G15" s="23"/>
      <c r="H15" s="23"/>
    </row>
    <row r="16" spans="1:8">
      <c r="A16" s="21" t="s">
        <v>700</v>
      </c>
      <c r="B16" s="21" t="s">
        <v>701</v>
      </c>
      <c r="C16" s="21" t="s">
        <v>543</v>
      </c>
      <c r="D16" s="24">
        <v>1882883</v>
      </c>
      <c r="E16" s="22">
        <v>18483.320970000001</v>
      </c>
      <c r="F16" s="23">
        <v>2.5056352342221699</v>
      </c>
      <c r="G16" s="23"/>
      <c r="H16" s="23"/>
    </row>
    <row r="17" spans="1:8">
      <c r="A17" s="21" t="s">
        <v>702</v>
      </c>
      <c r="B17" s="21" t="s">
        <v>703</v>
      </c>
      <c r="C17" s="21" t="s">
        <v>420</v>
      </c>
      <c r="D17" s="24">
        <v>1000416</v>
      </c>
      <c r="E17" s="22">
        <v>17555.29997</v>
      </c>
      <c r="F17" s="23">
        <v>2.3798308877266301</v>
      </c>
      <c r="G17" s="23"/>
      <c r="H17" s="23"/>
    </row>
    <row r="18" spans="1:8">
      <c r="A18" s="21" t="s">
        <v>454</v>
      </c>
      <c r="B18" s="21" t="s">
        <v>455</v>
      </c>
      <c r="C18" s="21" t="s">
        <v>397</v>
      </c>
      <c r="D18" s="24">
        <v>1708713</v>
      </c>
      <c r="E18" s="22">
        <v>17289.61249</v>
      </c>
      <c r="F18" s="23">
        <v>2.3438137719572198</v>
      </c>
      <c r="G18" s="23"/>
      <c r="H18" s="23"/>
    </row>
    <row r="19" spans="1:8">
      <c r="A19" s="21" t="s">
        <v>704</v>
      </c>
      <c r="B19" s="21" t="s">
        <v>705</v>
      </c>
      <c r="C19" s="21" t="s">
        <v>482</v>
      </c>
      <c r="D19" s="24">
        <v>1879721</v>
      </c>
      <c r="E19" s="22">
        <v>16831.96169</v>
      </c>
      <c r="F19" s="23">
        <v>2.2817737321120402</v>
      </c>
      <c r="G19" s="23"/>
      <c r="H19" s="23"/>
    </row>
    <row r="20" spans="1:8">
      <c r="A20" s="21" t="s">
        <v>375</v>
      </c>
      <c r="B20" s="21" t="s">
        <v>376</v>
      </c>
      <c r="C20" s="21" t="s">
        <v>374</v>
      </c>
      <c r="D20" s="24">
        <v>2259945</v>
      </c>
      <c r="E20" s="22">
        <v>16726.982919999999</v>
      </c>
      <c r="F20" s="23">
        <v>2.2675426042003299</v>
      </c>
      <c r="G20" s="23"/>
      <c r="H20" s="23"/>
    </row>
    <row r="21" spans="1:8">
      <c r="A21" s="21" t="s">
        <v>706</v>
      </c>
      <c r="B21" s="21" t="s">
        <v>707</v>
      </c>
      <c r="C21" s="21" t="s">
        <v>482</v>
      </c>
      <c r="D21" s="24">
        <v>5155712</v>
      </c>
      <c r="E21" s="22">
        <v>15459.40243</v>
      </c>
      <c r="F21" s="23">
        <v>2.0957069074058201</v>
      </c>
      <c r="G21" s="23"/>
      <c r="H21" s="23"/>
    </row>
    <row r="22" spans="1:8">
      <c r="A22" s="21" t="s">
        <v>395</v>
      </c>
      <c r="B22" s="21" t="s">
        <v>396</v>
      </c>
      <c r="C22" s="21" t="s">
        <v>397</v>
      </c>
      <c r="D22" s="24">
        <v>1261210</v>
      </c>
      <c r="E22" s="22">
        <v>15376.041719999999</v>
      </c>
      <c r="F22" s="23">
        <v>2.0844063660980701</v>
      </c>
      <c r="G22" s="23"/>
      <c r="H22" s="23"/>
    </row>
    <row r="23" spans="1:8">
      <c r="A23" s="21" t="s">
        <v>621</v>
      </c>
      <c r="B23" s="21" t="s">
        <v>622</v>
      </c>
      <c r="C23" s="21" t="s">
        <v>371</v>
      </c>
      <c r="D23" s="24">
        <v>1470911</v>
      </c>
      <c r="E23" s="22">
        <v>15047.419529999999</v>
      </c>
      <c r="F23" s="23">
        <v>2.0398576976338001</v>
      </c>
      <c r="G23" s="23"/>
      <c r="H23" s="23"/>
    </row>
    <row r="24" spans="1:8">
      <c r="A24" s="21" t="s">
        <v>439</v>
      </c>
      <c r="B24" s="21" t="s">
        <v>440</v>
      </c>
      <c r="C24" s="21" t="s">
        <v>387</v>
      </c>
      <c r="D24" s="24">
        <v>10263765</v>
      </c>
      <c r="E24" s="22">
        <v>14184.523230000001</v>
      </c>
      <c r="F24" s="23">
        <v>1.9228817831718299</v>
      </c>
      <c r="G24" s="23"/>
      <c r="H24" s="23"/>
    </row>
    <row r="25" spans="1:8">
      <c r="A25" s="21" t="s">
        <v>708</v>
      </c>
      <c r="B25" s="21" t="s">
        <v>709</v>
      </c>
      <c r="C25" s="21" t="s">
        <v>405</v>
      </c>
      <c r="D25" s="24">
        <v>1830900</v>
      </c>
      <c r="E25" s="22">
        <v>13915.755450000001</v>
      </c>
      <c r="F25" s="23">
        <v>1.88644709589432</v>
      </c>
      <c r="G25" s="23"/>
      <c r="H25" s="23"/>
    </row>
    <row r="26" spans="1:8">
      <c r="A26" s="21" t="s">
        <v>710</v>
      </c>
      <c r="B26" s="21" t="s">
        <v>711</v>
      </c>
      <c r="C26" s="21" t="s">
        <v>712</v>
      </c>
      <c r="D26" s="24">
        <v>325274</v>
      </c>
      <c r="E26" s="22">
        <v>13545.385179999999</v>
      </c>
      <c r="F26" s="23">
        <v>1.8362389758423801</v>
      </c>
      <c r="G26" s="23"/>
      <c r="H26" s="23"/>
    </row>
    <row r="27" spans="1:8">
      <c r="A27" s="21" t="s">
        <v>713</v>
      </c>
      <c r="B27" s="21" t="s">
        <v>714</v>
      </c>
      <c r="C27" s="21" t="s">
        <v>712</v>
      </c>
      <c r="D27" s="24">
        <v>2286668</v>
      </c>
      <c r="E27" s="22">
        <v>13327.844440000001</v>
      </c>
      <c r="F27" s="23">
        <v>1.80674872655723</v>
      </c>
      <c r="G27" s="23"/>
      <c r="H27" s="23"/>
    </row>
    <row r="28" spans="1:8">
      <c r="A28" s="21" t="s">
        <v>715</v>
      </c>
      <c r="B28" s="21" t="s">
        <v>716</v>
      </c>
      <c r="C28" s="21" t="s">
        <v>593</v>
      </c>
      <c r="D28" s="24">
        <v>3458472</v>
      </c>
      <c r="E28" s="22">
        <v>13029.79326</v>
      </c>
      <c r="F28" s="23">
        <v>1.76634432415456</v>
      </c>
      <c r="G28" s="23"/>
      <c r="H28" s="23"/>
    </row>
    <row r="29" spans="1:8">
      <c r="A29" s="21" t="s">
        <v>717</v>
      </c>
      <c r="B29" s="21" t="s">
        <v>718</v>
      </c>
      <c r="C29" s="21" t="s">
        <v>482</v>
      </c>
      <c r="D29" s="24">
        <v>3038895</v>
      </c>
      <c r="E29" s="22">
        <v>12225.47459</v>
      </c>
      <c r="F29" s="23">
        <v>1.65730930807895</v>
      </c>
      <c r="G29" s="23"/>
      <c r="H29" s="23"/>
    </row>
    <row r="30" spans="1:8">
      <c r="A30" s="21" t="s">
        <v>377</v>
      </c>
      <c r="B30" s="21" t="s">
        <v>378</v>
      </c>
      <c r="C30" s="21" t="s">
        <v>374</v>
      </c>
      <c r="D30" s="24">
        <v>822910</v>
      </c>
      <c r="E30" s="22">
        <v>12174.13054</v>
      </c>
      <c r="F30" s="23">
        <v>1.6503490079815499</v>
      </c>
      <c r="G30" s="23"/>
      <c r="H30" s="23"/>
    </row>
    <row r="31" spans="1:8">
      <c r="A31" s="21" t="s">
        <v>403</v>
      </c>
      <c r="B31" s="21" t="s">
        <v>404</v>
      </c>
      <c r="C31" s="21" t="s">
        <v>405</v>
      </c>
      <c r="D31" s="24">
        <v>235825</v>
      </c>
      <c r="E31" s="22">
        <v>11571.93275</v>
      </c>
      <c r="F31" s="23">
        <v>1.5687138947330299</v>
      </c>
      <c r="G31" s="23"/>
      <c r="H31" s="23"/>
    </row>
    <row r="32" spans="1:8">
      <c r="A32" s="21" t="s">
        <v>452</v>
      </c>
      <c r="B32" s="21" t="s">
        <v>453</v>
      </c>
      <c r="C32" s="21" t="s">
        <v>428</v>
      </c>
      <c r="D32" s="24">
        <v>3685734</v>
      </c>
      <c r="E32" s="22">
        <v>10775.243350000001</v>
      </c>
      <c r="F32" s="23">
        <v>1.46071311745868</v>
      </c>
      <c r="G32" s="23"/>
      <c r="H32" s="23"/>
    </row>
    <row r="33" spans="1:8">
      <c r="A33" s="21" t="s">
        <v>719</v>
      </c>
      <c r="B33" s="21" t="s">
        <v>720</v>
      </c>
      <c r="C33" s="21" t="s">
        <v>443</v>
      </c>
      <c r="D33" s="24">
        <v>23086857</v>
      </c>
      <c r="E33" s="22">
        <v>10758.47536</v>
      </c>
      <c r="F33" s="23">
        <v>1.4584400158543001</v>
      </c>
      <c r="G33" s="23"/>
      <c r="H33" s="23"/>
    </row>
    <row r="34" spans="1:8">
      <c r="A34" s="21" t="s">
        <v>721</v>
      </c>
      <c r="B34" s="21" t="s">
        <v>722</v>
      </c>
      <c r="C34" s="21" t="s">
        <v>723</v>
      </c>
      <c r="D34" s="24">
        <v>2464730</v>
      </c>
      <c r="E34" s="22">
        <v>10455.38466</v>
      </c>
      <c r="F34" s="23">
        <v>1.41735244623856</v>
      </c>
      <c r="G34" s="23"/>
      <c r="H34" s="23"/>
    </row>
    <row r="35" spans="1:8">
      <c r="A35" s="21" t="s">
        <v>465</v>
      </c>
      <c r="B35" s="21" t="s">
        <v>466</v>
      </c>
      <c r="C35" s="21" t="s">
        <v>467</v>
      </c>
      <c r="D35" s="24">
        <v>644140</v>
      </c>
      <c r="E35" s="22">
        <v>10195.447920000001</v>
      </c>
      <c r="F35" s="23">
        <v>1.38211491206004</v>
      </c>
      <c r="G35" s="23"/>
      <c r="H35" s="23"/>
    </row>
    <row r="36" spans="1:8">
      <c r="A36" s="21" t="s">
        <v>724</v>
      </c>
      <c r="B36" s="21" t="s">
        <v>725</v>
      </c>
      <c r="C36" s="21" t="s">
        <v>397</v>
      </c>
      <c r="D36" s="24">
        <v>1846602</v>
      </c>
      <c r="E36" s="22">
        <v>9947.6449740000007</v>
      </c>
      <c r="F36" s="23">
        <v>1.34852225878905</v>
      </c>
      <c r="G36" s="23"/>
      <c r="H36" s="23"/>
    </row>
    <row r="37" spans="1:8">
      <c r="A37" s="21" t="s">
        <v>441</v>
      </c>
      <c r="B37" s="21" t="s">
        <v>442</v>
      </c>
      <c r="C37" s="21" t="s">
        <v>443</v>
      </c>
      <c r="D37" s="24">
        <v>1600000</v>
      </c>
      <c r="E37" s="22">
        <v>8997.6</v>
      </c>
      <c r="F37" s="23">
        <v>1.2197322991917601</v>
      </c>
      <c r="G37" s="23"/>
      <c r="H37" s="23"/>
    </row>
    <row r="38" spans="1:8">
      <c r="A38" s="21" t="s">
        <v>726</v>
      </c>
      <c r="B38" s="21" t="s">
        <v>727</v>
      </c>
      <c r="C38" s="21" t="s">
        <v>374</v>
      </c>
      <c r="D38" s="24">
        <v>19398917</v>
      </c>
      <c r="E38" s="22">
        <v>8836.2066940000004</v>
      </c>
      <c r="F38" s="23">
        <v>1.1978535061578901</v>
      </c>
      <c r="G38" s="23"/>
      <c r="H38" s="23"/>
    </row>
    <row r="39" spans="1:8">
      <c r="A39" s="21" t="s">
        <v>728</v>
      </c>
      <c r="B39" s="21" t="s">
        <v>729</v>
      </c>
      <c r="C39" s="21" t="s">
        <v>374</v>
      </c>
      <c r="D39" s="24">
        <v>14244569</v>
      </c>
      <c r="E39" s="22">
        <v>8475.5185550000006</v>
      </c>
      <c r="F39" s="23">
        <v>1.1489579147697799</v>
      </c>
      <c r="G39" s="23"/>
      <c r="H39" s="23"/>
    </row>
    <row r="40" spans="1:8">
      <c r="A40" s="21" t="s">
        <v>730</v>
      </c>
      <c r="B40" s="21" t="s">
        <v>731</v>
      </c>
      <c r="C40" s="21" t="s">
        <v>397</v>
      </c>
      <c r="D40" s="24">
        <v>837579</v>
      </c>
      <c r="E40" s="22">
        <v>8264.3919929999993</v>
      </c>
      <c r="F40" s="23">
        <v>1.12033718403173</v>
      </c>
      <c r="G40" s="23"/>
      <c r="H40" s="23"/>
    </row>
    <row r="41" spans="1:8">
      <c r="A41" s="21" t="s">
        <v>732</v>
      </c>
      <c r="B41" s="21" t="s">
        <v>733</v>
      </c>
      <c r="C41" s="21" t="s">
        <v>374</v>
      </c>
      <c r="D41" s="24">
        <v>10449095</v>
      </c>
      <c r="E41" s="22">
        <v>8212.9886700000006</v>
      </c>
      <c r="F41" s="23">
        <v>1.11336884877022</v>
      </c>
      <c r="G41" s="23"/>
      <c r="H41" s="23"/>
    </row>
    <row r="42" spans="1:8">
      <c r="A42" s="21" t="s">
        <v>734</v>
      </c>
      <c r="B42" s="21" t="s">
        <v>735</v>
      </c>
      <c r="C42" s="21" t="s">
        <v>543</v>
      </c>
      <c r="D42" s="24">
        <v>1131703</v>
      </c>
      <c r="E42" s="22">
        <v>8208.8077109999995</v>
      </c>
      <c r="F42" s="23">
        <v>1.11280206976984</v>
      </c>
      <c r="G42" s="23"/>
      <c r="H42" s="23"/>
    </row>
    <row r="43" spans="1:8">
      <c r="A43" s="21" t="s">
        <v>736</v>
      </c>
      <c r="B43" s="21" t="s">
        <v>737</v>
      </c>
      <c r="C43" s="21" t="s">
        <v>593</v>
      </c>
      <c r="D43" s="24">
        <v>77642</v>
      </c>
      <c r="E43" s="22">
        <v>7018.1380220000001</v>
      </c>
      <c r="F43" s="23">
        <v>0.95139255197154404</v>
      </c>
      <c r="G43" s="23"/>
      <c r="H43" s="23"/>
    </row>
    <row r="44" spans="1:8">
      <c r="A44" s="21" t="s">
        <v>738</v>
      </c>
      <c r="B44" s="21" t="s">
        <v>739</v>
      </c>
      <c r="C44" s="21" t="s">
        <v>413</v>
      </c>
      <c r="D44" s="24">
        <v>1303836</v>
      </c>
      <c r="E44" s="22">
        <v>6785.1625439999998</v>
      </c>
      <c r="F44" s="23">
        <v>0.91980993933748101</v>
      </c>
      <c r="G44" s="23"/>
      <c r="H44" s="23"/>
    </row>
    <row r="45" spans="1:8">
      <c r="A45" s="21" t="s">
        <v>625</v>
      </c>
      <c r="B45" s="21" t="s">
        <v>626</v>
      </c>
      <c r="C45" s="21" t="s">
        <v>423</v>
      </c>
      <c r="D45" s="24">
        <v>103243</v>
      </c>
      <c r="E45" s="22">
        <v>6686.4296519999998</v>
      </c>
      <c r="F45" s="23">
        <v>0.90642551489485101</v>
      </c>
      <c r="G45" s="23"/>
      <c r="H45" s="23"/>
    </row>
    <row r="46" spans="1:8">
      <c r="A46" s="21" t="s">
        <v>740</v>
      </c>
      <c r="B46" s="21" t="s">
        <v>741</v>
      </c>
      <c r="C46" s="21" t="s">
        <v>387</v>
      </c>
      <c r="D46" s="24">
        <v>1667102</v>
      </c>
      <c r="E46" s="22">
        <v>6366.6625379999996</v>
      </c>
      <c r="F46" s="23">
        <v>0.86307725789685896</v>
      </c>
      <c r="G46" s="23"/>
      <c r="H46" s="23"/>
    </row>
    <row r="47" spans="1:8">
      <c r="A47" s="21" t="s">
        <v>742</v>
      </c>
      <c r="B47" s="21" t="s">
        <v>743</v>
      </c>
      <c r="C47" s="21" t="s">
        <v>394</v>
      </c>
      <c r="D47" s="24">
        <v>2806212</v>
      </c>
      <c r="E47" s="22">
        <v>6351.8608620000005</v>
      </c>
      <c r="F47" s="23">
        <v>0.86107071367402499</v>
      </c>
      <c r="G47" s="23"/>
      <c r="H47" s="23"/>
    </row>
    <row r="48" spans="1:8">
      <c r="A48" s="21" t="s">
        <v>744</v>
      </c>
      <c r="B48" s="21" t="s">
        <v>745</v>
      </c>
      <c r="C48" s="21" t="s">
        <v>394</v>
      </c>
      <c r="D48" s="24">
        <v>1088061</v>
      </c>
      <c r="E48" s="22">
        <v>6291.7127330000003</v>
      </c>
      <c r="F48" s="23">
        <v>0.85291691536366998</v>
      </c>
      <c r="G48" s="23"/>
      <c r="H48" s="23"/>
    </row>
    <row r="49" spans="1:8">
      <c r="A49" s="21" t="s">
        <v>746</v>
      </c>
      <c r="B49" s="21" t="s">
        <v>747</v>
      </c>
      <c r="C49" s="21" t="s">
        <v>413</v>
      </c>
      <c r="D49" s="24">
        <v>9886506</v>
      </c>
      <c r="E49" s="22">
        <v>6228.4987799999999</v>
      </c>
      <c r="F49" s="23">
        <v>0.844347507940169</v>
      </c>
      <c r="G49" s="23"/>
      <c r="H49" s="23"/>
    </row>
    <row r="50" spans="1:8">
      <c r="A50" s="21" t="s">
        <v>431</v>
      </c>
      <c r="B50" s="21" t="s">
        <v>432</v>
      </c>
      <c r="C50" s="21" t="s">
        <v>374</v>
      </c>
      <c r="D50" s="24">
        <v>4408453</v>
      </c>
      <c r="E50" s="22">
        <v>5935.9819649999999</v>
      </c>
      <c r="F50" s="23">
        <v>0.80469335490911598</v>
      </c>
      <c r="G50" s="23"/>
      <c r="H50" s="23"/>
    </row>
    <row r="51" spans="1:8">
      <c r="A51" s="21" t="s">
        <v>748</v>
      </c>
      <c r="B51" s="21" t="s">
        <v>749</v>
      </c>
      <c r="C51" s="21" t="s">
        <v>750</v>
      </c>
      <c r="D51" s="24">
        <v>2073415</v>
      </c>
      <c r="E51" s="22">
        <v>5770.3139449999999</v>
      </c>
      <c r="F51" s="23">
        <v>0.78223507326321695</v>
      </c>
      <c r="G51" s="23"/>
      <c r="H51" s="23"/>
    </row>
    <row r="52" spans="1:8">
      <c r="A52" s="21" t="s">
        <v>751</v>
      </c>
      <c r="B52" s="21" t="s">
        <v>752</v>
      </c>
      <c r="C52" s="21" t="s">
        <v>381</v>
      </c>
      <c r="D52" s="24">
        <v>259704</v>
      </c>
      <c r="E52" s="22">
        <v>5453.2645920000004</v>
      </c>
      <c r="F52" s="23">
        <v>0.73925524127558095</v>
      </c>
      <c r="G52" s="23"/>
      <c r="H52" s="23"/>
    </row>
    <row r="53" spans="1:8">
      <c r="A53" s="21" t="s">
        <v>560</v>
      </c>
      <c r="B53" s="21" t="s">
        <v>561</v>
      </c>
      <c r="C53" s="21" t="s">
        <v>420</v>
      </c>
      <c r="D53" s="24">
        <v>3224918</v>
      </c>
      <c r="E53" s="22">
        <v>5429.149453</v>
      </c>
      <c r="F53" s="23">
        <v>0.73598614574590704</v>
      </c>
      <c r="G53" s="23"/>
      <c r="H53" s="23"/>
    </row>
    <row r="54" spans="1:8">
      <c r="A54" s="21" t="s">
        <v>753</v>
      </c>
      <c r="B54" s="21" t="s">
        <v>754</v>
      </c>
      <c r="C54" s="21" t="s">
        <v>423</v>
      </c>
      <c r="D54" s="24">
        <v>988899</v>
      </c>
      <c r="E54" s="22">
        <v>5260.9426800000001</v>
      </c>
      <c r="F54" s="23">
        <v>0.71318370576514301</v>
      </c>
      <c r="G54" s="23"/>
      <c r="H54" s="23"/>
    </row>
    <row r="55" spans="1:8">
      <c r="A55" s="21" t="s">
        <v>755</v>
      </c>
      <c r="B55" s="21" t="s">
        <v>756</v>
      </c>
      <c r="C55" s="21" t="s">
        <v>757</v>
      </c>
      <c r="D55" s="24">
        <v>149130</v>
      </c>
      <c r="E55" s="22">
        <v>5131.41417</v>
      </c>
      <c r="F55" s="23">
        <v>0.69562456695999697</v>
      </c>
      <c r="G55" s="23">
        <v>2907.7206999999999</v>
      </c>
      <c r="H55" s="23">
        <v>0.39419999999999999</v>
      </c>
    </row>
    <row r="56" spans="1:8">
      <c r="A56" s="21" t="s">
        <v>758</v>
      </c>
      <c r="B56" s="21" t="s">
        <v>759</v>
      </c>
      <c r="C56" s="21" t="s">
        <v>381</v>
      </c>
      <c r="D56" s="24">
        <v>2017424</v>
      </c>
      <c r="E56" s="22">
        <v>4852.9134320000003</v>
      </c>
      <c r="F56" s="23">
        <v>0.65787046081087497</v>
      </c>
      <c r="G56" s="23"/>
      <c r="H56" s="23"/>
    </row>
    <row r="57" spans="1:8">
      <c r="A57" s="21" t="s">
        <v>570</v>
      </c>
      <c r="B57" s="21" t="s">
        <v>571</v>
      </c>
      <c r="C57" s="21" t="s">
        <v>428</v>
      </c>
      <c r="D57" s="24">
        <v>1057947</v>
      </c>
      <c r="E57" s="22">
        <v>4772.9278910000003</v>
      </c>
      <c r="F57" s="23">
        <v>0.64702746403106404</v>
      </c>
      <c r="G57" s="23"/>
      <c r="H57" s="23"/>
    </row>
    <row r="58" spans="1:8">
      <c r="A58" s="21" t="s">
        <v>463</v>
      </c>
      <c r="B58" s="21" t="s">
        <v>464</v>
      </c>
      <c r="C58" s="21" t="s">
        <v>443</v>
      </c>
      <c r="D58" s="24">
        <v>381710</v>
      </c>
      <c r="E58" s="22">
        <v>4653.6174650000003</v>
      </c>
      <c r="F58" s="23">
        <v>0.63085350872936896</v>
      </c>
      <c r="G58" s="23"/>
      <c r="H58" s="23"/>
    </row>
    <row r="59" spans="1:8">
      <c r="A59" s="21" t="s">
        <v>760</v>
      </c>
      <c r="B59" s="21" t="s">
        <v>761</v>
      </c>
      <c r="C59" s="21" t="s">
        <v>723</v>
      </c>
      <c r="D59" s="24">
        <v>18921468</v>
      </c>
      <c r="E59" s="22">
        <v>4560.0737879999997</v>
      </c>
      <c r="F59" s="23">
        <v>0.61817254444755398</v>
      </c>
      <c r="G59" s="23"/>
      <c r="H59" s="23"/>
    </row>
    <row r="60" spans="1:8">
      <c r="A60" s="21" t="s">
        <v>762</v>
      </c>
      <c r="B60" s="21" t="s">
        <v>763</v>
      </c>
      <c r="C60" s="21" t="s">
        <v>420</v>
      </c>
      <c r="D60" s="24">
        <v>1159745</v>
      </c>
      <c r="E60" s="22">
        <v>4431.965518</v>
      </c>
      <c r="F60" s="23">
        <v>0.60080593616172495</v>
      </c>
      <c r="G60" s="23"/>
      <c r="H60" s="23"/>
    </row>
    <row r="61" spans="1:8">
      <c r="A61" s="21" t="s">
        <v>764</v>
      </c>
      <c r="B61" s="21" t="s">
        <v>765</v>
      </c>
      <c r="C61" s="21" t="s">
        <v>482</v>
      </c>
      <c r="D61" s="24">
        <v>4313159</v>
      </c>
      <c r="E61" s="22">
        <v>4336.8813749999999</v>
      </c>
      <c r="F61" s="23">
        <v>0.58791614328828401</v>
      </c>
      <c r="G61" s="23"/>
      <c r="H61" s="23"/>
    </row>
    <row r="62" spans="1:8">
      <c r="A62" s="21" t="s">
        <v>577</v>
      </c>
      <c r="B62" s="21" t="s">
        <v>578</v>
      </c>
      <c r="C62" s="21" t="s">
        <v>543</v>
      </c>
      <c r="D62" s="24">
        <v>1739434</v>
      </c>
      <c r="E62" s="22">
        <v>3600.6283800000001</v>
      </c>
      <c r="F62" s="23">
        <v>0.48810824358412203</v>
      </c>
      <c r="G62" s="23"/>
      <c r="H62" s="23"/>
    </row>
    <row r="63" spans="1:8">
      <c r="A63" s="21" t="s">
        <v>766</v>
      </c>
      <c r="B63" s="21" t="s">
        <v>767</v>
      </c>
      <c r="C63" s="21" t="s">
        <v>593</v>
      </c>
      <c r="D63" s="24">
        <v>636514</v>
      </c>
      <c r="E63" s="22">
        <v>3516.7398499999999</v>
      </c>
      <c r="F63" s="23">
        <v>0.47673614996218799</v>
      </c>
      <c r="G63" s="23"/>
      <c r="H63" s="23"/>
    </row>
    <row r="64" spans="1:8">
      <c r="A64" s="21" t="s">
        <v>623</v>
      </c>
      <c r="B64" s="21" t="s">
        <v>624</v>
      </c>
      <c r="C64" s="21" t="s">
        <v>371</v>
      </c>
      <c r="D64" s="24">
        <v>298744</v>
      </c>
      <c r="E64" s="22">
        <v>3368.1892280000002</v>
      </c>
      <c r="F64" s="23">
        <v>0.45659833635428998</v>
      </c>
      <c r="G64" s="23"/>
      <c r="H64" s="23"/>
    </row>
    <row r="65" spans="1:9">
      <c r="A65" s="21" t="s">
        <v>768</v>
      </c>
      <c r="B65" s="21" t="s">
        <v>769</v>
      </c>
      <c r="C65" s="21" t="s">
        <v>413</v>
      </c>
      <c r="D65" s="24">
        <v>545481</v>
      </c>
      <c r="E65" s="22">
        <v>3210.1556850000002</v>
      </c>
      <c r="F65" s="23">
        <v>0.43517499938078402</v>
      </c>
      <c r="G65" s="23"/>
      <c r="H65" s="23"/>
    </row>
    <row r="66" spans="1:9">
      <c r="A66" s="21" t="s">
        <v>770</v>
      </c>
      <c r="B66" s="21" t="s">
        <v>771</v>
      </c>
      <c r="C66" s="21" t="s">
        <v>371</v>
      </c>
      <c r="D66" s="24">
        <v>532609</v>
      </c>
      <c r="E66" s="22">
        <v>2990.8658399999999</v>
      </c>
      <c r="F66" s="23">
        <v>0.40544763799205302</v>
      </c>
      <c r="G66" s="23"/>
      <c r="H66" s="23"/>
    </row>
    <row r="67" spans="1:9">
      <c r="A67" s="21" t="s">
        <v>772</v>
      </c>
      <c r="B67" s="21" t="s">
        <v>773</v>
      </c>
      <c r="C67" s="21" t="s">
        <v>467</v>
      </c>
      <c r="D67" s="24">
        <v>477577</v>
      </c>
      <c r="E67" s="22">
        <v>2957.3955729999998</v>
      </c>
      <c r="F67" s="23">
        <v>0.40091034296643802</v>
      </c>
      <c r="G67" s="23"/>
      <c r="H67" s="23"/>
    </row>
    <row r="68" spans="1:9">
      <c r="A68" s="21" t="s">
        <v>774</v>
      </c>
      <c r="B68" s="21" t="s">
        <v>775</v>
      </c>
      <c r="C68" s="21" t="s">
        <v>482</v>
      </c>
      <c r="D68" s="24">
        <v>160465</v>
      </c>
      <c r="E68" s="22">
        <v>2794.3375099999998</v>
      </c>
      <c r="F68" s="23">
        <v>0.37880587220926398</v>
      </c>
      <c r="G68" s="23"/>
      <c r="H68" s="23"/>
    </row>
    <row r="69" spans="1:9">
      <c r="A69" s="21" t="s">
        <v>436</v>
      </c>
      <c r="B69" s="21" t="s">
        <v>437</v>
      </c>
      <c r="C69" s="21" t="s">
        <v>438</v>
      </c>
      <c r="D69" s="24">
        <v>971908</v>
      </c>
      <c r="E69" s="22">
        <v>2443.862666</v>
      </c>
      <c r="F69" s="23">
        <v>0.331294815118374</v>
      </c>
      <c r="G69" s="23"/>
      <c r="H69" s="23"/>
    </row>
    <row r="70" spans="1:9">
      <c r="A70" s="21" t="s">
        <v>776</v>
      </c>
      <c r="B70" s="21" t="s">
        <v>777</v>
      </c>
      <c r="C70" s="21" t="s">
        <v>405</v>
      </c>
      <c r="D70" s="24">
        <v>512700</v>
      </c>
      <c r="E70" s="22">
        <v>2329.1961000000001</v>
      </c>
      <c r="F70" s="23">
        <v>0.31575039058431997</v>
      </c>
      <c r="G70" s="23"/>
      <c r="H70" s="23"/>
    </row>
    <row r="71" spans="1:9">
      <c r="A71" s="21" t="s">
        <v>778</v>
      </c>
      <c r="B71" s="21" t="s">
        <v>779</v>
      </c>
      <c r="C71" s="21" t="s">
        <v>371</v>
      </c>
      <c r="D71" s="24">
        <v>250000</v>
      </c>
      <c r="E71" s="22">
        <v>1182.25</v>
      </c>
      <c r="F71" s="23">
        <v>0.160268128247472</v>
      </c>
      <c r="G71" s="23"/>
      <c r="H71" s="23"/>
    </row>
    <row r="72" spans="1:9">
      <c r="A72" s="21" t="s">
        <v>780</v>
      </c>
      <c r="B72" s="21" t="s">
        <v>781</v>
      </c>
      <c r="C72" s="21" t="s">
        <v>609</v>
      </c>
      <c r="D72" s="24">
        <v>45772</v>
      </c>
      <c r="E72" s="22">
        <v>1156.5440100000001</v>
      </c>
      <c r="F72" s="23">
        <v>0.15678337383677399</v>
      </c>
      <c r="G72" s="23"/>
      <c r="H72" s="23"/>
    </row>
    <row r="73" spans="1:9">
      <c r="A73" s="21" t="s">
        <v>782</v>
      </c>
      <c r="B73" s="21" t="s">
        <v>783</v>
      </c>
      <c r="C73" s="21" t="s">
        <v>757</v>
      </c>
      <c r="D73" s="24">
        <v>188328</v>
      </c>
      <c r="E73" s="22">
        <v>1097.0106000000001</v>
      </c>
      <c r="F73" s="23">
        <v>0.14871290803944701</v>
      </c>
      <c r="G73" s="23"/>
      <c r="H73" s="23"/>
    </row>
    <row r="74" spans="1:9">
      <c r="A74" s="21" t="s">
        <v>784</v>
      </c>
      <c r="B74" s="21" t="s">
        <v>785</v>
      </c>
      <c r="C74" s="21" t="s">
        <v>535</v>
      </c>
      <c r="D74" s="24">
        <v>141267</v>
      </c>
      <c r="E74" s="22">
        <v>1073.4879330000001</v>
      </c>
      <c r="F74" s="23">
        <v>0.145524129175858</v>
      </c>
      <c r="G74" s="23"/>
      <c r="H74" s="23"/>
    </row>
    <row r="75" spans="1:9">
      <c r="A75" s="21" t="s">
        <v>786</v>
      </c>
      <c r="B75" s="21" t="s">
        <v>787</v>
      </c>
      <c r="C75" s="21" t="s">
        <v>788</v>
      </c>
      <c r="D75" s="24">
        <v>1142379</v>
      </c>
      <c r="E75" s="22">
        <v>1013.861363</v>
      </c>
      <c r="F75" s="23">
        <v>0.13744103442625599</v>
      </c>
      <c r="G75" s="23"/>
      <c r="H75" s="23"/>
    </row>
    <row r="76" spans="1:9">
      <c r="A76" s="21" t="s">
        <v>789</v>
      </c>
      <c r="B76" s="21" t="s">
        <v>790</v>
      </c>
      <c r="C76" s="21" t="s">
        <v>791</v>
      </c>
      <c r="D76" s="24">
        <v>1282890</v>
      </c>
      <c r="E76" s="22">
        <v>354.07763999999997</v>
      </c>
      <c r="F76" s="23">
        <v>4.7999459181291899E-2</v>
      </c>
      <c r="G76" s="23"/>
      <c r="H76" s="23"/>
    </row>
    <row r="77" spans="1:9">
      <c r="A77" s="20" t="s">
        <v>17</v>
      </c>
      <c r="B77" s="20"/>
      <c r="C77" s="20"/>
      <c r="D77" s="20"/>
      <c r="E77" s="25">
        <f>SUM(E7:E76)</f>
        <v>717535.6921000001</v>
      </c>
      <c r="F77" s="26">
        <f>SUM(F7:F76)</f>
        <v>97.270545420699236</v>
      </c>
      <c r="G77" s="26">
        <f>SUM(G7:G76)</f>
        <v>2907.7206999999999</v>
      </c>
      <c r="H77" s="26">
        <f>SUM(H7:H76)</f>
        <v>0.39419999999999999</v>
      </c>
      <c r="I77" s="14"/>
    </row>
    <row r="78" spans="1:9">
      <c r="A78" s="21"/>
      <c r="B78" s="21"/>
      <c r="C78" s="21"/>
      <c r="D78" s="21"/>
      <c r="E78" s="22"/>
      <c r="F78" s="23"/>
      <c r="G78" s="23"/>
      <c r="H78" s="23"/>
    </row>
    <row r="79" spans="1:9">
      <c r="A79" s="20" t="s">
        <v>58</v>
      </c>
      <c r="B79" s="20"/>
      <c r="C79" s="20"/>
      <c r="D79" s="20"/>
      <c r="E79" s="25">
        <f>E77</f>
        <v>717535.6921000001</v>
      </c>
      <c r="F79" s="26">
        <f>F77</f>
        <v>97.270545420699236</v>
      </c>
      <c r="G79" s="26">
        <f>G77</f>
        <v>2907.7206999999999</v>
      </c>
      <c r="H79" s="26">
        <f>H77</f>
        <v>0.39419999999999999</v>
      </c>
      <c r="I79" s="14"/>
    </row>
    <row r="80" spans="1:9">
      <c r="A80" s="20"/>
      <c r="B80" s="20"/>
      <c r="C80" s="20"/>
      <c r="D80" s="20"/>
      <c r="E80" s="25"/>
      <c r="F80" s="26"/>
      <c r="G80" s="26"/>
      <c r="H80" s="26"/>
      <c r="I80" s="14"/>
    </row>
    <row r="81" spans="1:9">
      <c r="A81" s="20" t="s">
        <v>505</v>
      </c>
      <c r="B81" s="20"/>
      <c r="C81" s="20"/>
      <c r="D81" s="20"/>
      <c r="E81" s="25">
        <v>2899.7786099999998</v>
      </c>
      <c r="F81" s="26">
        <v>0.39309967448234895</v>
      </c>
      <c r="G81" s="26"/>
      <c r="H81" s="26"/>
      <c r="I81" s="14"/>
    </row>
    <row r="82" spans="1:9">
      <c r="A82" s="20" t="s">
        <v>59</v>
      </c>
      <c r="B82" s="20"/>
      <c r="C82" s="20"/>
      <c r="D82" s="20"/>
      <c r="E82" s="25">
        <f>E84-(E77)-E81</f>
        <v>17234.590660199909</v>
      </c>
      <c r="F82" s="25">
        <f>F84-(F77)-F81</f>
        <v>2.3363549048184153</v>
      </c>
      <c r="G82" s="26"/>
      <c r="H82" s="26"/>
      <c r="I82" s="14"/>
    </row>
    <row r="83" spans="1:9">
      <c r="A83" s="20"/>
      <c r="B83" s="20"/>
      <c r="C83" s="20"/>
      <c r="D83" s="20"/>
      <c r="E83" s="25"/>
      <c r="F83" s="26"/>
      <c r="G83" s="26"/>
      <c r="H83" s="26"/>
      <c r="I83" s="14"/>
    </row>
    <row r="84" spans="1:9">
      <c r="A84" s="27" t="s">
        <v>60</v>
      </c>
      <c r="B84" s="27"/>
      <c r="C84" s="27"/>
      <c r="D84" s="27"/>
      <c r="E84" s="28">
        <v>737670.06137020001</v>
      </c>
      <c r="F84" s="29">
        <v>100</v>
      </c>
      <c r="G84" s="29"/>
      <c r="H84" s="29"/>
      <c r="I84" s="14"/>
    </row>
    <row r="87" spans="1:9">
      <c r="A87" s="14" t="s">
        <v>63</v>
      </c>
    </row>
    <row r="88" spans="1:9">
      <c r="A88" s="14" t="s">
        <v>64</v>
      </c>
    </row>
    <row r="89" spans="1:9">
      <c r="A89" s="14" t="s">
        <v>65</v>
      </c>
      <c r="B89" s="14"/>
      <c r="C89" s="30" t="s">
        <v>66</v>
      </c>
      <c r="D89" s="14" t="s">
        <v>67</v>
      </c>
    </row>
    <row r="90" spans="1:9">
      <c r="A90" s="7" t="s">
        <v>97</v>
      </c>
      <c r="C90" s="31">
        <v>77.397499999999994</v>
      </c>
      <c r="D90" s="31">
        <v>92.515900000000002</v>
      </c>
    </row>
    <row r="91" spans="1:9">
      <c r="A91" s="7" t="s">
        <v>306</v>
      </c>
      <c r="C91" s="31">
        <v>31.067499999999999</v>
      </c>
      <c r="D91" s="31">
        <v>37.136099999999999</v>
      </c>
    </row>
    <row r="92" spans="1:9">
      <c r="A92" s="7" t="s">
        <v>100</v>
      </c>
      <c r="C92" s="31">
        <v>84.672399999999996</v>
      </c>
      <c r="D92" s="31">
        <v>101.63939999999999</v>
      </c>
    </row>
    <row r="93" spans="1:9">
      <c r="A93" s="7" t="s">
        <v>307</v>
      </c>
      <c r="C93" s="31">
        <v>35.208599999999997</v>
      </c>
      <c r="D93" s="31">
        <v>42.2637</v>
      </c>
    </row>
    <row r="95" spans="1:9">
      <c r="A95" s="7" t="s">
        <v>87</v>
      </c>
    </row>
    <row r="97" spans="1:4">
      <c r="A97" s="14" t="s">
        <v>83</v>
      </c>
      <c r="D97" s="30" t="s">
        <v>91</v>
      </c>
    </row>
    <row r="99" spans="1:4">
      <c r="A99" s="39" t="s">
        <v>506</v>
      </c>
      <c r="D99" s="40" t="s">
        <v>792</v>
      </c>
    </row>
    <row r="100" spans="1:4">
      <c r="A100" s="39"/>
      <c r="D100" s="40"/>
    </row>
    <row r="101" spans="1:4">
      <c r="A101" s="14" t="s">
        <v>508</v>
      </c>
      <c r="D101" s="32">
        <f>H77</f>
        <v>0.39419999999999999</v>
      </c>
    </row>
    <row r="103" spans="1:4">
      <c r="A103" s="14" t="s">
        <v>509</v>
      </c>
      <c r="D103" s="36">
        <v>9.3700000000000006E-2</v>
      </c>
    </row>
    <row r="105" spans="1:4">
      <c r="A105" s="14" t="s">
        <v>527</v>
      </c>
    </row>
    <row r="106" spans="1:4">
      <c r="A106" s="41"/>
    </row>
    <row r="107" spans="1:4">
      <c r="A107" s="39" t="s">
        <v>93</v>
      </c>
    </row>
    <row r="108" spans="1:4">
      <c r="A108" s="42"/>
    </row>
    <row r="109" spans="1:4">
      <c r="A109" s="43"/>
    </row>
    <row r="110" spans="1:4">
      <c r="A110" s="43"/>
    </row>
    <row r="111" spans="1:4">
      <c r="A111" s="43"/>
    </row>
    <row r="112" spans="1:4">
      <c r="A112" s="43"/>
    </row>
    <row r="113" spans="1:1">
      <c r="A113" s="43"/>
    </row>
    <row r="114" spans="1:1">
      <c r="A114" s="43"/>
    </row>
    <row r="115" spans="1:1">
      <c r="A115" s="43"/>
    </row>
    <row r="116" spans="1:1">
      <c r="A116" s="43"/>
    </row>
    <row r="117" spans="1:1">
      <c r="A117" s="43"/>
    </row>
    <row r="118" spans="1:1">
      <c r="A118" s="43"/>
    </row>
    <row r="119" spans="1:1">
      <c r="A119" s="43"/>
    </row>
    <row r="120" spans="1:1">
      <c r="A120" s="43"/>
    </row>
    <row r="121" spans="1:1">
      <c r="A121" s="39" t="s">
        <v>793</v>
      </c>
    </row>
    <row r="122" spans="1:1">
      <c r="A122" s="43"/>
    </row>
    <row r="123" spans="1:1">
      <c r="A123" s="39" t="s">
        <v>95</v>
      </c>
    </row>
    <row r="124" spans="1:1">
      <c r="A124" s="43"/>
    </row>
    <row r="125" spans="1:1">
      <c r="A125" s="43"/>
    </row>
    <row r="126" spans="1:1">
      <c r="A126" s="43"/>
    </row>
    <row r="127" spans="1:1">
      <c r="A127" s="43"/>
    </row>
    <row r="128" spans="1:1">
      <c r="A128" s="43"/>
    </row>
    <row r="129" spans="1:1">
      <c r="A129" s="43"/>
    </row>
    <row r="130" spans="1:1">
      <c r="A130" s="43"/>
    </row>
    <row r="131" spans="1:1">
      <c r="A131" s="43"/>
    </row>
    <row r="132" spans="1:1">
      <c r="A132" s="43"/>
    </row>
    <row r="133" spans="1:1">
      <c r="A133" s="43"/>
    </row>
    <row r="134" spans="1:1">
      <c r="A134" s="43"/>
    </row>
    <row r="135" spans="1:1">
      <c r="A135" s="43"/>
    </row>
  </sheetData>
  <mergeCells count="1">
    <mergeCell ref="A1:F1"/>
  </mergeCells>
  <conditionalFormatting sqref="F2:F3 F5:F80 F83:F65536">
    <cfRule type="cellIs" dxfId="46" priority="4" stopIfTrue="1" operator="between">
      <formula>0.009</formula>
      <formula>-0.009</formula>
    </cfRule>
  </conditionalFormatting>
  <conditionalFormatting sqref="G5:G84">
    <cfRule type="cellIs" dxfId="45" priority="3" stopIfTrue="1" operator="between">
      <formula>0.009</formula>
      <formula>-0.009</formula>
    </cfRule>
  </conditionalFormatting>
  <conditionalFormatting sqref="H5:H84">
    <cfRule type="cellIs" dxfId="44" priority="2" stopIfTrue="1" operator="between">
      <formula>0.009</formula>
      <formula>-0.009</formula>
    </cfRule>
  </conditionalFormatting>
  <conditionalFormatting sqref="F81">
    <cfRule type="cellIs" dxfId="43" priority="1" stopIfTrue="1" operator="between">
      <formula>0.009</formula>
      <formula>-0.009</formula>
    </cfRule>
  </conditionalFormatting>
  <hyperlinks>
    <hyperlink ref="A106" r:id="rId1" tooltip="https://www.franklintempletonindia.com/downloadsServlet/pdf/product-labels-jg9o5k7l" display="https://www.franklintempletonindia.com/downloadsServlet/pdf/product-labels-jg9o5k7l" xr:uid="{00000000-0004-0000-1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25"/>
  <sheetViews>
    <sheetView workbookViewId="0">
      <selection sqref="A1:F1"/>
    </sheetView>
  </sheetViews>
  <sheetFormatPr defaultColWidth="9.28515625" defaultRowHeight="10.15"/>
  <cols>
    <col min="1" max="1" width="38.7109375" style="7" bestFit="1" customWidth="1"/>
    <col min="2" max="2" width="32.28515625" style="7" bestFit="1" customWidth="1"/>
    <col min="3" max="3" width="20" style="7" bestFit="1" customWidth="1"/>
    <col min="4" max="4" width="15.28515625" style="7" bestFit="1" customWidth="1"/>
    <col min="5" max="5" width="23" style="10" bestFit="1" customWidth="1"/>
    <col min="6" max="6" width="14.7109375" style="11" bestFit="1" customWidth="1"/>
    <col min="7" max="16384" width="9.28515625" style="7"/>
  </cols>
  <sheetData>
    <row r="1" spans="1:6" s="1" customFormat="1" ht="13.9">
      <c r="A1" s="58" t="s">
        <v>794</v>
      </c>
      <c r="B1" s="59"/>
      <c r="C1" s="59"/>
      <c r="D1" s="59"/>
      <c r="E1" s="59"/>
      <c r="F1" s="59"/>
    </row>
    <row r="2" spans="1:6" s="1" customFormat="1" ht="11.45">
      <c r="E2" s="5"/>
      <c r="F2" s="9"/>
    </row>
    <row r="3" spans="1:6" s="1" customFormat="1" ht="12">
      <c r="A3" s="8" t="s">
        <v>1</v>
      </c>
      <c r="B3" s="2"/>
      <c r="C3" s="3"/>
      <c r="D3" s="3"/>
      <c r="E3" s="4"/>
      <c r="F3" s="9"/>
    </row>
    <row r="4" spans="1:6" s="1" customFormat="1" ht="17.649999999999999" customHeight="1">
      <c r="A4" s="6" t="s">
        <v>2</v>
      </c>
      <c r="B4" s="6" t="s">
        <v>3</v>
      </c>
      <c r="C4" s="13" t="s">
        <v>530</v>
      </c>
      <c r="D4" s="13" t="s">
        <v>5</v>
      </c>
      <c r="E4" s="12" t="s">
        <v>6</v>
      </c>
      <c r="F4" s="12" t="s">
        <v>7</v>
      </c>
    </row>
    <row r="5" spans="1:6">
      <c r="A5" s="16" t="s">
        <v>368</v>
      </c>
      <c r="B5" s="17"/>
      <c r="C5" s="17"/>
      <c r="D5" s="17"/>
      <c r="E5" s="18"/>
      <c r="F5" s="19"/>
    </row>
    <row r="6" spans="1:6">
      <c r="A6" s="20" t="s">
        <v>10</v>
      </c>
      <c r="B6" s="21"/>
      <c r="C6" s="21"/>
      <c r="D6" s="21"/>
      <c r="E6" s="22"/>
      <c r="F6" s="23"/>
    </row>
    <row r="7" spans="1:6">
      <c r="A7" s="21" t="s">
        <v>795</v>
      </c>
      <c r="B7" s="21" t="s">
        <v>796</v>
      </c>
      <c r="C7" s="21" t="s">
        <v>397</v>
      </c>
      <c r="D7" s="24">
        <v>7991052</v>
      </c>
      <c r="E7" s="22">
        <v>34956.856970000001</v>
      </c>
      <c r="F7" s="23">
        <v>4.4894163967679601</v>
      </c>
    </row>
    <row r="8" spans="1:6">
      <c r="A8" s="21" t="s">
        <v>375</v>
      </c>
      <c r="B8" s="21" t="s">
        <v>376</v>
      </c>
      <c r="C8" s="21" t="s">
        <v>374</v>
      </c>
      <c r="D8" s="24">
        <v>4213996</v>
      </c>
      <c r="E8" s="22">
        <v>31189.891390000001</v>
      </c>
      <c r="F8" s="23">
        <v>4.0056350014489803</v>
      </c>
    </row>
    <row r="9" spans="1:6">
      <c r="A9" s="21" t="s">
        <v>395</v>
      </c>
      <c r="B9" s="21" t="s">
        <v>396</v>
      </c>
      <c r="C9" s="21" t="s">
        <v>397</v>
      </c>
      <c r="D9" s="24">
        <v>2522087</v>
      </c>
      <c r="E9" s="22">
        <v>30748.023659999999</v>
      </c>
      <c r="F9" s="23">
        <v>3.9488871012024802</v>
      </c>
    </row>
    <row r="10" spans="1:6">
      <c r="A10" s="21" t="s">
        <v>683</v>
      </c>
      <c r="B10" s="21" t="s">
        <v>684</v>
      </c>
      <c r="C10" s="21" t="s">
        <v>593</v>
      </c>
      <c r="D10" s="24">
        <v>1050123</v>
      </c>
      <c r="E10" s="22">
        <v>26150.162950000002</v>
      </c>
      <c r="F10" s="23">
        <v>3.35839604878195</v>
      </c>
    </row>
    <row r="11" spans="1:6">
      <c r="A11" s="21" t="s">
        <v>377</v>
      </c>
      <c r="B11" s="21" t="s">
        <v>378</v>
      </c>
      <c r="C11" s="21" t="s">
        <v>374</v>
      </c>
      <c r="D11" s="24">
        <v>1730636</v>
      </c>
      <c r="E11" s="22">
        <v>25603.028979999999</v>
      </c>
      <c r="F11" s="23">
        <v>3.2881290846136699</v>
      </c>
    </row>
    <row r="12" spans="1:6">
      <c r="A12" s="21" t="s">
        <v>797</v>
      </c>
      <c r="B12" s="21" t="s">
        <v>798</v>
      </c>
      <c r="C12" s="21" t="s">
        <v>394</v>
      </c>
      <c r="D12" s="24">
        <v>2252334</v>
      </c>
      <c r="E12" s="22">
        <v>22615.685689999998</v>
      </c>
      <c r="F12" s="23">
        <v>2.9044725115868002</v>
      </c>
    </row>
    <row r="13" spans="1:6">
      <c r="A13" s="21" t="s">
        <v>799</v>
      </c>
      <c r="B13" s="21" t="s">
        <v>800</v>
      </c>
      <c r="C13" s="21" t="s">
        <v>757</v>
      </c>
      <c r="D13" s="24">
        <v>447865</v>
      </c>
      <c r="E13" s="22">
        <v>22453.263910000001</v>
      </c>
      <c r="F13" s="23">
        <v>2.8836131133019398</v>
      </c>
    </row>
    <row r="14" spans="1:6">
      <c r="A14" s="21" t="s">
        <v>627</v>
      </c>
      <c r="B14" s="21" t="s">
        <v>628</v>
      </c>
      <c r="C14" s="21" t="s">
        <v>371</v>
      </c>
      <c r="D14" s="24">
        <v>654815</v>
      </c>
      <c r="E14" s="22">
        <v>22242.10111</v>
      </c>
      <c r="F14" s="23">
        <v>2.8564940351330699</v>
      </c>
    </row>
    <row r="15" spans="1:6">
      <c r="A15" s="21" t="s">
        <v>619</v>
      </c>
      <c r="B15" s="21" t="s">
        <v>620</v>
      </c>
      <c r="C15" s="21" t="s">
        <v>423</v>
      </c>
      <c r="D15" s="24">
        <v>383016</v>
      </c>
      <c r="E15" s="22">
        <v>21359.653269999999</v>
      </c>
      <c r="F15" s="23">
        <v>2.7431636002604902</v>
      </c>
    </row>
    <row r="16" spans="1:6">
      <c r="A16" s="21" t="s">
        <v>801</v>
      </c>
      <c r="B16" s="21" t="s">
        <v>802</v>
      </c>
      <c r="C16" s="21" t="s">
        <v>443</v>
      </c>
      <c r="D16" s="24">
        <v>11489831</v>
      </c>
      <c r="E16" s="22">
        <v>20767.86953</v>
      </c>
      <c r="F16" s="23">
        <v>2.6671623845912298</v>
      </c>
    </row>
    <row r="17" spans="1:6">
      <c r="A17" s="21" t="s">
        <v>803</v>
      </c>
      <c r="B17" s="21" t="s">
        <v>804</v>
      </c>
      <c r="C17" s="21" t="s">
        <v>482</v>
      </c>
      <c r="D17" s="24">
        <v>2391632</v>
      </c>
      <c r="E17" s="22">
        <v>20611.084579999999</v>
      </c>
      <c r="F17" s="23">
        <v>2.64702690942821</v>
      </c>
    </row>
    <row r="18" spans="1:6">
      <c r="A18" s="21" t="s">
        <v>501</v>
      </c>
      <c r="B18" s="21" t="s">
        <v>502</v>
      </c>
      <c r="C18" s="21" t="s">
        <v>374</v>
      </c>
      <c r="D18" s="24">
        <v>24369927</v>
      </c>
      <c r="E18" s="22">
        <v>20227.039410000001</v>
      </c>
      <c r="F18" s="23">
        <v>2.59770500715373</v>
      </c>
    </row>
    <row r="19" spans="1:6">
      <c r="A19" s="21" t="s">
        <v>448</v>
      </c>
      <c r="B19" s="21" t="s">
        <v>449</v>
      </c>
      <c r="C19" s="21" t="s">
        <v>387</v>
      </c>
      <c r="D19" s="24">
        <v>3296838</v>
      </c>
      <c r="E19" s="22">
        <v>19490.90626</v>
      </c>
      <c r="F19" s="23">
        <v>2.5031653797309699</v>
      </c>
    </row>
    <row r="20" spans="1:6">
      <c r="A20" s="21" t="s">
        <v>805</v>
      </c>
      <c r="B20" s="21" t="s">
        <v>806</v>
      </c>
      <c r="C20" s="21" t="s">
        <v>387</v>
      </c>
      <c r="D20" s="24">
        <v>3651225</v>
      </c>
      <c r="E20" s="22">
        <v>18949.857749999999</v>
      </c>
      <c r="F20" s="23">
        <v>2.43367995504518</v>
      </c>
    </row>
    <row r="21" spans="1:6">
      <c r="A21" s="21" t="s">
        <v>807</v>
      </c>
      <c r="B21" s="21" t="s">
        <v>808</v>
      </c>
      <c r="C21" s="21" t="s">
        <v>435</v>
      </c>
      <c r="D21" s="24">
        <v>14789858</v>
      </c>
      <c r="E21" s="22">
        <v>18110.181120000001</v>
      </c>
      <c r="F21" s="23">
        <v>2.3258425131967901</v>
      </c>
    </row>
    <row r="22" spans="1:6">
      <c r="A22" s="21" t="s">
        <v>431</v>
      </c>
      <c r="B22" s="21" t="s">
        <v>432</v>
      </c>
      <c r="C22" s="21" t="s">
        <v>374</v>
      </c>
      <c r="D22" s="24">
        <v>13160416</v>
      </c>
      <c r="E22" s="22">
        <v>17720.50014</v>
      </c>
      <c r="F22" s="23">
        <v>2.27579681879635</v>
      </c>
    </row>
    <row r="23" spans="1:6">
      <c r="A23" s="21" t="s">
        <v>809</v>
      </c>
      <c r="B23" s="21" t="s">
        <v>810</v>
      </c>
      <c r="C23" s="21" t="s">
        <v>405</v>
      </c>
      <c r="D23" s="24">
        <v>795564</v>
      </c>
      <c r="E23" s="22">
        <v>17238.280750000002</v>
      </c>
      <c r="F23" s="23">
        <v>2.2138666619128702</v>
      </c>
    </row>
    <row r="24" spans="1:6">
      <c r="A24" s="21" t="s">
        <v>811</v>
      </c>
      <c r="B24" s="21" t="s">
        <v>812</v>
      </c>
      <c r="C24" s="21" t="s">
        <v>413</v>
      </c>
      <c r="D24" s="24">
        <v>2548402</v>
      </c>
      <c r="E24" s="22">
        <v>16619.40364</v>
      </c>
      <c r="F24" s="23">
        <v>2.1343859166158099</v>
      </c>
    </row>
    <row r="25" spans="1:6">
      <c r="A25" s="21" t="s">
        <v>813</v>
      </c>
      <c r="B25" s="21" t="s">
        <v>814</v>
      </c>
      <c r="C25" s="21" t="s">
        <v>423</v>
      </c>
      <c r="D25" s="24">
        <v>1535340</v>
      </c>
      <c r="E25" s="22">
        <v>16351.370999999999</v>
      </c>
      <c r="F25" s="23">
        <v>2.0999631957768701</v>
      </c>
    </row>
    <row r="26" spans="1:6">
      <c r="A26" s="21" t="s">
        <v>815</v>
      </c>
      <c r="B26" s="21" t="s">
        <v>816</v>
      </c>
      <c r="C26" s="21" t="s">
        <v>394</v>
      </c>
      <c r="D26" s="24">
        <v>462739</v>
      </c>
      <c r="E26" s="22">
        <v>15727.8045</v>
      </c>
      <c r="F26" s="23">
        <v>2.0198802045635098</v>
      </c>
    </row>
    <row r="27" spans="1:6">
      <c r="A27" s="21" t="s">
        <v>817</v>
      </c>
      <c r="B27" s="21" t="s">
        <v>818</v>
      </c>
      <c r="C27" s="21" t="s">
        <v>420</v>
      </c>
      <c r="D27" s="24">
        <v>1705821</v>
      </c>
      <c r="E27" s="22">
        <v>15570.73409</v>
      </c>
      <c r="F27" s="23">
        <v>1.9997080685300499</v>
      </c>
    </row>
    <row r="28" spans="1:6">
      <c r="A28" s="21" t="s">
        <v>533</v>
      </c>
      <c r="B28" s="21" t="s">
        <v>534</v>
      </c>
      <c r="C28" s="21" t="s">
        <v>535</v>
      </c>
      <c r="D28" s="24">
        <v>7337252</v>
      </c>
      <c r="E28" s="22">
        <v>15404.56057</v>
      </c>
      <c r="F28" s="23">
        <v>1.9783668442307101</v>
      </c>
    </row>
    <row r="29" spans="1:6">
      <c r="A29" s="21" t="s">
        <v>596</v>
      </c>
      <c r="B29" s="21" t="s">
        <v>597</v>
      </c>
      <c r="C29" s="21" t="s">
        <v>387</v>
      </c>
      <c r="D29" s="24">
        <v>2047427</v>
      </c>
      <c r="E29" s="22">
        <v>15221.596030000001</v>
      </c>
      <c r="F29" s="23">
        <v>1.9548691937809499</v>
      </c>
    </row>
    <row r="30" spans="1:6">
      <c r="A30" s="21" t="s">
        <v>819</v>
      </c>
      <c r="B30" s="21" t="s">
        <v>820</v>
      </c>
      <c r="C30" s="21" t="s">
        <v>821</v>
      </c>
      <c r="D30" s="24">
        <v>1986228</v>
      </c>
      <c r="E30" s="22">
        <v>15016.87679</v>
      </c>
      <c r="F30" s="23">
        <v>1.9285776449275001</v>
      </c>
    </row>
    <row r="31" spans="1:6">
      <c r="A31" s="21" t="s">
        <v>450</v>
      </c>
      <c r="B31" s="21" t="s">
        <v>451</v>
      </c>
      <c r="C31" s="21" t="s">
        <v>394</v>
      </c>
      <c r="D31" s="24">
        <v>2902529</v>
      </c>
      <c r="E31" s="22">
        <v>14493.778560000001</v>
      </c>
      <c r="F31" s="23">
        <v>1.8613975270783001</v>
      </c>
    </row>
    <row r="32" spans="1:6">
      <c r="A32" s="21" t="s">
        <v>822</v>
      </c>
      <c r="B32" s="21" t="s">
        <v>823</v>
      </c>
      <c r="C32" s="21" t="s">
        <v>420</v>
      </c>
      <c r="D32" s="24">
        <v>6544174</v>
      </c>
      <c r="E32" s="22">
        <v>14341.55732</v>
      </c>
      <c r="F32" s="23">
        <v>1.8418481570826299</v>
      </c>
    </row>
    <row r="33" spans="1:6">
      <c r="A33" s="21" t="s">
        <v>824</v>
      </c>
      <c r="B33" s="21" t="s">
        <v>825</v>
      </c>
      <c r="C33" s="21" t="s">
        <v>750</v>
      </c>
      <c r="D33" s="24">
        <v>2260126</v>
      </c>
      <c r="E33" s="22">
        <v>13889.60433</v>
      </c>
      <c r="F33" s="23">
        <v>1.7838050336514899</v>
      </c>
    </row>
    <row r="34" spans="1:6">
      <c r="A34" s="21" t="s">
        <v>698</v>
      </c>
      <c r="B34" s="21" t="s">
        <v>699</v>
      </c>
      <c r="C34" s="21" t="s">
        <v>413</v>
      </c>
      <c r="D34" s="24">
        <v>11253507</v>
      </c>
      <c r="E34" s="22">
        <v>12474.51251</v>
      </c>
      <c r="F34" s="23">
        <v>1.6020685455829999</v>
      </c>
    </row>
    <row r="35" spans="1:6">
      <c r="A35" s="21" t="s">
        <v>826</v>
      </c>
      <c r="B35" s="21" t="s">
        <v>827</v>
      </c>
      <c r="C35" s="21" t="s">
        <v>413</v>
      </c>
      <c r="D35" s="24">
        <v>526465</v>
      </c>
      <c r="E35" s="22">
        <v>12042.88688</v>
      </c>
      <c r="F35" s="23">
        <v>1.5466360110662301</v>
      </c>
    </row>
    <row r="36" spans="1:6">
      <c r="A36" s="21" t="s">
        <v>828</v>
      </c>
      <c r="B36" s="21" t="s">
        <v>829</v>
      </c>
      <c r="C36" s="21" t="s">
        <v>420</v>
      </c>
      <c r="D36" s="24">
        <v>68736</v>
      </c>
      <c r="E36" s="22">
        <v>11905.24704</v>
      </c>
      <c r="F36" s="23">
        <v>1.5289592915867101</v>
      </c>
    </row>
    <row r="37" spans="1:6">
      <c r="A37" s="21" t="s">
        <v>426</v>
      </c>
      <c r="B37" s="21" t="s">
        <v>427</v>
      </c>
      <c r="C37" s="21" t="s">
        <v>428</v>
      </c>
      <c r="D37" s="24">
        <v>3074606</v>
      </c>
      <c r="E37" s="22">
        <v>11851.06883</v>
      </c>
      <c r="F37" s="23">
        <v>1.52200132781639</v>
      </c>
    </row>
    <row r="38" spans="1:6">
      <c r="A38" s="21" t="s">
        <v>830</v>
      </c>
      <c r="B38" s="21" t="s">
        <v>831</v>
      </c>
      <c r="C38" s="21" t="s">
        <v>435</v>
      </c>
      <c r="D38" s="24">
        <v>609918</v>
      </c>
      <c r="E38" s="22">
        <v>11641.504870000001</v>
      </c>
      <c r="F38" s="23">
        <v>1.4950875844268501</v>
      </c>
    </row>
    <row r="39" spans="1:6">
      <c r="A39" s="21" t="s">
        <v>429</v>
      </c>
      <c r="B39" s="21" t="s">
        <v>430</v>
      </c>
      <c r="C39" s="21" t="s">
        <v>402</v>
      </c>
      <c r="D39" s="24">
        <v>3725151</v>
      </c>
      <c r="E39" s="22">
        <v>10994.78318</v>
      </c>
      <c r="F39" s="23">
        <v>1.41203083359472</v>
      </c>
    </row>
    <row r="40" spans="1:6">
      <c r="A40" s="21" t="s">
        <v>421</v>
      </c>
      <c r="B40" s="21" t="s">
        <v>422</v>
      </c>
      <c r="C40" s="21" t="s">
        <v>423</v>
      </c>
      <c r="D40" s="24">
        <v>3856067</v>
      </c>
      <c r="E40" s="22">
        <v>10498.14241</v>
      </c>
      <c r="F40" s="23">
        <v>1.3482485771391399</v>
      </c>
    </row>
    <row r="41" spans="1:6">
      <c r="A41" s="21" t="s">
        <v>832</v>
      </c>
      <c r="B41" s="21" t="s">
        <v>833</v>
      </c>
      <c r="C41" s="21" t="s">
        <v>371</v>
      </c>
      <c r="D41" s="24">
        <v>203304</v>
      </c>
      <c r="E41" s="22">
        <v>9970.7397239999991</v>
      </c>
      <c r="F41" s="23">
        <v>1.2805156494259999</v>
      </c>
    </row>
    <row r="42" spans="1:6">
      <c r="A42" s="21" t="s">
        <v>834</v>
      </c>
      <c r="B42" s="21" t="s">
        <v>835</v>
      </c>
      <c r="C42" s="21" t="s">
        <v>836</v>
      </c>
      <c r="D42" s="24">
        <v>963082</v>
      </c>
      <c r="E42" s="22">
        <v>9441.5743870000006</v>
      </c>
      <c r="F42" s="23">
        <v>1.2125563491214</v>
      </c>
    </row>
    <row r="43" spans="1:6">
      <c r="A43" s="21" t="s">
        <v>766</v>
      </c>
      <c r="B43" s="21" t="s">
        <v>767</v>
      </c>
      <c r="C43" s="21" t="s">
        <v>593</v>
      </c>
      <c r="D43" s="24">
        <v>1623063</v>
      </c>
      <c r="E43" s="22">
        <v>8967.4230750000006</v>
      </c>
      <c r="F43" s="23">
        <v>1.1516623540900801</v>
      </c>
    </row>
    <row r="44" spans="1:6">
      <c r="A44" s="21" t="s">
        <v>418</v>
      </c>
      <c r="B44" s="21" t="s">
        <v>419</v>
      </c>
      <c r="C44" s="21" t="s">
        <v>420</v>
      </c>
      <c r="D44" s="24">
        <v>374914</v>
      </c>
      <c r="E44" s="22">
        <v>8710.7518760000003</v>
      </c>
      <c r="F44" s="23">
        <v>1.1186987529757799</v>
      </c>
    </row>
    <row r="45" spans="1:6">
      <c r="A45" s="21" t="s">
        <v>837</v>
      </c>
      <c r="B45" s="21" t="s">
        <v>838</v>
      </c>
      <c r="C45" s="21" t="s">
        <v>397</v>
      </c>
      <c r="D45" s="24">
        <v>458468</v>
      </c>
      <c r="E45" s="22">
        <v>8580.9163219999991</v>
      </c>
      <c r="F45" s="23">
        <v>1.1020243172417199</v>
      </c>
    </row>
    <row r="46" spans="1:6">
      <c r="A46" s="21" t="s">
        <v>839</v>
      </c>
      <c r="B46" s="21" t="s">
        <v>840</v>
      </c>
      <c r="C46" s="21" t="s">
        <v>593</v>
      </c>
      <c r="D46" s="24">
        <v>832234</v>
      </c>
      <c r="E46" s="22">
        <v>8360.6227639999997</v>
      </c>
      <c r="F46" s="23">
        <v>1.0737326000476799</v>
      </c>
    </row>
    <row r="47" spans="1:6">
      <c r="A47" s="21" t="s">
        <v>841</v>
      </c>
      <c r="B47" s="21" t="s">
        <v>842</v>
      </c>
      <c r="C47" s="21" t="s">
        <v>609</v>
      </c>
      <c r="D47" s="24">
        <v>4203369</v>
      </c>
      <c r="E47" s="22">
        <v>8177.6543899999997</v>
      </c>
      <c r="F47" s="23">
        <v>1.05023445720748</v>
      </c>
    </row>
    <row r="48" spans="1:6">
      <c r="A48" s="21" t="s">
        <v>843</v>
      </c>
      <c r="B48" s="21" t="s">
        <v>844</v>
      </c>
      <c r="C48" s="21" t="s">
        <v>482</v>
      </c>
      <c r="D48" s="24">
        <v>821062</v>
      </c>
      <c r="E48" s="22">
        <v>8090.334417</v>
      </c>
      <c r="F48" s="23">
        <v>1.03902018474334</v>
      </c>
    </row>
    <row r="49" spans="1:9">
      <c r="A49" s="21" t="s">
        <v>845</v>
      </c>
      <c r="B49" s="21" t="s">
        <v>846</v>
      </c>
      <c r="C49" s="21" t="s">
        <v>402</v>
      </c>
      <c r="D49" s="24">
        <v>1603992</v>
      </c>
      <c r="E49" s="22">
        <v>7545.1783679999999</v>
      </c>
      <c r="F49" s="23">
        <v>0.96900723972147496</v>
      </c>
    </row>
    <row r="50" spans="1:9">
      <c r="A50" s="21" t="s">
        <v>847</v>
      </c>
      <c r="B50" s="21" t="s">
        <v>848</v>
      </c>
      <c r="C50" s="21" t="s">
        <v>397</v>
      </c>
      <c r="D50" s="24">
        <v>583720</v>
      </c>
      <c r="E50" s="22">
        <v>7529.69614</v>
      </c>
      <c r="F50" s="23">
        <v>0.96701889825526799</v>
      </c>
    </row>
    <row r="51" spans="1:9">
      <c r="A51" s="21" t="s">
        <v>566</v>
      </c>
      <c r="B51" s="21" t="s">
        <v>567</v>
      </c>
      <c r="C51" s="21" t="s">
        <v>374</v>
      </c>
      <c r="D51" s="24">
        <v>5634341</v>
      </c>
      <c r="E51" s="22">
        <v>7164.064582</v>
      </c>
      <c r="F51" s="23">
        <v>0.92006180731686604</v>
      </c>
    </row>
    <row r="52" spans="1:9">
      <c r="A52" s="21" t="s">
        <v>726</v>
      </c>
      <c r="B52" s="21" t="s">
        <v>727</v>
      </c>
      <c r="C52" s="21" t="s">
        <v>374</v>
      </c>
      <c r="D52" s="24">
        <v>12530441</v>
      </c>
      <c r="E52" s="22">
        <v>5707.6158759999998</v>
      </c>
      <c r="F52" s="23">
        <v>0.73301396410317798</v>
      </c>
    </row>
    <row r="53" spans="1:9">
      <c r="A53" s="21" t="s">
        <v>388</v>
      </c>
      <c r="B53" s="21" t="s">
        <v>389</v>
      </c>
      <c r="C53" s="21" t="s">
        <v>374</v>
      </c>
      <c r="D53" s="24">
        <v>315959</v>
      </c>
      <c r="E53" s="22">
        <v>5674.9395990000003</v>
      </c>
      <c r="F53" s="23">
        <v>0.72881743654136</v>
      </c>
    </row>
    <row r="54" spans="1:9">
      <c r="A54" s="21" t="s">
        <v>406</v>
      </c>
      <c r="B54" s="21" t="s">
        <v>407</v>
      </c>
      <c r="C54" s="21" t="s">
        <v>387</v>
      </c>
      <c r="D54" s="24">
        <v>318340</v>
      </c>
      <c r="E54" s="22">
        <v>5049.0315700000001</v>
      </c>
      <c r="F54" s="23">
        <v>0.64843372897082996</v>
      </c>
    </row>
    <row r="55" spans="1:9">
      <c r="A55" s="21" t="s">
        <v>625</v>
      </c>
      <c r="B55" s="21" t="s">
        <v>626</v>
      </c>
      <c r="C55" s="21" t="s">
        <v>423</v>
      </c>
      <c r="D55" s="24">
        <v>73278</v>
      </c>
      <c r="E55" s="22">
        <v>4745.7763919999998</v>
      </c>
      <c r="F55" s="23">
        <v>0.60948747102531797</v>
      </c>
    </row>
    <row r="56" spans="1:9">
      <c r="A56" s="21" t="s">
        <v>849</v>
      </c>
      <c r="B56" s="21" t="s">
        <v>850</v>
      </c>
      <c r="C56" s="21" t="s">
        <v>397</v>
      </c>
      <c r="D56" s="24">
        <v>264325</v>
      </c>
      <c r="E56" s="22">
        <v>4656.745688</v>
      </c>
      <c r="F56" s="23">
        <v>0.598053493917582</v>
      </c>
    </row>
    <row r="57" spans="1:9">
      <c r="A57" s="21" t="s">
        <v>851</v>
      </c>
      <c r="B57" s="21" t="s">
        <v>852</v>
      </c>
      <c r="C57" s="21" t="s">
        <v>557</v>
      </c>
      <c r="D57" s="24">
        <v>149936</v>
      </c>
      <c r="E57" s="22">
        <v>4549.3581119999999</v>
      </c>
      <c r="F57" s="23">
        <v>0.58426199244142496</v>
      </c>
    </row>
    <row r="58" spans="1:9">
      <c r="A58" s="21" t="s">
        <v>853</v>
      </c>
      <c r="B58" s="21" t="s">
        <v>854</v>
      </c>
      <c r="C58" s="21" t="s">
        <v>543</v>
      </c>
      <c r="D58" s="24">
        <v>2053763</v>
      </c>
      <c r="E58" s="22">
        <v>4256.4238180000002</v>
      </c>
      <c r="F58" s="23">
        <v>0.54664121824573997</v>
      </c>
    </row>
    <row r="59" spans="1:9">
      <c r="A59" s="21" t="s">
        <v>736</v>
      </c>
      <c r="B59" s="21" t="s">
        <v>737</v>
      </c>
      <c r="C59" s="21" t="s">
        <v>593</v>
      </c>
      <c r="D59" s="24">
        <v>44595</v>
      </c>
      <c r="E59" s="22">
        <v>4030.986645</v>
      </c>
      <c r="F59" s="23">
        <v>0.51768892022375801</v>
      </c>
    </row>
    <row r="60" spans="1:9">
      <c r="A60" s="21" t="s">
        <v>855</v>
      </c>
      <c r="B60" s="21" t="s">
        <v>856</v>
      </c>
      <c r="C60" s="21" t="s">
        <v>609</v>
      </c>
      <c r="D60" s="24">
        <v>5000</v>
      </c>
      <c r="E60" s="22">
        <v>2108.5475000000001</v>
      </c>
      <c r="F60" s="23">
        <v>0.27079516124656</v>
      </c>
    </row>
    <row r="61" spans="1:9">
      <c r="A61" s="20" t="s">
        <v>17</v>
      </c>
      <c r="B61" s="20"/>
      <c r="C61" s="20"/>
      <c r="D61" s="20"/>
      <c r="E61" s="25">
        <f>SUM(E7:E60)</f>
        <v>757798.20126500027</v>
      </c>
      <c r="F61" s="26">
        <f>SUM(F7:F60)</f>
        <v>97.322012477266327</v>
      </c>
      <c r="G61" s="14"/>
      <c r="H61" s="14"/>
      <c r="I61" s="14"/>
    </row>
    <row r="62" spans="1:9">
      <c r="A62" s="21"/>
      <c r="B62" s="21"/>
      <c r="C62" s="21"/>
      <c r="D62" s="21"/>
      <c r="E62" s="22"/>
      <c r="F62" s="23"/>
    </row>
    <row r="63" spans="1:9">
      <c r="A63" s="20" t="s">
        <v>517</v>
      </c>
      <c r="B63" s="21"/>
      <c r="C63" s="21"/>
      <c r="D63" s="21"/>
      <c r="E63" s="22"/>
      <c r="F63" s="23"/>
    </row>
    <row r="64" spans="1:9">
      <c r="A64" s="21"/>
      <c r="B64" s="21" t="s">
        <v>520</v>
      </c>
      <c r="C64" s="21" t="s">
        <v>413</v>
      </c>
      <c r="D64" s="24">
        <v>8100</v>
      </c>
      <c r="E64" s="22">
        <v>8.0999999999999996E-4</v>
      </c>
      <c r="F64" s="23">
        <v>1.0402615099243101E-7</v>
      </c>
    </row>
    <row r="65" spans="1:9">
      <c r="A65" s="20" t="s">
        <v>17</v>
      </c>
      <c r="B65" s="20"/>
      <c r="C65" s="20"/>
      <c r="D65" s="20"/>
      <c r="E65" s="25">
        <f>SUM(E63:E64)</f>
        <v>8.0999999999999996E-4</v>
      </c>
      <c r="F65" s="26">
        <f>SUM(F63:F64)</f>
        <v>1.0402615099243101E-7</v>
      </c>
      <c r="G65" s="14"/>
      <c r="H65" s="14"/>
      <c r="I65" s="14"/>
    </row>
    <row r="66" spans="1:9">
      <c r="A66" s="21"/>
      <c r="B66" s="21"/>
      <c r="C66" s="21"/>
      <c r="D66" s="21"/>
      <c r="E66" s="22"/>
      <c r="F66" s="23"/>
    </row>
    <row r="67" spans="1:9">
      <c r="A67" s="20" t="s">
        <v>58</v>
      </c>
      <c r="B67" s="20"/>
      <c r="C67" s="20"/>
      <c r="D67" s="20"/>
      <c r="E67" s="25">
        <f>E61+E65</f>
        <v>757798.20207500027</v>
      </c>
      <c r="F67" s="26">
        <f>F61+F65</f>
        <v>97.322012581292483</v>
      </c>
      <c r="G67" s="14"/>
      <c r="H67" s="14"/>
      <c r="I67" s="14"/>
    </row>
    <row r="68" spans="1:9">
      <c r="A68" s="20"/>
      <c r="B68" s="20"/>
      <c r="C68" s="20"/>
      <c r="D68" s="20"/>
      <c r="E68" s="25"/>
      <c r="F68" s="26"/>
      <c r="G68" s="14"/>
      <c r="H68" s="14"/>
      <c r="I68" s="14"/>
    </row>
    <row r="69" spans="1:9">
      <c r="A69" s="20" t="s">
        <v>59</v>
      </c>
      <c r="B69" s="20"/>
      <c r="C69" s="20"/>
      <c r="D69" s="20"/>
      <c r="E69" s="25">
        <f>E71-(E61+E65)</f>
        <v>20852.158697199775</v>
      </c>
      <c r="F69" s="26">
        <f>F71-(F61+F65)</f>
        <v>2.6779874187075166</v>
      </c>
      <c r="G69" s="14"/>
      <c r="H69" s="14"/>
      <c r="I69" s="14"/>
    </row>
    <row r="70" spans="1:9">
      <c r="A70" s="20"/>
      <c r="B70" s="20"/>
      <c r="C70" s="20"/>
      <c r="D70" s="20"/>
      <c r="E70" s="25"/>
      <c r="F70" s="26"/>
      <c r="G70" s="14"/>
      <c r="H70" s="14"/>
      <c r="I70" s="14"/>
    </row>
    <row r="71" spans="1:9">
      <c r="A71" s="27" t="s">
        <v>60</v>
      </c>
      <c r="B71" s="27"/>
      <c r="C71" s="27"/>
      <c r="D71" s="27"/>
      <c r="E71" s="28">
        <v>778650.36077220005</v>
      </c>
      <c r="F71" s="29">
        <v>100</v>
      </c>
      <c r="G71" s="14"/>
      <c r="H71" s="14"/>
      <c r="I71" s="14"/>
    </row>
    <row r="72" spans="1:9">
      <c r="F72" s="15" t="s">
        <v>522</v>
      </c>
    </row>
    <row r="73" spans="1:9">
      <c r="A73" s="44" t="s">
        <v>62</v>
      </c>
      <c r="F73" s="15"/>
    </row>
    <row r="74" spans="1:9">
      <c r="A74" s="44" t="s">
        <v>523</v>
      </c>
      <c r="F74" s="15"/>
    </row>
    <row r="76" spans="1:9">
      <c r="A76" s="14" t="s">
        <v>63</v>
      </c>
    </row>
    <row r="77" spans="1:9">
      <c r="A77" s="14" t="s">
        <v>64</v>
      </c>
    </row>
    <row r="78" spans="1:9">
      <c r="A78" s="14" t="s">
        <v>65</v>
      </c>
      <c r="B78" s="14"/>
      <c r="C78" s="30" t="s">
        <v>66</v>
      </c>
      <c r="D78" s="14" t="s">
        <v>67</v>
      </c>
    </row>
    <row r="79" spans="1:9">
      <c r="A79" s="7" t="s">
        <v>97</v>
      </c>
      <c r="C79" s="31">
        <v>1387.6758</v>
      </c>
      <c r="D79" s="31">
        <v>1499.5459000000001</v>
      </c>
    </row>
    <row r="80" spans="1:9">
      <c r="A80" s="7" t="s">
        <v>306</v>
      </c>
      <c r="C80" s="31">
        <v>66.860200000000006</v>
      </c>
      <c r="D80" s="31">
        <v>72.250600000000006</v>
      </c>
    </row>
    <row r="81" spans="1:4">
      <c r="A81" s="7" t="s">
        <v>100</v>
      </c>
      <c r="C81" s="31">
        <v>1509.1468</v>
      </c>
      <c r="D81" s="31">
        <v>1637.1433</v>
      </c>
    </row>
    <row r="82" spans="1:4">
      <c r="A82" s="7" t="s">
        <v>307</v>
      </c>
      <c r="C82" s="31">
        <v>76.308000000000007</v>
      </c>
      <c r="D82" s="31">
        <v>82.779600000000002</v>
      </c>
    </row>
    <row r="84" spans="1:4">
      <c r="A84" s="7" t="s">
        <v>87</v>
      </c>
    </row>
    <row r="86" spans="1:4">
      <c r="A86" s="14" t="s">
        <v>83</v>
      </c>
      <c r="D86" s="30" t="s">
        <v>91</v>
      </c>
    </row>
    <row r="88" spans="1:4">
      <c r="A88" s="14" t="s">
        <v>524</v>
      </c>
      <c r="D88" s="36">
        <v>0.12759999999999999</v>
      </c>
    </row>
    <row r="91" spans="1:4">
      <c r="A91" s="14" t="s">
        <v>90</v>
      </c>
    </row>
    <row r="92" spans="1:4">
      <c r="A92" s="7" t="s">
        <v>512</v>
      </c>
    </row>
    <row r="93" spans="1:4">
      <c r="A93" s="41" t="s">
        <v>513</v>
      </c>
    </row>
    <row r="95" spans="1:4">
      <c r="A95" s="14" t="s">
        <v>857</v>
      </c>
    </row>
    <row r="96" spans="1:4">
      <c r="A96" s="14"/>
    </row>
    <row r="97" spans="1:1">
      <c r="A97" s="39" t="s">
        <v>93</v>
      </c>
    </row>
    <row r="98" spans="1:1">
      <c r="A98" s="42"/>
    </row>
    <row r="99" spans="1:1">
      <c r="A99" s="43"/>
    </row>
    <row r="100" spans="1:1">
      <c r="A100" s="43"/>
    </row>
    <row r="101" spans="1:1">
      <c r="A101" s="43"/>
    </row>
    <row r="102" spans="1:1">
      <c r="A102" s="43"/>
    </row>
    <row r="103" spans="1:1">
      <c r="A103" s="43"/>
    </row>
    <row r="104" spans="1:1">
      <c r="A104" s="43"/>
    </row>
    <row r="105" spans="1:1">
      <c r="A105" s="43"/>
    </row>
    <row r="106" spans="1:1">
      <c r="A106" s="43"/>
    </row>
    <row r="107" spans="1:1">
      <c r="A107" s="43"/>
    </row>
    <row r="108" spans="1:1">
      <c r="A108" s="43"/>
    </row>
    <row r="109" spans="1:1">
      <c r="A109" s="43"/>
    </row>
    <row r="110" spans="1:1">
      <c r="A110" s="43"/>
    </row>
    <row r="111" spans="1:1">
      <c r="A111" s="39" t="s">
        <v>858</v>
      </c>
    </row>
    <row r="112" spans="1:1">
      <c r="A112" s="43"/>
    </row>
    <row r="113" spans="1:1">
      <c r="A113" s="39" t="s">
        <v>95</v>
      </c>
    </row>
    <row r="114" spans="1:1">
      <c r="A114" s="43"/>
    </row>
    <row r="115" spans="1:1">
      <c r="A115" s="43"/>
    </row>
    <row r="116" spans="1:1">
      <c r="A116" s="43"/>
    </row>
    <row r="117" spans="1:1">
      <c r="A117" s="43"/>
    </row>
    <row r="118" spans="1:1">
      <c r="A118" s="43"/>
    </row>
    <row r="119" spans="1:1">
      <c r="A119" s="43"/>
    </row>
    <row r="120" spans="1:1">
      <c r="A120" s="43"/>
    </row>
    <row r="121" spans="1:1">
      <c r="A121" s="43"/>
    </row>
    <row r="122" spans="1:1">
      <c r="A122" s="43"/>
    </row>
    <row r="123" spans="1:1">
      <c r="A123" s="43"/>
    </row>
    <row r="124" spans="1:1">
      <c r="A124" s="43"/>
    </row>
    <row r="125" spans="1:1">
      <c r="A125" s="43"/>
    </row>
  </sheetData>
  <mergeCells count="1">
    <mergeCell ref="A1:F1"/>
  </mergeCells>
  <conditionalFormatting sqref="F2:F3 F5:F65536">
    <cfRule type="cellIs" dxfId="42" priority="1" stopIfTrue="1" operator="between">
      <formula>0.009</formula>
      <formula>-0.009</formula>
    </cfRule>
  </conditionalFormatting>
  <hyperlinks>
    <hyperlink ref="A93" r:id="rId1" xr:uid="{00000000-0004-0000-1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08"/>
  <sheetViews>
    <sheetView workbookViewId="0">
      <selection sqref="A1:F1"/>
    </sheetView>
  </sheetViews>
  <sheetFormatPr defaultColWidth="9.28515625" defaultRowHeight="10.15"/>
  <cols>
    <col min="1" max="1" width="38.7109375" style="7" bestFit="1" customWidth="1"/>
    <col min="2" max="2" width="36.28515625" style="7" customWidth="1"/>
    <col min="3" max="3" width="24.7109375" style="7" bestFit="1" customWidth="1"/>
    <col min="4" max="4" width="15.28515625" style="7" bestFit="1" customWidth="1"/>
    <col min="5" max="5" width="23" style="10" bestFit="1" customWidth="1"/>
    <col min="6" max="6" width="14.7109375" style="11" bestFit="1" customWidth="1"/>
    <col min="7" max="16384" width="9.28515625" style="7"/>
  </cols>
  <sheetData>
    <row r="1" spans="1:6" s="1" customFormat="1" ht="13.9">
      <c r="A1" s="58" t="s">
        <v>859</v>
      </c>
      <c r="B1" s="59"/>
      <c r="C1" s="59"/>
      <c r="D1" s="59"/>
      <c r="E1" s="59"/>
      <c r="F1" s="59"/>
    </row>
    <row r="2" spans="1:6" s="1" customFormat="1" ht="11.45">
      <c r="E2" s="5"/>
      <c r="F2" s="9"/>
    </row>
    <row r="3" spans="1:6" s="1" customFormat="1" ht="12">
      <c r="A3" s="8" t="s">
        <v>1</v>
      </c>
      <c r="B3" s="2"/>
      <c r="C3" s="3"/>
      <c r="D3" s="3"/>
      <c r="E3" s="4"/>
      <c r="F3" s="9"/>
    </row>
    <row r="4" spans="1:6" s="1" customFormat="1" ht="17.649999999999999" customHeight="1">
      <c r="A4" s="6" t="s">
        <v>2</v>
      </c>
      <c r="B4" s="6" t="s">
        <v>3</v>
      </c>
      <c r="C4" s="13" t="s">
        <v>530</v>
      </c>
      <c r="D4" s="13" t="s">
        <v>5</v>
      </c>
      <c r="E4" s="12" t="s">
        <v>6</v>
      </c>
      <c r="F4" s="12" t="s">
        <v>7</v>
      </c>
    </row>
    <row r="5" spans="1:6">
      <c r="A5" s="16" t="s">
        <v>368</v>
      </c>
      <c r="B5" s="17"/>
      <c r="C5" s="17"/>
      <c r="D5" s="17"/>
      <c r="E5" s="18"/>
      <c r="F5" s="19"/>
    </row>
    <row r="6" spans="1:6">
      <c r="A6" s="20" t="s">
        <v>10</v>
      </c>
      <c r="B6" s="21"/>
      <c r="C6" s="21"/>
      <c r="D6" s="21"/>
      <c r="E6" s="22"/>
      <c r="F6" s="23"/>
    </row>
    <row r="7" spans="1:6">
      <c r="A7" s="21" t="s">
        <v>369</v>
      </c>
      <c r="B7" s="21" t="s">
        <v>370</v>
      </c>
      <c r="C7" s="21" t="s">
        <v>371</v>
      </c>
      <c r="D7" s="24">
        <v>347520</v>
      </c>
      <c r="E7" s="22">
        <v>6560.3087999999998</v>
      </c>
      <c r="F7" s="23">
        <v>9.4533383137921003</v>
      </c>
    </row>
    <row r="8" spans="1:6">
      <c r="A8" s="21" t="s">
        <v>377</v>
      </c>
      <c r="B8" s="21" t="s">
        <v>378</v>
      </c>
      <c r="C8" s="21" t="s">
        <v>374</v>
      </c>
      <c r="D8" s="24">
        <v>395485</v>
      </c>
      <c r="E8" s="22">
        <v>5850.8050899999998</v>
      </c>
      <c r="F8" s="23">
        <v>8.4309506777831604</v>
      </c>
    </row>
    <row r="9" spans="1:6">
      <c r="A9" s="21" t="s">
        <v>375</v>
      </c>
      <c r="B9" s="21" t="s">
        <v>376</v>
      </c>
      <c r="C9" s="21" t="s">
        <v>374</v>
      </c>
      <c r="D9" s="24">
        <v>583651</v>
      </c>
      <c r="E9" s="22">
        <v>4319.8928770000002</v>
      </c>
      <c r="F9" s="23">
        <v>6.2249217362484002</v>
      </c>
    </row>
    <row r="10" spans="1:6">
      <c r="A10" s="21" t="s">
        <v>619</v>
      </c>
      <c r="B10" s="21" t="s">
        <v>620</v>
      </c>
      <c r="C10" s="21" t="s">
        <v>423</v>
      </c>
      <c r="D10" s="24">
        <v>71910</v>
      </c>
      <c r="E10" s="22">
        <v>4010.2049699999998</v>
      </c>
      <c r="F10" s="23">
        <v>5.7786646093642</v>
      </c>
    </row>
    <row r="11" spans="1:6">
      <c r="A11" s="21" t="s">
        <v>828</v>
      </c>
      <c r="B11" s="21" t="s">
        <v>829</v>
      </c>
      <c r="C11" s="21" t="s">
        <v>420</v>
      </c>
      <c r="D11" s="24">
        <v>21180</v>
      </c>
      <c r="E11" s="22">
        <v>3668.42895</v>
      </c>
      <c r="F11" s="23">
        <v>5.2861688377320197</v>
      </c>
    </row>
    <row r="12" spans="1:6">
      <c r="A12" s="21" t="s">
        <v>379</v>
      </c>
      <c r="B12" s="21" t="s">
        <v>380</v>
      </c>
      <c r="C12" s="21" t="s">
        <v>381</v>
      </c>
      <c r="D12" s="24">
        <v>170417</v>
      </c>
      <c r="E12" s="22">
        <v>3230.9359030000001</v>
      </c>
      <c r="F12" s="23">
        <v>4.6557458028860399</v>
      </c>
    </row>
    <row r="13" spans="1:6">
      <c r="A13" s="21" t="s">
        <v>372</v>
      </c>
      <c r="B13" s="21" t="s">
        <v>373</v>
      </c>
      <c r="C13" s="21" t="s">
        <v>374</v>
      </c>
      <c r="D13" s="24">
        <v>458037</v>
      </c>
      <c r="E13" s="22">
        <v>3108.0100640000001</v>
      </c>
      <c r="F13" s="23">
        <v>4.4786109180809603</v>
      </c>
    </row>
    <row r="14" spans="1:6">
      <c r="A14" s="21" t="s">
        <v>398</v>
      </c>
      <c r="B14" s="21" t="s">
        <v>399</v>
      </c>
      <c r="C14" s="21" t="s">
        <v>371</v>
      </c>
      <c r="D14" s="24">
        <v>234183</v>
      </c>
      <c r="E14" s="22">
        <v>3089.1079530000002</v>
      </c>
      <c r="F14" s="23">
        <v>4.4513731682165298</v>
      </c>
    </row>
    <row r="15" spans="1:6">
      <c r="A15" s="21" t="s">
        <v>388</v>
      </c>
      <c r="B15" s="21" t="s">
        <v>389</v>
      </c>
      <c r="C15" s="21" t="s">
        <v>374</v>
      </c>
      <c r="D15" s="24">
        <v>169031</v>
      </c>
      <c r="E15" s="22">
        <v>3035.9657910000001</v>
      </c>
      <c r="F15" s="23">
        <v>4.3747958528144997</v>
      </c>
    </row>
    <row r="16" spans="1:6">
      <c r="A16" s="21" t="s">
        <v>444</v>
      </c>
      <c r="B16" s="21" t="s">
        <v>445</v>
      </c>
      <c r="C16" s="21" t="s">
        <v>435</v>
      </c>
      <c r="D16" s="24">
        <v>484457</v>
      </c>
      <c r="E16" s="22">
        <v>2337.0205679999999</v>
      </c>
      <c r="F16" s="23">
        <v>3.3676228892753599</v>
      </c>
    </row>
    <row r="17" spans="1:6">
      <c r="A17" s="21" t="s">
        <v>446</v>
      </c>
      <c r="B17" s="21" t="s">
        <v>447</v>
      </c>
      <c r="C17" s="21" t="s">
        <v>423</v>
      </c>
      <c r="D17" s="24">
        <v>1652430</v>
      </c>
      <c r="E17" s="22">
        <v>2270.4388199999999</v>
      </c>
      <c r="F17" s="23">
        <v>3.2716792670227499</v>
      </c>
    </row>
    <row r="18" spans="1:6">
      <c r="A18" s="21" t="s">
        <v>426</v>
      </c>
      <c r="B18" s="21" t="s">
        <v>427</v>
      </c>
      <c r="C18" s="21" t="s">
        <v>428</v>
      </c>
      <c r="D18" s="24">
        <v>523765</v>
      </c>
      <c r="E18" s="22">
        <v>2018.8521929999999</v>
      </c>
      <c r="F18" s="23">
        <v>2.9091454941831598</v>
      </c>
    </row>
    <row r="19" spans="1:6">
      <c r="A19" s="21" t="s">
        <v>403</v>
      </c>
      <c r="B19" s="21" t="s">
        <v>404</v>
      </c>
      <c r="C19" s="21" t="s">
        <v>405</v>
      </c>
      <c r="D19" s="24">
        <v>38978</v>
      </c>
      <c r="E19" s="22">
        <v>1912.6504600000001</v>
      </c>
      <c r="F19" s="23">
        <v>2.7561098761707798</v>
      </c>
    </row>
    <row r="20" spans="1:6">
      <c r="A20" s="21" t="s">
        <v>815</v>
      </c>
      <c r="B20" s="21" t="s">
        <v>816</v>
      </c>
      <c r="C20" s="21" t="s">
        <v>394</v>
      </c>
      <c r="D20" s="24">
        <v>53462</v>
      </c>
      <c r="E20" s="22">
        <v>1817.0931869999999</v>
      </c>
      <c r="F20" s="23">
        <v>2.61841281684754</v>
      </c>
    </row>
    <row r="21" spans="1:6">
      <c r="A21" s="21" t="s">
        <v>382</v>
      </c>
      <c r="B21" s="21" t="s">
        <v>383</v>
      </c>
      <c r="C21" s="21" t="s">
        <v>384</v>
      </c>
      <c r="D21" s="24">
        <v>242272</v>
      </c>
      <c r="E21" s="22">
        <v>1656.6559360000001</v>
      </c>
      <c r="F21" s="23">
        <v>2.3872243685479999</v>
      </c>
    </row>
    <row r="22" spans="1:6">
      <c r="A22" s="21" t="s">
        <v>452</v>
      </c>
      <c r="B22" s="21" t="s">
        <v>453</v>
      </c>
      <c r="C22" s="21" t="s">
        <v>428</v>
      </c>
      <c r="D22" s="24">
        <v>551423</v>
      </c>
      <c r="E22" s="22">
        <v>1612.085141</v>
      </c>
      <c r="F22" s="23">
        <v>2.3229983058892301</v>
      </c>
    </row>
    <row r="23" spans="1:6">
      <c r="A23" s="21" t="s">
        <v>860</v>
      </c>
      <c r="B23" s="21" t="s">
        <v>861</v>
      </c>
      <c r="C23" s="21" t="s">
        <v>387</v>
      </c>
      <c r="D23" s="24">
        <v>47495</v>
      </c>
      <c r="E23" s="22">
        <v>1606.7321030000001</v>
      </c>
      <c r="F23" s="23">
        <v>2.31528463252975</v>
      </c>
    </row>
    <row r="24" spans="1:6">
      <c r="A24" s="21" t="s">
        <v>416</v>
      </c>
      <c r="B24" s="21" t="s">
        <v>417</v>
      </c>
      <c r="C24" s="21" t="s">
        <v>394</v>
      </c>
      <c r="D24" s="24">
        <v>93194</v>
      </c>
      <c r="E24" s="22">
        <v>1511.839665</v>
      </c>
      <c r="F24" s="23">
        <v>2.17854559368533</v>
      </c>
    </row>
    <row r="25" spans="1:6">
      <c r="A25" s="21" t="s">
        <v>623</v>
      </c>
      <c r="B25" s="21" t="s">
        <v>624</v>
      </c>
      <c r="C25" s="21" t="s">
        <v>371</v>
      </c>
      <c r="D25" s="24">
        <v>123570</v>
      </c>
      <c r="E25" s="22">
        <v>1393.189965</v>
      </c>
      <c r="F25" s="23">
        <v>2.0075725817243799</v>
      </c>
    </row>
    <row r="26" spans="1:6">
      <c r="A26" s="21" t="s">
        <v>698</v>
      </c>
      <c r="B26" s="21" t="s">
        <v>699</v>
      </c>
      <c r="C26" s="21" t="s">
        <v>413</v>
      </c>
      <c r="D26" s="24">
        <v>1247117</v>
      </c>
      <c r="E26" s="22">
        <v>1382.4291949999999</v>
      </c>
      <c r="F26" s="23">
        <v>1.9920664215072099</v>
      </c>
    </row>
    <row r="27" spans="1:6">
      <c r="A27" s="21" t="s">
        <v>465</v>
      </c>
      <c r="B27" s="21" t="s">
        <v>466</v>
      </c>
      <c r="C27" s="21" t="s">
        <v>467</v>
      </c>
      <c r="D27" s="24">
        <v>82066</v>
      </c>
      <c r="E27" s="22">
        <v>1298.940648</v>
      </c>
      <c r="F27" s="23">
        <v>1.8717602737054599</v>
      </c>
    </row>
    <row r="28" spans="1:6">
      <c r="A28" s="21" t="s">
        <v>629</v>
      </c>
      <c r="B28" s="21" t="s">
        <v>630</v>
      </c>
      <c r="C28" s="21" t="s">
        <v>423</v>
      </c>
      <c r="D28" s="24">
        <v>61752</v>
      </c>
      <c r="E28" s="22">
        <v>1297.7491560000001</v>
      </c>
      <c r="F28" s="23">
        <v>1.8700433458416099</v>
      </c>
    </row>
    <row r="29" spans="1:6">
      <c r="A29" s="21" t="s">
        <v>764</v>
      </c>
      <c r="B29" s="21" t="s">
        <v>765</v>
      </c>
      <c r="C29" s="21" t="s">
        <v>482</v>
      </c>
      <c r="D29" s="24">
        <v>1262673</v>
      </c>
      <c r="E29" s="22">
        <v>1269.617702</v>
      </c>
      <c r="F29" s="23">
        <v>1.8295062065043799</v>
      </c>
    </row>
    <row r="30" spans="1:6">
      <c r="A30" s="21" t="s">
        <v>625</v>
      </c>
      <c r="B30" s="21" t="s">
        <v>626</v>
      </c>
      <c r="C30" s="21" t="s">
        <v>423</v>
      </c>
      <c r="D30" s="24">
        <v>18931</v>
      </c>
      <c r="E30" s="22">
        <v>1226.047284</v>
      </c>
      <c r="F30" s="23">
        <v>1.7667216769366001</v>
      </c>
    </row>
    <row r="31" spans="1:6">
      <c r="A31" s="21" t="s">
        <v>862</v>
      </c>
      <c r="B31" s="21" t="s">
        <v>863</v>
      </c>
      <c r="C31" s="21" t="s">
        <v>405</v>
      </c>
      <c r="D31" s="24">
        <v>129673</v>
      </c>
      <c r="E31" s="22">
        <v>1112.8536859999999</v>
      </c>
      <c r="F31" s="23">
        <v>1.60361085251178</v>
      </c>
    </row>
    <row r="32" spans="1:6">
      <c r="A32" s="21" t="s">
        <v>864</v>
      </c>
      <c r="B32" s="21" t="s">
        <v>865</v>
      </c>
      <c r="C32" s="21" t="s">
        <v>723</v>
      </c>
      <c r="D32" s="24">
        <v>415251</v>
      </c>
      <c r="E32" s="22">
        <v>1093.3558829999999</v>
      </c>
      <c r="F32" s="23">
        <v>1.5755147165288801</v>
      </c>
    </row>
    <row r="33" spans="1:9">
      <c r="A33" s="21" t="s">
        <v>433</v>
      </c>
      <c r="B33" s="21" t="s">
        <v>434</v>
      </c>
      <c r="C33" s="21" t="s">
        <v>435</v>
      </c>
      <c r="D33" s="24">
        <v>129322</v>
      </c>
      <c r="E33" s="22">
        <v>1082.6191229999999</v>
      </c>
      <c r="F33" s="23">
        <v>1.56004315447771</v>
      </c>
    </row>
    <row r="34" spans="1:9">
      <c r="A34" s="21" t="s">
        <v>866</v>
      </c>
      <c r="B34" s="21" t="s">
        <v>867</v>
      </c>
      <c r="C34" s="21" t="s">
        <v>413</v>
      </c>
      <c r="D34" s="24">
        <v>521967</v>
      </c>
      <c r="E34" s="22">
        <v>688.21348950000004</v>
      </c>
      <c r="F34" s="23">
        <v>0.99170864462339103</v>
      </c>
    </row>
    <row r="35" spans="1:9">
      <c r="A35" s="21" t="s">
        <v>460</v>
      </c>
      <c r="B35" s="21" t="s">
        <v>461</v>
      </c>
      <c r="C35" s="21" t="s">
        <v>462</v>
      </c>
      <c r="D35" s="24">
        <v>62505</v>
      </c>
      <c r="E35" s="22">
        <v>593.98501499999998</v>
      </c>
      <c r="F35" s="23">
        <v>0.85592637043516495</v>
      </c>
    </row>
    <row r="36" spans="1:9">
      <c r="A36" s="21" t="s">
        <v>421</v>
      </c>
      <c r="B36" s="21" t="s">
        <v>422</v>
      </c>
      <c r="C36" s="21" t="s">
        <v>423</v>
      </c>
      <c r="D36" s="24">
        <v>102691</v>
      </c>
      <c r="E36" s="22">
        <v>279.57624750000002</v>
      </c>
      <c r="F36" s="23">
        <v>0.402866531544669</v>
      </c>
    </row>
    <row r="37" spans="1:9">
      <c r="A37" s="21" t="s">
        <v>702</v>
      </c>
      <c r="B37" s="21" t="s">
        <v>703</v>
      </c>
      <c r="C37" s="21" t="s">
        <v>420</v>
      </c>
      <c r="D37" s="24">
        <v>10000</v>
      </c>
      <c r="E37" s="22">
        <v>175.48</v>
      </c>
      <c r="F37" s="23">
        <v>0.25286489674148199</v>
      </c>
    </row>
    <row r="38" spans="1:9">
      <c r="A38" s="21" t="s">
        <v>868</v>
      </c>
      <c r="B38" s="21" t="s">
        <v>869</v>
      </c>
      <c r="C38" s="21" t="s">
        <v>482</v>
      </c>
      <c r="D38" s="24">
        <v>109846</v>
      </c>
      <c r="E38" s="22">
        <v>140.38318799999999</v>
      </c>
      <c r="F38" s="23">
        <v>0.202290747309438</v>
      </c>
    </row>
    <row r="39" spans="1:9">
      <c r="A39" s="21" t="s">
        <v>568</v>
      </c>
      <c r="B39" s="21" t="s">
        <v>569</v>
      </c>
      <c r="C39" s="21" t="s">
        <v>384</v>
      </c>
      <c r="D39" s="24">
        <v>17305</v>
      </c>
      <c r="E39" s="22">
        <v>61.026082500000001</v>
      </c>
      <c r="F39" s="23">
        <v>8.7937964724753098E-2</v>
      </c>
    </row>
    <row r="40" spans="1:9">
      <c r="A40" s="20" t="s">
        <v>17</v>
      </c>
      <c r="B40" s="20"/>
      <c r="C40" s="20"/>
      <c r="D40" s="20"/>
      <c r="E40" s="25">
        <f>SUM(E7:E39)</f>
        <v>66712.495135499994</v>
      </c>
      <c r="F40" s="26">
        <f>SUM(F7:F39)</f>
        <v>96.132027546186706</v>
      </c>
      <c r="G40" s="14"/>
      <c r="H40" s="14"/>
      <c r="I40" s="14"/>
    </row>
    <row r="41" spans="1:9">
      <c r="A41" s="21"/>
      <c r="B41" s="21"/>
      <c r="C41" s="21"/>
      <c r="D41" s="21"/>
      <c r="E41" s="22"/>
      <c r="F41" s="23"/>
    </row>
    <row r="42" spans="1:9">
      <c r="A42" s="20" t="s">
        <v>517</v>
      </c>
      <c r="B42" s="21"/>
      <c r="C42" s="21"/>
      <c r="D42" s="21"/>
      <c r="E42" s="22"/>
      <c r="F42" s="23"/>
    </row>
    <row r="43" spans="1:9">
      <c r="A43" s="21"/>
      <c r="B43" s="21" t="s">
        <v>520</v>
      </c>
      <c r="C43" s="21" t="s">
        <v>413</v>
      </c>
      <c r="D43" s="24">
        <v>98000</v>
      </c>
      <c r="E43" s="22">
        <v>9.7999999999999997E-3</v>
      </c>
      <c r="F43" s="23">
        <v>1.4121700410682301E-5</v>
      </c>
    </row>
    <row r="44" spans="1:9">
      <c r="A44" s="21" t="s">
        <v>870</v>
      </c>
      <c r="B44" s="21" t="s">
        <v>871</v>
      </c>
      <c r="C44" s="21" t="s">
        <v>697</v>
      </c>
      <c r="D44" s="24">
        <v>44170</v>
      </c>
      <c r="E44" s="22">
        <v>4.4169999999999999E-3</v>
      </c>
      <c r="F44" s="23">
        <v>6.3648521136717997E-6</v>
      </c>
    </row>
    <row r="45" spans="1:9">
      <c r="A45" s="21"/>
      <c r="B45" s="21" t="s">
        <v>872</v>
      </c>
      <c r="C45" s="21" t="s">
        <v>371</v>
      </c>
      <c r="D45" s="24">
        <v>23815</v>
      </c>
      <c r="E45" s="22">
        <v>2.3814999999999999E-3</v>
      </c>
      <c r="F45" s="23">
        <v>3.4317172987795799E-6</v>
      </c>
    </row>
    <row r="46" spans="1:9">
      <c r="A46" s="20" t="s">
        <v>17</v>
      </c>
      <c r="B46" s="20"/>
      <c r="C46" s="20"/>
      <c r="D46" s="20"/>
      <c r="E46" s="25">
        <f>SUM(E42:E45)</f>
        <v>1.6598500000000002E-2</v>
      </c>
      <c r="F46" s="26">
        <f>SUM(F42:F45)</f>
        <v>2.3918269823133678E-5</v>
      </c>
      <c r="G46" s="14"/>
      <c r="H46" s="14"/>
      <c r="I46" s="14"/>
    </row>
    <row r="47" spans="1:9">
      <c r="A47" s="21"/>
      <c r="B47" s="21"/>
      <c r="C47" s="21"/>
      <c r="D47" s="21"/>
      <c r="E47" s="22"/>
      <c r="F47" s="23"/>
    </row>
    <row r="48" spans="1:9">
      <c r="A48" s="20" t="s">
        <v>58</v>
      </c>
      <c r="B48" s="20"/>
      <c r="C48" s="20"/>
      <c r="D48" s="20"/>
      <c r="E48" s="25">
        <f>E40+E46</f>
        <v>66712.511734</v>
      </c>
      <c r="F48" s="26">
        <f>F40+F46</f>
        <v>96.132051464456524</v>
      </c>
      <c r="G48" s="14"/>
      <c r="H48" s="14"/>
      <c r="I48" s="14"/>
    </row>
    <row r="49" spans="1:9">
      <c r="A49" s="20"/>
      <c r="B49" s="20"/>
      <c r="C49" s="20"/>
      <c r="D49" s="20"/>
      <c r="E49" s="25"/>
      <c r="F49" s="26"/>
      <c r="G49" s="14"/>
      <c r="H49" s="14"/>
      <c r="I49" s="14"/>
    </row>
    <row r="50" spans="1:9">
      <c r="A50" s="20" t="s">
        <v>59</v>
      </c>
      <c r="B50" s="20"/>
      <c r="C50" s="20"/>
      <c r="D50" s="20"/>
      <c r="E50" s="25">
        <f>E52-(E40+E46)</f>
        <v>2684.2302658999979</v>
      </c>
      <c r="F50" s="26">
        <f>F52-(F40+F46)</f>
        <v>3.8679485355434764</v>
      </c>
      <c r="G50" s="14"/>
      <c r="H50" s="14"/>
      <c r="I50" s="14"/>
    </row>
    <row r="51" spans="1:9">
      <c r="A51" s="20"/>
      <c r="B51" s="20"/>
      <c r="C51" s="20"/>
      <c r="D51" s="20"/>
      <c r="E51" s="25"/>
      <c r="F51" s="26"/>
      <c r="G51" s="14"/>
      <c r="H51" s="14"/>
      <c r="I51" s="14"/>
    </row>
    <row r="52" spans="1:9">
      <c r="A52" s="27" t="s">
        <v>60</v>
      </c>
      <c r="B52" s="27"/>
      <c r="C52" s="27"/>
      <c r="D52" s="27"/>
      <c r="E52" s="28">
        <v>69396.741999899998</v>
      </c>
      <c r="F52" s="29">
        <v>100</v>
      </c>
      <c r="G52" s="14"/>
      <c r="H52" s="14"/>
      <c r="I52" s="14"/>
    </row>
    <row r="53" spans="1:9">
      <c r="F53" s="15" t="s">
        <v>522</v>
      </c>
    </row>
    <row r="54" spans="1:9">
      <c r="A54" s="44" t="s">
        <v>62</v>
      </c>
      <c r="F54" s="15"/>
    </row>
    <row r="55" spans="1:9">
      <c r="A55" s="44" t="s">
        <v>523</v>
      </c>
      <c r="F55" s="15"/>
    </row>
    <row r="57" spans="1:9">
      <c r="A57" s="14" t="s">
        <v>63</v>
      </c>
    </row>
    <row r="58" spans="1:9">
      <c r="A58" s="14" t="s">
        <v>64</v>
      </c>
    </row>
    <row r="59" spans="1:9">
      <c r="A59" s="14" t="s">
        <v>65</v>
      </c>
      <c r="B59" s="14"/>
      <c r="C59" s="30" t="s">
        <v>66</v>
      </c>
      <c r="D59" s="14" t="s">
        <v>67</v>
      </c>
    </row>
    <row r="60" spans="1:9">
      <c r="A60" s="7" t="s">
        <v>97</v>
      </c>
      <c r="C60" s="31">
        <v>108.3242</v>
      </c>
      <c r="D60" s="31">
        <v>121.3836</v>
      </c>
    </row>
    <row r="61" spans="1:9">
      <c r="A61" s="7" t="s">
        <v>306</v>
      </c>
      <c r="C61" s="31">
        <v>23.8888</v>
      </c>
      <c r="D61" s="31">
        <v>24.6508</v>
      </c>
    </row>
    <row r="62" spans="1:9">
      <c r="A62" s="7" t="s">
        <v>100</v>
      </c>
      <c r="C62" s="31">
        <v>114.9237</v>
      </c>
      <c r="D62" s="31">
        <v>129.22540000000001</v>
      </c>
    </row>
    <row r="63" spans="1:9">
      <c r="A63" s="7" t="s">
        <v>307</v>
      </c>
      <c r="C63" s="31">
        <v>25.817900000000002</v>
      </c>
      <c r="D63" s="31">
        <v>26.906500000000001</v>
      </c>
    </row>
    <row r="65" spans="1:4">
      <c r="A65" s="14" t="s">
        <v>83</v>
      </c>
    </row>
    <row r="66" spans="1:4">
      <c r="A66" s="70" t="s">
        <v>84</v>
      </c>
      <c r="B66" s="71"/>
      <c r="C66" s="34" t="s">
        <v>85</v>
      </c>
    </row>
    <row r="67" spans="1:4">
      <c r="A67" s="72" t="s">
        <v>306</v>
      </c>
      <c r="B67" s="73"/>
      <c r="C67" s="35">
        <v>2.25</v>
      </c>
    </row>
    <row r="68" spans="1:4">
      <c r="A68" s="72" t="s">
        <v>307</v>
      </c>
      <c r="B68" s="73"/>
      <c r="C68" s="35">
        <v>2.25</v>
      </c>
    </row>
    <row r="69" spans="1:4">
      <c r="A69" s="7" t="s">
        <v>86</v>
      </c>
    </row>
    <row r="70" spans="1:4">
      <c r="A70" s="7" t="s">
        <v>87</v>
      </c>
    </row>
    <row r="72" spans="1:4">
      <c r="A72" s="14" t="s">
        <v>524</v>
      </c>
      <c r="D72" s="36">
        <v>9.3600000000000003E-2</v>
      </c>
    </row>
    <row r="74" spans="1:4">
      <c r="A74" s="14" t="s">
        <v>90</v>
      </c>
      <c r="D74" s="30" t="s">
        <v>873</v>
      </c>
    </row>
    <row r="75" spans="1:4">
      <c r="A75" s="7" t="s">
        <v>512</v>
      </c>
    </row>
    <row r="76" spans="1:4">
      <c r="A76" s="41" t="s">
        <v>513</v>
      </c>
    </row>
    <row r="78" spans="1:4">
      <c r="A78" s="14" t="s">
        <v>857</v>
      </c>
    </row>
    <row r="79" spans="1:4">
      <c r="A79" s="14"/>
    </row>
    <row r="80" spans="1:4">
      <c r="A80" s="39" t="s">
        <v>93</v>
      </c>
    </row>
    <row r="81" spans="1:1">
      <c r="A81" s="42"/>
    </row>
    <row r="82" spans="1:1">
      <c r="A82" s="43"/>
    </row>
    <row r="83" spans="1:1">
      <c r="A83" s="43"/>
    </row>
    <row r="84" spans="1:1">
      <c r="A84" s="43"/>
    </row>
    <row r="85" spans="1:1">
      <c r="A85" s="43"/>
    </row>
    <row r="86" spans="1:1">
      <c r="A86" s="43"/>
    </row>
    <row r="87" spans="1:1">
      <c r="A87" s="43"/>
    </row>
    <row r="88" spans="1:1">
      <c r="A88" s="43"/>
    </row>
    <row r="89" spans="1:1">
      <c r="A89" s="43"/>
    </row>
    <row r="90" spans="1:1">
      <c r="A90" s="43"/>
    </row>
    <row r="91" spans="1:1">
      <c r="A91" s="43"/>
    </row>
    <row r="92" spans="1:1">
      <c r="A92" s="43"/>
    </row>
    <row r="93" spans="1:1">
      <c r="A93" s="43"/>
    </row>
    <row r="94" spans="1:1">
      <c r="A94" s="39" t="s">
        <v>874</v>
      </c>
    </row>
    <row r="95" spans="1:1">
      <c r="A95" s="43"/>
    </row>
    <row r="96" spans="1:1">
      <c r="A96" s="39" t="s">
        <v>95</v>
      </c>
    </row>
    <row r="97" spans="1:1">
      <c r="A97" s="43"/>
    </row>
    <row r="98" spans="1:1">
      <c r="A98" s="43"/>
    </row>
    <row r="99" spans="1:1">
      <c r="A99" s="43"/>
    </row>
    <row r="100" spans="1:1">
      <c r="A100" s="43"/>
    </row>
    <row r="101" spans="1:1">
      <c r="A101" s="43"/>
    </row>
    <row r="102" spans="1:1">
      <c r="A102" s="43"/>
    </row>
    <row r="103" spans="1:1">
      <c r="A103" s="43"/>
    </row>
    <row r="104" spans="1:1">
      <c r="A104" s="43"/>
    </row>
    <row r="105" spans="1:1">
      <c r="A105" s="43"/>
    </row>
    <row r="106" spans="1:1">
      <c r="A106" s="43"/>
    </row>
    <row r="107" spans="1:1">
      <c r="A107" s="43"/>
    </row>
    <row r="108" spans="1:1">
      <c r="A108" s="43"/>
    </row>
  </sheetData>
  <mergeCells count="4">
    <mergeCell ref="A1:F1"/>
    <mergeCell ref="A66:B66"/>
    <mergeCell ref="A67:B67"/>
    <mergeCell ref="A68:B68"/>
  </mergeCells>
  <conditionalFormatting sqref="F2:F3 F5:F65536">
    <cfRule type="cellIs" dxfId="41" priority="1" stopIfTrue="1" operator="between">
      <formula>0.009</formula>
      <formula>-0.009</formula>
    </cfRule>
  </conditionalFormatting>
  <hyperlinks>
    <hyperlink ref="A76" r:id="rId1" xr:uid="{00000000-0004-0000-1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92"/>
  <sheetViews>
    <sheetView workbookViewId="0">
      <selection sqref="A1:F1"/>
    </sheetView>
  </sheetViews>
  <sheetFormatPr defaultColWidth="9.28515625" defaultRowHeight="10.15"/>
  <cols>
    <col min="1" max="1" width="38.7109375" style="7" bestFit="1" customWidth="1"/>
    <col min="2" max="2" width="24.28515625" style="7" bestFit="1" customWidth="1"/>
    <col min="3" max="3" width="24.7109375" style="7" bestFit="1" customWidth="1"/>
    <col min="4" max="4" width="15.28515625" style="7" bestFit="1" customWidth="1"/>
    <col min="5" max="5" width="23" style="10" bestFit="1" customWidth="1"/>
    <col min="6" max="6" width="13.5703125" style="11" bestFit="1" customWidth="1"/>
    <col min="7" max="16384" width="9.28515625" style="7"/>
  </cols>
  <sheetData>
    <row r="1" spans="1:6" s="1" customFormat="1" ht="13.9">
      <c r="A1" s="58" t="s">
        <v>875</v>
      </c>
      <c r="B1" s="59"/>
      <c r="C1" s="59"/>
      <c r="D1" s="59"/>
      <c r="E1" s="59"/>
      <c r="F1" s="59"/>
    </row>
    <row r="2" spans="1:6" s="1" customFormat="1" ht="11.45">
      <c r="E2" s="5"/>
      <c r="F2" s="9"/>
    </row>
    <row r="3" spans="1:6" s="1" customFormat="1" ht="12">
      <c r="A3" s="8" t="s">
        <v>1</v>
      </c>
      <c r="B3" s="2"/>
      <c r="C3" s="3"/>
      <c r="D3" s="3"/>
      <c r="E3" s="4"/>
      <c r="F3" s="9"/>
    </row>
    <row r="4" spans="1:6" s="1" customFormat="1" ht="17.649999999999999" customHeight="1">
      <c r="A4" s="6" t="s">
        <v>2</v>
      </c>
      <c r="B4" s="6" t="s">
        <v>3</v>
      </c>
      <c r="C4" s="13" t="s">
        <v>530</v>
      </c>
      <c r="D4" s="13" t="s">
        <v>5</v>
      </c>
      <c r="E4" s="12" t="s">
        <v>6</v>
      </c>
      <c r="F4" s="12" t="s">
        <v>7</v>
      </c>
    </row>
    <row r="5" spans="1:6">
      <c r="A5" s="16" t="s">
        <v>368</v>
      </c>
      <c r="B5" s="17"/>
      <c r="C5" s="17"/>
      <c r="D5" s="17"/>
      <c r="E5" s="18"/>
      <c r="F5" s="19"/>
    </row>
    <row r="6" spans="1:6">
      <c r="A6" s="20" t="s">
        <v>10</v>
      </c>
      <c r="B6" s="21"/>
      <c r="C6" s="21"/>
      <c r="D6" s="21"/>
      <c r="E6" s="22"/>
      <c r="F6" s="23"/>
    </row>
    <row r="7" spans="1:6">
      <c r="A7" s="21" t="s">
        <v>375</v>
      </c>
      <c r="B7" s="21" t="s">
        <v>376</v>
      </c>
      <c r="C7" s="21" t="s">
        <v>374</v>
      </c>
      <c r="D7" s="24">
        <v>8900000</v>
      </c>
      <c r="E7" s="22">
        <v>65873.350000000006</v>
      </c>
      <c r="F7" s="23">
        <v>8.5042760074749104</v>
      </c>
    </row>
    <row r="8" spans="1:6">
      <c r="A8" s="21" t="s">
        <v>377</v>
      </c>
      <c r="B8" s="21" t="s">
        <v>378</v>
      </c>
      <c r="C8" s="21" t="s">
        <v>374</v>
      </c>
      <c r="D8" s="24">
        <v>3825000</v>
      </c>
      <c r="E8" s="22">
        <v>56587.05</v>
      </c>
      <c r="F8" s="23">
        <v>7.3054109385477304</v>
      </c>
    </row>
    <row r="9" spans="1:6">
      <c r="A9" s="21" t="s">
        <v>379</v>
      </c>
      <c r="B9" s="21" t="s">
        <v>380</v>
      </c>
      <c r="C9" s="21" t="s">
        <v>381</v>
      </c>
      <c r="D9" s="24">
        <v>2650000</v>
      </c>
      <c r="E9" s="22">
        <v>50241.35</v>
      </c>
      <c r="F9" s="23">
        <v>6.48617851358933</v>
      </c>
    </row>
    <row r="10" spans="1:6">
      <c r="A10" s="21" t="s">
        <v>390</v>
      </c>
      <c r="B10" s="21" t="s">
        <v>391</v>
      </c>
      <c r="C10" s="21" t="s">
        <v>374</v>
      </c>
      <c r="D10" s="24">
        <v>10300000</v>
      </c>
      <c r="E10" s="22">
        <v>47426.35</v>
      </c>
      <c r="F10" s="23">
        <v>6.1227608801906603</v>
      </c>
    </row>
    <row r="11" spans="1:6">
      <c r="A11" s="21" t="s">
        <v>369</v>
      </c>
      <c r="B11" s="21" t="s">
        <v>370</v>
      </c>
      <c r="C11" s="21" t="s">
        <v>371</v>
      </c>
      <c r="D11" s="24">
        <v>2250000</v>
      </c>
      <c r="E11" s="22">
        <v>42474.375</v>
      </c>
      <c r="F11" s="23">
        <v>5.4834589138853902</v>
      </c>
    </row>
    <row r="12" spans="1:6">
      <c r="A12" s="21" t="s">
        <v>372</v>
      </c>
      <c r="B12" s="21" t="s">
        <v>373</v>
      </c>
      <c r="C12" s="21" t="s">
        <v>374</v>
      </c>
      <c r="D12" s="24">
        <v>6000000</v>
      </c>
      <c r="E12" s="22">
        <v>40713</v>
      </c>
      <c r="F12" s="23">
        <v>5.2560646922059702</v>
      </c>
    </row>
    <row r="13" spans="1:6">
      <c r="A13" s="21" t="s">
        <v>382</v>
      </c>
      <c r="B13" s="21" t="s">
        <v>383</v>
      </c>
      <c r="C13" s="21" t="s">
        <v>384</v>
      </c>
      <c r="D13" s="24">
        <v>5600000</v>
      </c>
      <c r="E13" s="22">
        <v>38292.800000000003</v>
      </c>
      <c r="F13" s="23">
        <v>4.9436158977649596</v>
      </c>
    </row>
    <row r="14" spans="1:6">
      <c r="A14" s="21" t="s">
        <v>876</v>
      </c>
      <c r="B14" s="21" t="s">
        <v>877</v>
      </c>
      <c r="C14" s="21" t="s">
        <v>405</v>
      </c>
      <c r="D14" s="24">
        <v>3200000</v>
      </c>
      <c r="E14" s="22">
        <v>30211.200000000001</v>
      </c>
      <c r="F14" s="23">
        <v>3.90027808388409</v>
      </c>
    </row>
    <row r="15" spans="1:6">
      <c r="A15" s="21" t="s">
        <v>704</v>
      </c>
      <c r="B15" s="21" t="s">
        <v>705</v>
      </c>
      <c r="C15" s="21" t="s">
        <v>482</v>
      </c>
      <c r="D15" s="24">
        <v>3260263</v>
      </c>
      <c r="E15" s="22">
        <v>29194.025030000001</v>
      </c>
      <c r="F15" s="23">
        <v>3.76896038571366</v>
      </c>
    </row>
    <row r="16" spans="1:6">
      <c r="A16" s="21" t="s">
        <v>426</v>
      </c>
      <c r="B16" s="21" t="s">
        <v>427</v>
      </c>
      <c r="C16" s="21" t="s">
        <v>428</v>
      </c>
      <c r="D16" s="24">
        <v>7000000</v>
      </c>
      <c r="E16" s="22">
        <v>26981.5</v>
      </c>
      <c r="F16" s="23">
        <v>3.48332251351547</v>
      </c>
    </row>
    <row r="17" spans="1:6">
      <c r="A17" s="21" t="s">
        <v>385</v>
      </c>
      <c r="B17" s="21" t="s">
        <v>386</v>
      </c>
      <c r="C17" s="21" t="s">
        <v>387</v>
      </c>
      <c r="D17" s="24">
        <v>1100000</v>
      </c>
      <c r="E17" s="22">
        <v>25961.65</v>
      </c>
      <c r="F17" s="23">
        <v>3.3516594678949998</v>
      </c>
    </row>
    <row r="18" spans="1:6">
      <c r="A18" s="21" t="s">
        <v>553</v>
      </c>
      <c r="B18" s="21" t="s">
        <v>554</v>
      </c>
      <c r="C18" s="21" t="s">
        <v>394</v>
      </c>
      <c r="D18" s="24">
        <v>1125000</v>
      </c>
      <c r="E18" s="22">
        <v>24927.1875</v>
      </c>
      <c r="F18" s="23">
        <v>3.2181099426411199</v>
      </c>
    </row>
    <row r="19" spans="1:6">
      <c r="A19" s="21" t="s">
        <v>878</v>
      </c>
      <c r="B19" s="21" t="s">
        <v>879</v>
      </c>
      <c r="C19" s="21" t="s">
        <v>543</v>
      </c>
      <c r="D19" s="24">
        <v>2000000</v>
      </c>
      <c r="E19" s="22">
        <v>23361</v>
      </c>
      <c r="F19" s="23">
        <v>3.0159145057997101</v>
      </c>
    </row>
    <row r="20" spans="1:6">
      <c r="A20" s="21" t="s">
        <v>495</v>
      </c>
      <c r="B20" s="21" t="s">
        <v>496</v>
      </c>
      <c r="C20" s="21" t="s">
        <v>435</v>
      </c>
      <c r="D20" s="24">
        <v>280000</v>
      </c>
      <c r="E20" s="22">
        <v>20794.060000000001</v>
      </c>
      <c r="F20" s="23">
        <v>2.6845215182770201</v>
      </c>
    </row>
    <row r="21" spans="1:6">
      <c r="A21" s="21" t="s">
        <v>880</v>
      </c>
      <c r="B21" s="21" t="s">
        <v>881</v>
      </c>
      <c r="C21" s="21" t="s">
        <v>750</v>
      </c>
      <c r="D21" s="24">
        <v>1000000</v>
      </c>
      <c r="E21" s="22">
        <v>20175.5</v>
      </c>
      <c r="F21" s="23">
        <v>2.6046651732272599</v>
      </c>
    </row>
    <row r="22" spans="1:6">
      <c r="A22" s="21" t="s">
        <v>501</v>
      </c>
      <c r="B22" s="21" t="s">
        <v>502</v>
      </c>
      <c r="C22" s="21" t="s">
        <v>374</v>
      </c>
      <c r="D22" s="24">
        <v>24069637</v>
      </c>
      <c r="E22" s="22">
        <v>19977.798709999999</v>
      </c>
      <c r="F22" s="23">
        <v>2.5791418570881302</v>
      </c>
    </row>
    <row r="23" spans="1:6">
      <c r="A23" s="21" t="s">
        <v>551</v>
      </c>
      <c r="B23" s="21" t="s">
        <v>552</v>
      </c>
      <c r="C23" s="21" t="s">
        <v>402</v>
      </c>
      <c r="D23" s="24">
        <v>15000000</v>
      </c>
      <c r="E23" s="22">
        <v>19380</v>
      </c>
      <c r="F23" s="23">
        <v>2.50196580293645</v>
      </c>
    </row>
    <row r="24" spans="1:6">
      <c r="A24" s="21" t="s">
        <v>744</v>
      </c>
      <c r="B24" s="21" t="s">
        <v>745</v>
      </c>
      <c r="C24" s="21" t="s">
        <v>394</v>
      </c>
      <c r="D24" s="24">
        <v>3000000</v>
      </c>
      <c r="E24" s="22">
        <v>17347.5</v>
      </c>
      <c r="F24" s="23">
        <v>2.23956923459443</v>
      </c>
    </row>
    <row r="25" spans="1:6">
      <c r="A25" s="21" t="s">
        <v>882</v>
      </c>
      <c r="B25" s="21" t="s">
        <v>883</v>
      </c>
      <c r="C25" s="21" t="s">
        <v>836</v>
      </c>
      <c r="D25" s="24">
        <v>1400000</v>
      </c>
      <c r="E25" s="22">
        <v>16744</v>
      </c>
      <c r="F25" s="23">
        <v>2.16165714160825</v>
      </c>
    </row>
    <row r="26" spans="1:6">
      <c r="A26" s="21" t="s">
        <v>458</v>
      </c>
      <c r="B26" s="21" t="s">
        <v>459</v>
      </c>
      <c r="C26" s="21" t="s">
        <v>435</v>
      </c>
      <c r="D26" s="24">
        <v>450000</v>
      </c>
      <c r="E26" s="22">
        <v>14621.625</v>
      </c>
      <c r="F26" s="23">
        <v>1.88765767458001</v>
      </c>
    </row>
    <row r="27" spans="1:6">
      <c r="A27" s="21" t="s">
        <v>805</v>
      </c>
      <c r="B27" s="21" t="s">
        <v>806</v>
      </c>
      <c r="C27" s="21" t="s">
        <v>387</v>
      </c>
      <c r="D27" s="24">
        <v>2775000</v>
      </c>
      <c r="E27" s="22">
        <v>14402.25</v>
      </c>
      <c r="F27" s="23">
        <v>1.85933627375343</v>
      </c>
    </row>
    <row r="28" spans="1:6">
      <c r="A28" s="21" t="s">
        <v>884</v>
      </c>
      <c r="B28" s="21" t="s">
        <v>885</v>
      </c>
      <c r="C28" s="21" t="s">
        <v>374</v>
      </c>
      <c r="D28" s="24">
        <v>1600000</v>
      </c>
      <c r="E28" s="22">
        <v>14210.4</v>
      </c>
      <c r="F28" s="23">
        <v>1.8345683615091899</v>
      </c>
    </row>
    <row r="29" spans="1:6">
      <c r="A29" s="21" t="s">
        <v>886</v>
      </c>
      <c r="B29" s="21" t="s">
        <v>887</v>
      </c>
      <c r="C29" s="21" t="s">
        <v>394</v>
      </c>
      <c r="D29" s="24">
        <v>8200000</v>
      </c>
      <c r="E29" s="22">
        <v>13079</v>
      </c>
      <c r="F29" s="23">
        <v>1.68850416597553</v>
      </c>
    </row>
    <row r="30" spans="1:6">
      <c r="A30" s="21" t="s">
        <v>888</v>
      </c>
      <c r="B30" s="21" t="s">
        <v>889</v>
      </c>
      <c r="C30" s="21" t="s">
        <v>397</v>
      </c>
      <c r="D30" s="24">
        <v>1500000</v>
      </c>
      <c r="E30" s="22">
        <v>12758.25</v>
      </c>
      <c r="F30" s="23">
        <v>1.64709521183251</v>
      </c>
    </row>
    <row r="31" spans="1:6">
      <c r="A31" s="21" t="s">
        <v>890</v>
      </c>
      <c r="B31" s="21" t="s">
        <v>891</v>
      </c>
      <c r="C31" s="21" t="s">
        <v>482</v>
      </c>
      <c r="D31" s="24">
        <v>15000000</v>
      </c>
      <c r="E31" s="22">
        <v>12090</v>
      </c>
      <c r="F31" s="23">
        <v>1.5608238677761399</v>
      </c>
    </row>
    <row r="32" spans="1:6">
      <c r="A32" s="21" t="s">
        <v>892</v>
      </c>
      <c r="B32" s="21" t="s">
        <v>893</v>
      </c>
      <c r="C32" s="21" t="s">
        <v>387</v>
      </c>
      <c r="D32" s="24">
        <v>1250000</v>
      </c>
      <c r="E32" s="22">
        <v>11228.125</v>
      </c>
      <c r="F32" s="23">
        <v>1.4495554582608801</v>
      </c>
    </row>
    <row r="33" spans="1:9">
      <c r="A33" s="21" t="s">
        <v>894</v>
      </c>
      <c r="B33" s="21" t="s">
        <v>895</v>
      </c>
      <c r="C33" s="21" t="s">
        <v>543</v>
      </c>
      <c r="D33" s="24">
        <v>1171944</v>
      </c>
      <c r="E33" s="22">
        <v>11037.36859</v>
      </c>
      <c r="F33" s="23">
        <v>1.42492872892595</v>
      </c>
    </row>
    <row r="34" spans="1:9">
      <c r="A34" s="21" t="s">
        <v>799</v>
      </c>
      <c r="B34" s="21" t="s">
        <v>800</v>
      </c>
      <c r="C34" s="21" t="s">
        <v>757</v>
      </c>
      <c r="D34" s="24">
        <v>150000</v>
      </c>
      <c r="E34" s="22">
        <v>7520.1</v>
      </c>
      <c r="F34" s="23">
        <v>0.97084793780507705</v>
      </c>
    </row>
    <row r="35" spans="1:9">
      <c r="A35" s="21" t="s">
        <v>408</v>
      </c>
      <c r="B35" s="21" t="s">
        <v>409</v>
      </c>
      <c r="C35" s="21" t="s">
        <v>410</v>
      </c>
      <c r="D35" s="24">
        <v>3800000</v>
      </c>
      <c r="E35" s="22">
        <v>4727.2</v>
      </c>
      <c r="F35" s="23">
        <v>0.61028342330449903</v>
      </c>
    </row>
    <row r="36" spans="1:9">
      <c r="A36" s="20" t="s">
        <v>17</v>
      </c>
      <c r="B36" s="20"/>
      <c r="C36" s="20"/>
      <c r="D36" s="20"/>
      <c r="E36" s="25">
        <f>SUM(E7:E35)</f>
        <v>732338.01482999988</v>
      </c>
      <c r="F36" s="26">
        <f>SUM(F7:F35)</f>
        <v>94.545132574562729</v>
      </c>
      <c r="G36" s="14"/>
      <c r="H36" s="14"/>
      <c r="I36" s="14"/>
    </row>
    <row r="37" spans="1:9">
      <c r="A37" s="21"/>
      <c r="B37" s="21"/>
      <c r="C37" s="21"/>
      <c r="D37" s="21"/>
      <c r="E37" s="22"/>
      <c r="F37" s="23"/>
    </row>
    <row r="38" spans="1:9">
      <c r="A38" s="20" t="s">
        <v>58</v>
      </c>
      <c r="B38" s="20"/>
      <c r="C38" s="20"/>
      <c r="D38" s="20"/>
      <c r="E38" s="25">
        <f>E36</f>
        <v>732338.01482999988</v>
      </c>
      <c r="F38" s="26">
        <f>F36</f>
        <v>94.545132574562729</v>
      </c>
      <c r="G38" s="14"/>
      <c r="H38" s="14"/>
      <c r="I38" s="14"/>
    </row>
    <row r="39" spans="1:9">
      <c r="A39" s="20"/>
      <c r="B39" s="20"/>
      <c r="C39" s="20"/>
      <c r="D39" s="20"/>
      <c r="E39" s="25"/>
      <c r="F39" s="26"/>
      <c r="G39" s="14"/>
      <c r="H39" s="14"/>
      <c r="I39" s="14"/>
    </row>
    <row r="40" spans="1:9">
      <c r="A40" s="20" t="s">
        <v>59</v>
      </c>
      <c r="B40" s="20"/>
      <c r="C40" s="20"/>
      <c r="D40" s="20"/>
      <c r="E40" s="25">
        <f>E42-(E36)</f>
        <v>42252.907925800071</v>
      </c>
      <c r="F40" s="26">
        <f>F42-(F36)</f>
        <v>5.4548674254372713</v>
      </c>
      <c r="G40" s="14"/>
      <c r="H40" s="14"/>
      <c r="I40" s="14"/>
    </row>
    <row r="41" spans="1:9">
      <c r="A41" s="20"/>
      <c r="B41" s="20"/>
      <c r="C41" s="20"/>
      <c r="D41" s="20"/>
      <c r="E41" s="25"/>
      <c r="F41" s="26"/>
      <c r="G41" s="14"/>
      <c r="H41" s="14"/>
      <c r="I41" s="14"/>
    </row>
    <row r="42" spans="1:9">
      <c r="A42" s="27" t="s">
        <v>60</v>
      </c>
      <c r="B42" s="27"/>
      <c r="C42" s="27"/>
      <c r="D42" s="27"/>
      <c r="E42" s="28">
        <v>774590.92275579995</v>
      </c>
      <c r="F42" s="29">
        <v>100</v>
      </c>
      <c r="G42" s="14"/>
      <c r="H42" s="14"/>
      <c r="I42" s="14"/>
    </row>
    <row r="45" spans="1:9">
      <c r="A45" s="14" t="s">
        <v>63</v>
      </c>
    </row>
    <row r="46" spans="1:9">
      <c r="A46" s="14" t="s">
        <v>64</v>
      </c>
    </row>
    <row r="47" spans="1:9">
      <c r="A47" s="14" t="s">
        <v>65</v>
      </c>
      <c r="B47" s="14"/>
      <c r="C47" s="30" t="s">
        <v>66</v>
      </c>
      <c r="D47" s="14" t="s">
        <v>67</v>
      </c>
    </row>
    <row r="48" spans="1:9">
      <c r="A48" s="7" t="s">
        <v>97</v>
      </c>
      <c r="C48" s="31">
        <v>58.330500000000001</v>
      </c>
      <c r="D48" s="31">
        <v>65.215599999999995</v>
      </c>
    </row>
    <row r="49" spans="1:4">
      <c r="A49" s="7" t="s">
        <v>306</v>
      </c>
      <c r="C49" s="31">
        <v>29.312200000000001</v>
      </c>
      <c r="D49" s="31">
        <v>30.4786</v>
      </c>
    </row>
    <row r="50" spans="1:4">
      <c r="A50" s="7" t="s">
        <v>100</v>
      </c>
      <c r="C50" s="31">
        <v>63.591299999999997</v>
      </c>
      <c r="D50" s="31">
        <v>71.372600000000006</v>
      </c>
    </row>
    <row r="51" spans="1:4">
      <c r="A51" s="7" t="s">
        <v>307</v>
      </c>
      <c r="C51" s="31">
        <v>33.015599999999999</v>
      </c>
      <c r="D51" s="31">
        <v>34.756300000000003</v>
      </c>
    </row>
    <row r="53" spans="1:4">
      <c r="A53" s="14" t="s">
        <v>83</v>
      </c>
    </row>
    <row r="54" spans="1:4">
      <c r="A54" s="70" t="s">
        <v>84</v>
      </c>
      <c r="B54" s="71"/>
      <c r="C54" s="34" t="s">
        <v>85</v>
      </c>
    </row>
    <row r="55" spans="1:4">
      <c r="A55" s="72" t="s">
        <v>306</v>
      </c>
      <c r="B55" s="73"/>
      <c r="C55" s="35">
        <v>2.25</v>
      </c>
    </row>
    <row r="56" spans="1:4">
      <c r="A56" s="72" t="s">
        <v>307</v>
      </c>
      <c r="B56" s="73"/>
      <c r="C56" s="35">
        <v>2.25</v>
      </c>
    </row>
    <row r="57" spans="1:4">
      <c r="A57" s="7" t="s">
        <v>86</v>
      </c>
    </row>
    <row r="58" spans="1:4">
      <c r="A58" s="7" t="s">
        <v>87</v>
      </c>
    </row>
    <row r="60" spans="1:4">
      <c r="A60" s="14" t="s">
        <v>524</v>
      </c>
      <c r="D60" s="36">
        <v>0.26179999999999998</v>
      </c>
    </row>
    <row r="62" spans="1:4">
      <c r="A62" s="14" t="s">
        <v>572</v>
      </c>
    </row>
    <row r="63" spans="1:4">
      <c r="A63" s="41"/>
    </row>
    <row r="64" spans="1:4">
      <c r="A64" s="39" t="s">
        <v>93</v>
      </c>
    </row>
    <row r="65" spans="1:1">
      <c r="A65" s="42"/>
    </row>
    <row r="66" spans="1:1">
      <c r="A66" s="43"/>
    </row>
    <row r="67" spans="1:1">
      <c r="A67" s="43"/>
    </row>
    <row r="68" spans="1:1">
      <c r="A68" s="43"/>
    </row>
    <row r="69" spans="1:1">
      <c r="A69" s="43"/>
    </row>
    <row r="70" spans="1:1">
      <c r="A70" s="43"/>
    </row>
    <row r="71" spans="1:1">
      <c r="A71" s="43"/>
    </row>
    <row r="72" spans="1:1">
      <c r="A72" s="43"/>
    </row>
    <row r="73" spans="1:1">
      <c r="A73" s="43"/>
    </row>
    <row r="74" spans="1:1">
      <c r="A74" s="43"/>
    </row>
    <row r="75" spans="1:1">
      <c r="A75" s="43"/>
    </row>
    <row r="76" spans="1:1">
      <c r="A76" s="43"/>
    </row>
    <row r="77" spans="1:1">
      <c r="A77" s="43"/>
    </row>
    <row r="78" spans="1:1">
      <c r="A78" s="39" t="s">
        <v>874</v>
      </c>
    </row>
    <row r="79" spans="1:1">
      <c r="A79" s="43"/>
    </row>
    <row r="80" spans="1:1">
      <c r="A80" s="39" t="s">
        <v>95</v>
      </c>
    </row>
    <row r="81" spans="1:1">
      <c r="A81" s="43"/>
    </row>
    <row r="82" spans="1:1">
      <c r="A82" s="43"/>
    </row>
    <row r="83" spans="1:1">
      <c r="A83" s="43"/>
    </row>
    <row r="84" spans="1:1">
      <c r="A84" s="43"/>
    </row>
    <row r="85" spans="1:1">
      <c r="A85" s="43"/>
    </row>
    <row r="86" spans="1:1">
      <c r="A86" s="43"/>
    </row>
    <row r="87" spans="1:1">
      <c r="A87" s="43"/>
    </row>
    <row r="88" spans="1:1">
      <c r="A88" s="43"/>
    </row>
    <row r="89" spans="1:1">
      <c r="A89" s="43"/>
    </row>
    <row r="90" spans="1:1">
      <c r="A90" s="43"/>
    </row>
    <row r="91" spans="1:1">
      <c r="A91" s="43"/>
    </row>
    <row r="92" spans="1:1">
      <c r="A92" s="43"/>
    </row>
  </sheetData>
  <mergeCells count="4">
    <mergeCell ref="A1:F1"/>
    <mergeCell ref="A54:B54"/>
    <mergeCell ref="A55:B55"/>
    <mergeCell ref="A56:B56"/>
  </mergeCells>
  <conditionalFormatting sqref="F2:F3 F5:F65536">
    <cfRule type="cellIs" dxfId="40" priority="1" stopIfTrue="1" operator="between">
      <formula>0.009</formula>
      <formula>-0.009</formula>
    </cfRule>
  </conditionalFormatting>
  <hyperlinks>
    <hyperlink ref="A65" r:id="rId1" tooltip="https://www.franklintempletonindia.com/downloadsServlet/pdf/product-labels-jg9o5k7l" display="https://www.franklintempletonindia.com/downloadsServlet/pdf/product-labels-jg9o5k7l" xr:uid="{00000000-0004-0000-1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124"/>
  <sheetViews>
    <sheetView workbookViewId="0">
      <selection sqref="A1:F1"/>
    </sheetView>
  </sheetViews>
  <sheetFormatPr defaultColWidth="9.28515625" defaultRowHeight="10.15"/>
  <cols>
    <col min="1" max="1" width="38.7109375" style="7" bestFit="1" customWidth="1"/>
    <col min="2" max="2" width="32.28515625" style="7" bestFit="1" customWidth="1"/>
    <col min="3" max="3" width="20" style="7" bestFit="1" customWidth="1"/>
    <col min="4" max="4" width="15.28515625" style="7" bestFit="1" customWidth="1"/>
    <col min="5" max="5" width="23" style="10" bestFit="1" customWidth="1"/>
    <col min="6" max="6" width="14.7109375" style="11" bestFit="1" customWidth="1"/>
    <col min="7" max="16384" width="9.28515625" style="7"/>
  </cols>
  <sheetData>
    <row r="1" spans="1:6" s="1" customFormat="1" ht="15" customHeight="1">
      <c r="A1" s="58" t="s">
        <v>896</v>
      </c>
      <c r="B1" s="59"/>
      <c r="C1" s="59"/>
      <c r="D1" s="59"/>
      <c r="E1" s="59"/>
      <c r="F1" s="59"/>
    </row>
    <row r="2" spans="1:6" s="1" customFormat="1" ht="11.45">
      <c r="E2" s="5"/>
      <c r="F2" s="9"/>
    </row>
    <row r="3" spans="1:6" s="1" customFormat="1" ht="12">
      <c r="A3" s="8" t="s">
        <v>1</v>
      </c>
      <c r="B3" s="2"/>
      <c r="C3" s="3"/>
      <c r="D3" s="3"/>
      <c r="E3" s="4"/>
      <c r="F3" s="9"/>
    </row>
    <row r="4" spans="1:6" s="1" customFormat="1" ht="17.649999999999999" customHeight="1">
      <c r="A4" s="6" t="s">
        <v>2</v>
      </c>
      <c r="B4" s="6" t="s">
        <v>3</v>
      </c>
      <c r="C4" s="13" t="s">
        <v>530</v>
      </c>
      <c r="D4" s="13" t="s">
        <v>5</v>
      </c>
      <c r="E4" s="12" t="s">
        <v>6</v>
      </c>
      <c r="F4" s="12" t="s">
        <v>7</v>
      </c>
    </row>
    <row r="5" spans="1:6">
      <c r="A5" s="16" t="s">
        <v>368</v>
      </c>
      <c r="B5" s="17"/>
      <c r="C5" s="17"/>
      <c r="D5" s="17"/>
      <c r="E5" s="18"/>
      <c r="F5" s="19"/>
    </row>
    <row r="6" spans="1:6">
      <c r="A6" s="20" t="s">
        <v>10</v>
      </c>
      <c r="B6" s="21"/>
      <c r="C6" s="21"/>
      <c r="D6" s="21"/>
      <c r="E6" s="22"/>
      <c r="F6" s="23"/>
    </row>
    <row r="7" spans="1:6">
      <c r="A7" s="21" t="s">
        <v>375</v>
      </c>
      <c r="B7" s="21" t="s">
        <v>376</v>
      </c>
      <c r="C7" s="21" t="s">
        <v>374</v>
      </c>
      <c r="D7" s="24">
        <v>10800000</v>
      </c>
      <c r="E7" s="22">
        <v>79936.2</v>
      </c>
      <c r="F7" s="23">
        <v>7.7829193783110302</v>
      </c>
    </row>
    <row r="8" spans="1:6">
      <c r="A8" s="21" t="s">
        <v>369</v>
      </c>
      <c r="B8" s="21" t="s">
        <v>370</v>
      </c>
      <c r="C8" s="21" t="s">
        <v>371</v>
      </c>
      <c r="D8" s="24">
        <v>4200000</v>
      </c>
      <c r="E8" s="22">
        <v>79285.5</v>
      </c>
      <c r="F8" s="23">
        <v>7.71956453232802</v>
      </c>
    </row>
    <row r="9" spans="1:6">
      <c r="A9" s="21" t="s">
        <v>377</v>
      </c>
      <c r="B9" s="21" t="s">
        <v>378</v>
      </c>
      <c r="C9" s="21" t="s">
        <v>374</v>
      </c>
      <c r="D9" s="24">
        <v>5000000</v>
      </c>
      <c r="E9" s="22">
        <v>73970</v>
      </c>
      <c r="F9" s="23">
        <v>7.2020254454635904</v>
      </c>
    </row>
    <row r="10" spans="1:6">
      <c r="A10" s="21" t="s">
        <v>372</v>
      </c>
      <c r="B10" s="21" t="s">
        <v>373</v>
      </c>
      <c r="C10" s="21" t="s">
        <v>374</v>
      </c>
      <c r="D10" s="24">
        <v>9100000</v>
      </c>
      <c r="E10" s="22">
        <v>61748.05</v>
      </c>
      <c r="F10" s="23">
        <v>6.0120457929938897</v>
      </c>
    </row>
    <row r="11" spans="1:6">
      <c r="A11" s="21" t="s">
        <v>382</v>
      </c>
      <c r="B11" s="21" t="s">
        <v>383</v>
      </c>
      <c r="C11" s="21" t="s">
        <v>384</v>
      </c>
      <c r="D11" s="24">
        <v>8300000</v>
      </c>
      <c r="E11" s="22">
        <v>56755.4</v>
      </c>
      <c r="F11" s="23">
        <v>5.5259407187706397</v>
      </c>
    </row>
    <row r="12" spans="1:6">
      <c r="A12" s="21" t="s">
        <v>379</v>
      </c>
      <c r="B12" s="21" t="s">
        <v>380</v>
      </c>
      <c r="C12" s="21" t="s">
        <v>381</v>
      </c>
      <c r="D12" s="24">
        <v>2900000</v>
      </c>
      <c r="E12" s="22">
        <v>54981.1</v>
      </c>
      <c r="F12" s="23">
        <v>5.3531875249368399</v>
      </c>
    </row>
    <row r="13" spans="1:6">
      <c r="A13" s="21" t="s">
        <v>390</v>
      </c>
      <c r="B13" s="21" t="s">
        <v>391</v>
      </c>
      <c r="C13" s="21" t="s">
        <v>374</v>
      </c>
      <c r="D13" s="24">
        <v>9000000</v>
      </c>
      <c r="E13" s="22">
        <v>41440.5</v>
      </c>
      <c r="F13" s="23">
        <v>4.0348186490838698</v>
      </c>
    </row>
    <row r="14" spans="1:6">
      <c r="A14" s="21" t="s">
        <v>398</v>
      </c>
      <c r="B14" s="21" t="s">
        <v>399</v>
      </c>
      <c r="C14" s="21" t="s">
        <v>371</v>
      </c>
      <c r="D14" s="24">
        <v>2600000</v>
      </c>
      <c r="E14" s="22">
        <v>34296.6</v>
      </c>
      <c r="F14" s="23">
        <v>3.3392589684045801</v>
      </c>
    </row>
    <row r="15" spans="1:6">
      <c r="A15" s="21" t="s">
        <v>444</v>
      </c>
      <c r="B15" s="21" t="s">
        <v>445</v>
      </c>
      <c r="C15" s="21" t="s">
        <v>435</v>
      </c>
      <c r="D15" s="24">
        <v>7000000</v>
      </c>
      <c r="E15" s="22">
        <v>33768</v>
      </c>
      <c r="F15" s="23">
        <v>3.2877922839315201</v>
      </c>
    </row>
    <row r="16" spans="1:6">
      <c r="A16" s="21" t="s">
        <v>892</v>
      </c>
      <c r="B16" s="21" t="s">
        <v>893</v>
      </c>
      <c r="C16" s="21" t="s">
        <v>387</v>
      </c>
      <c r="D16" s="24">
        <v>3400000</v>
      </c>
      <c r="E16" s="22">
        <v>30540.5</v>
      </c>
      <c r="F16" s="23">
        <v>2.9735495216598702</v>
      </c>
    </row>
    <row r="17" spans="1:6">
      <c r="A17" s="21" t="s">
        <v>406</v>
      </c>
      <c r="B17" s="21" t="s">
        <v>407</v>
      </c>
      <c r="C17" s="21" t="s">
        <v>387</v>
      </c>
      <c r="D17" s="24">
        <v>1738413</v>
      </c>
      <c r="E17" s="22">
        <v>27572.099389999999</v>
      </c>
      <c r="F17" s="23">
        <v>2.68453374870395</v>
      </c>
    </row>
    <row r="18" spans="1:6">
      <c r="A18" s="21" t="s">
        <v>416</v>
      </c>
      <c r="B18" s="21" t="s">
        <v>417</v>
      </c>
      <c r="C18" s="21" t="s">
        <v>394</v>
      </c>
      <c r="D18" s="24">
        <v>1600000</v>
      </c>
      <c r="E18" s="22">
        <v>25956</v>
      </c>
      <c r="F18" s="23">
        <v>2.52718362123094</v>
      </c>
    </row>
    <row r="19" spans="1:6">
      <c r="A19" s="21" t="s">
        <v>421</v>
      </c>
      <c r="B19" s="21" t="s">
        <v>422</v>
      </c>
      <c r="C19" s="21" t="s">
        <v>423</v>
      </c>
      <c r="D19" s="24">
        <v>9500000</v>
      </c>
      <c r="E19" s="22">
        <v>25863.75</v>
      </c>
      <c r="F19" s="23">
        <v>2.5182017793038902</v>
      </c>
    </row>
    <row r="20" spans="1:6">
      <c r="A20" s="21" t="s">
        <v>408</v>
      </c>
      <c r="B20" s="21" t="s">
        <v>409</v>
      </c>
      <c r="C20" s="21" t="s">
        <v>410</v>
      </c>
      <c r="D20" s="24">
        <v>20000000</v>
      </c>
      <c r="E20" s="22">
        <v>24880</v>
      </c>
      <c r="F20" s="23">
        <v>2.4224198064503701</v>
      </c>
    </row>
    <row r="21" spans="1:6">
      <c r="A21" s="21" t="s">
        <v>395</v>
      </c>
      <c r="B21" s="21" t="s">
        <v>396</v>
      </c>
      <c r="C21" s="21" t="s">
        <v>397</v>
      </c>
      <c r="D21" s="24">
        <v>1800000</v>
      </c>
      <c r="E21" s="22">
        <v>21944.7</v>
      </c>
      <c r="F21" s="23">
        <v>2.1366268459249</v>
      </c>
    </row>
    <row r="22" spans="1:6">
      <c r="A22" s="21" t="s">
        <v>897</v>
      </c>
      <c r="B22" s="21" t="s">
        <v>898</v>
      </c>
      <c r="C22" s="21" t="s">
        <v>387</v>
      </c>
      <c r="D22" s="24">
        <v>4200000</v>
      </c>
      <c r="E22" s="22">
        <v>21531.3</v>
      </c>
      <c r="F22" s="23">
        <v>2.0963765103948901</v>
      </c>
    </row>
    <row r="23" spans="1:6">
      <c r="A23" s="21" t="s">
        <v>388</v>
      </c>
      <c r="B23" s="21" t="s">
        <v>389</v>
      </c>
      <c r="C23" s="21" t="s">
        <v>374</v>
      </c>
      <c r="D23" s="24">
        <v>1000000</v>
      </c>
      <c r="E23" s="22">
        <v>17961</v>
      </c>
      <c r="F23" s="23">
        <v>1.74875732088646</v>
      </c>
    </row>
    <row r="24" spans="1:6">
      <c r="A24" s="21" t="s">
        <v>544</v>
      </c>
      <c r="B24" s="21" t="s">
        <v>545</v>
      </c>
      <c r="C24" s="21" t="s">
        <v>371</v>
      </c>
      <c r="D24" s="24">
        <v>1000000</v>
      </c>
      <c r="E24" s="22">
        <v>17905.5</v>
      </c>
      <c r="F24" s="23">
        <v>1.7433536111092101</v>
      </c>
    </row>
    <row r="25" spans="1:6">
      <c r="A25" s="21" t="s">
        <v>433</v>
      </c>
      <c r="B25" s="21" t="s">
        <v>434</v>
      </c>
      <c r="C25" s="21" t="s">
        <v>435</v>
      </c>
      <c r="D25" s="24">
        <v>1800000</v>
      </c>
      <c r="E25" s="22">
        <v>15068.7</v>
      </c>
      <c r="F25" s="23">
        <v>1.4671510183866101</v>
      </c>
    </row>
    <row r="26" spans="1:6">
      <c r="A26" s="21" t="s">
        <v>403</v>
      </c>
      <c r="B26" s="21" t="s">
        <v>404</v>
      </c>
      <c r="C26" s="21" t="s">
        <v>405</v>
      </c>
      <c r="D26" s="24">
        <v>300000</v>
      </c>
      <c r="E26" s="22">
        <v>14721</v>
      </c>
      <c r="F26" s="23">
        <v>1.4332975068631799</v>
      </c>
    </row>
    <row r="27" spans="1:6">
      <c r="A27" s="21" t="s">
        <v>548</v>
      </c>
      <c r="B27" s="21" t="s">
        <v>549</v>
      </c>
      <c r="C27" s="21" t="s">
        <v>550</v>
      </c>
      <c r="D27" s="24">
        <v>1600000</v>
      </c>
      <c r="E27" s="22">
        <v>14680.8</v>
      </c>
      <c r="F27" s="23">
        <v>1.42938346842993</v>
      </c>
    </row>
    <row r="28" spans="1:6">
      <c r="A28" s="21" t="s">
        <v>452</v>
      </c>
      <c r="B28" s="21" t="s">
        <v>453</v>
      </c>
      <c r="C28" s="21" t="s">
        <v>428</v>
      </c>
      <c r="D28" s="24">
        <v>4700000</v>
      </c>
      <c r="E28" s="22">
        <v>13740.45</v>
      </c>
      <c r="F28" s="23">
        <v>1.3378270992580801</v>
      </c>
    </row>
    <row r="29" spans="1:6">
      <c r="A29" s="21" t="s">
        <v>533</v>
      </c>
      <c r="B29" s="21" t="s">
        <v>534</v>
      </c>
      <c r="C29" s="21" t="s">
        <v>535</v>
      </c>
      <c r="D29" s="24">
        <v>6500000</v>
      </c>
      <c r="E29" s="22">
        <v>13646.75</v>
      </c>
      <c r="F29" s="23">
        <v>1.32870407932784</v>
      </c>
    </row>
    <row r="30" spans="1:6">
      <c r="A30" s="21" t="s">
        <v>439</v>
      </c>
      <c r="B30" s="21" t="s">
        <v>440</v>
      </c>
      <c r="C30" s="21" t="s">
        <v>387</v>
      </c>
      <c r="D30" s="24">
        <v>9200000</v>
      </c>
      <c r="E30" s="22">
        <v>12714.4</v>
      </c>
      <c r="F30" s="23">
        <v>1.2379266232770301</v>
      </c>
    </row>
    <row r="31" spans="1:6">
      <c r="A31" s="21" t="s">
        <v>551</v>
      </c>
      <c r="B31" s="21" t="s">
        <v>552</v>
      </c>
      <c r="C31" s="21" t="s">
        <v>402</v>
      </c>
      <c r="D31" s="24">
        <v>9400000</v>
      </c>
      <c r="E31" s="22">
        <v>12144.8</v>
      </c>
      <c r="F31" s="23">
        <v>1.1824680090586199</v>
      </c>
    </row>
    <row r="32" spans="1:6">
      <c r="A32" s="21" t="s">
        <v>899</v>
      </c>
      <c r="B32" s="21" t="s">
        <v>900</v>
      </c>
      <c r="C32" s="21" t="s">
        <v>413</v>
      </c>
      <c r="D32" s="24">
        <v>9500000</v>
      </c>
      <c r="E32" s="22">
        <v>11770.5</v>
      </c>
      <c r="F32" s="23">
        <v>1.1460246114077199</v>
      </c>
    </row>
    <row r="33" spans="1:6">
      <c r="A33" s="21" t="s">
        <v>458</v>
      </c>
      <c r="B33" s="21" t="s">
        <v>459</v>
      </c>
      <c r="C33" s="21" t="s">
        <v>435</v>
      </c>
      <c r="D33" s="24">
        <v>357899</v>
      </c>
      <c r="E33" s="22">
        <v>11629.03326</v>
      </c>
      <c r="F33" s="23">
        <v>1.13225082391054</v>
      </c>
    </row>
    <row r="34" spans="1:6">
      <c r="A34" s="21" t="s">
        <v>446</v>
      </c>
      <c r="B34" s="21" t="s">
        <v>447</v>
      </c>
      <c r="C34" s="21" t="s">
        <v>423</v>
      </c>
      <c r="D34" s="24">
        <v>8000000</v>
      </c>
      <c r="E34" s="22">
        <v>10992</v>
      </c>
      <c r="F34" s="23">
        <v>1.07022662831602</v>
      </c>
    </row>
    <row r="35" spans="1:6">
      <c r="A35" s="21" t="s">
        <v>531</v>
      </c>
      <c r="B35" s="21" t="s">
        <v>532</v>
      </c>
      <c r="C35" s="21" t="s">
        <v>435</v>
      </c>
      <c r="D35" s="24">
        <v>4000000</v>
      </c>
      <c r="E35" s="22">
        <v>9574</v>
      </c>
      <c r="F35" s="23">
        <v>0.93216427761076703</v>
      </c>
    </row>
    <row r="36" spans="1:6">
      <c r="A36" s="21" t="s">
        <v>562</v>
      </c>
      <c r="B36" s="21" t="s">
        <v>563</v>
      </c>
      <c r="C36" s="21" t="s">
        <v>405</v>
      </c>
      <c r="D36" s="24">
        <v>1000000</v>
      </c>
      <c r="E36" s="22">
        <v>9507.5</v>
      </c>
      <c r="F36" s="23">
        <v>0.92568956229207899</v>
      </c>
    </row>
    <row r="37" spans="1:6">
      <c r="A37" s="21" t="s">
        <v>546</v>
      </c>
      <c r="B37" s="21" t="s">
        <v>547</v>
      </c>
      <c r="C37" s="21" t="s">
        <v>428</v>
      </c>
      <c r="D37" s="24">
        <v>8000000</v>
      </c>
      <c r="E37" s="22">
        <v>8920</v>
      </c>
      <c r="F37" s="23">
        <v>0.86848812996532698</v>
      </c>
    </row>
    <row r="38" spans="1:6">
      <c r="A38" s="21" t="s">
        <v>901</v>
      </c>
      <c r="B38" s="21" t="s">
        <v>902</v>
      </c>
      <c r="C38" s="21" t="s">
        <v>405</v>
      </c>
      <c r="D38" s="24">
        <v>1000000</v>
      </c>
      <c r="E38" s="22">
        <v>8457</v>
      </c>
      <c r="F38" s="23">
        <v>0.82340853308483997</v>
      </c>
    </row>
    <row r="39" spans="1:6">
      <c r="A39" s="21" t="s">
        <v>553</v>
      </c>
      <c r="B39" s="21" t="s">
        <v>554</v>
      </c>
      <c r="C39" s="21" t="s">
        <v>394</v>
      </c>
      <c r="D39" s="24">
        <v>340000</v>
      </c>
      <c r="E39" s="22">
        <v>7533.55</v>
      </c>
      <c r="F39" s="23">
        <v>0.73349761788119805</v>
      </c>
    </row>
    <row r="40" spans="1:6">
      <c r="A40" s="21" t="s">
        <v>424</v>
      </c>
      <c r="B40" s="21" t="s">
        <v>425</v>
      </c>
      <c r="C40" s="21" t="s">
        <v>405</v>
      </c>
      <c r="D40" s="24">
        <v>1500000</v>
      </c>
      <c r="E40" s="22">
        <v>7247.25</v>
      </c>
      <c r="F40" s="23">
        <v>0.705622264561795</v>
      </c>
    </row>
    <row r="41" spans="1:6">
      <c r="A41" s="21" t="s">
        <v>429</v>
      </c>
      <c r="B41" s="21" t="s">
        <v>430</v>
      </c>
      <c r="C41" s="21" t="s">
        <v>402</v>
      </c>
      <c r="D41" s="24">
        <v>2300000</v>
      </c>
      <c r="E41" s="22">
        <v>6788.45</v>
      </c>
      <c r="F41" s="23">
        <v>0.66095159706985696</v>
      </c>
    </row>
    <row r="42" spans="1:6">
      <c r="A42" s="21" t="s">
        <v>903</v>
      </c>
      <c r="B42" s="21" t="s">
        <v>904</v>
      </c>
      <c r="C42" s="21" t="s">
        <v>423</v>
      </c>
      <c r="D42" s="24">
        <v>2401134</v>
      </c>
      <c r="E42" s="22">
        <v>6508.2737070000003</v>
      </c>
      <c r="F42" s="23">
        <v>0.633672473216921</v>
      </c>
    </row>
    <row r="43" spans="1:6">
      <c r="A43" s="21" t="s">
        <v>849</v>
      </c>
      <c r="B43" s="21" t="s">
        <v>850</v>
      </c>
      <c r="C43" s="21" t="s">
        <v>397</v>
      </c>
      <c r="D43" s="24">
        <v>350000</v>
      </c>
      <c r="E43" s="22">
        <v>6166.125</v>
      </c>
      <c r="F43" s="23">
        <v>0.60035945856305495</v>
      </c>
    </row>
    <row r="44" spans="1:6">
      <c r="A44" s="21" t="s">
        <v>448</v>
      </c>
      <c r="B44" s="21" t="s">
        <v>449</v>
      </c>
      <c r="C44" s="21" t="s">
        <v>387</v>
      </c>
      <c r="D44" s="24">
        <v>976568</v>
      </c>
      <c r="E44" s="22">
        <v>5773.4700160000002</v>
      </c>
      <c r="F44" s="23">
        <v>0.56212894367788402</v>
      </c>
    </row>
    <row r="45" spans="1:6">
      <c r="A45" s="21" t="s">
        <v>828</v>
      </c>
      <c r="B45" s="21" t="s">
        <v>829</v>
      </c>
      <c r="C45" s="21" t="s">
        <v>420</v>
      </c>
      <c r="D45" s="24">
        <v>33000</v>
      </c>
      <c r="E45" s="22">
        <v>5715.6824999999999</v>
      </c>
      <c r="F45" s="23">
        <v>0.55650251187225797</v>
      </c>
    </row>
    <row r="46" spans="1:6">
      <c r="A46" s="21" t="s">
        <v>441</v>
      </c>
      <c r="B46" s="21" t="s">
        <v>442</v>
      </c>
      <c r="C46" s="21" t="s">
        <v>443</v>
      </c>
      <c r="D46" s="24">
        <v>1000000</v>
      </c>
      <c r="E46" s="22">
        <v>5623.5</v>
      </c>
      <c r="F46" s="23">
        <v>0.54752724202466496</v>
      </c>
    </row>
    <row r="47" spans="1:6">
      <c r="A47" s="21" t="s">
        <v>411</v>
      </c>
      <c r="B47" s="21" t="s">
        <v>412</v>
      </c>
      <c r="C47" s="21" t="s">
        <v>413</v>
      </c>
      <c r="D47" s="24">
        <v>600000</v>
      </c>
      <c r="E47" s="22">
        <v>5568.9</v>
      </c>
      <c r="F47" s="23">
        <v>0.54221115997353198</v>
      </c>
    </row>
    <row r="48" spans="1:6">
      <c r="A48" s="21" t="s">
        <v>564</v>
      </c>
      <c r="B48" s="21" t="s">
        <v>565</v>
      </c>
      <c r="C48" s="21" t="s">
        <v>543</v>
      </c>
      <c r="D48" s="24">
        <v>3000000</v>
      </c>
      <c r="E48" s="22">
        <v>5539.5</v>
      </c>
      <c r="F48" s="23">
        <v>0.53934865425369205</v>
      </c>
    </row>
    <row r="49" spans="1:9">
      <c r="A49" s="21" t="s">
        <v>431</v>
      </c>
      <c r="B49" s="21" t="s">
        <v>432</v>
      </c>
      <c r="C49" s="21" t="s">
        <v>374</v>
      </c>
      <c r="D49" s="24">
        <v>4000000</v>
      </c>
      <c r="E49" s="22">
        <v>5386</v>
      </c>
      <c r="F49" s="23">
        <v>0.52440325874363802</v>
      </c>
    </row>
    <row r="50" spans="1:9">
      <c r="A50" s="21" t="s">
        <v>465</v>
      </c>
      <c r="B50" s="21" t="s">
        <v>466</v>
      </c>
      <c r="C50" s="21" t="s">
        <v>467</v>
      </c>
      <c r="D50" s="24">
        <v>340000</v>
      </c>
      <c r="E50" s="22">
        <v>5381.52</v>
      </c>
      <c r="F50" s="23">
        <v>0.52396706739585297</v>
      </c>
    </row>
    <row r="51" spans="1:9">
      <c r="A51" s="21" t="s">
        <v>795</v>
      </c>
      <c r="B51" s="21" t="s">
        <v>796</v>
      </c>
      <c r="C51" s="21" t="s">
        <v>397</v>
      </c>
      <c r="D51" s="24">
        <v>1200000</v>
      </c>
      <c r="E51" s="22">
        <v>5249.4</v>
      </c>
      <c r="F51" s="23">
        <v>0.51110331720179203</v>
      </c>
    </row>
    <row r="52" spans="1:9">
      <c r="A52" s="21" t="s">
        <v>570</v>
      </c>
      <c r="B52" s="21" t="s">
        <v>571</v>
      </c>
      <c r="C52" s="21" t="s">
        <v>428</v>
      </c>
      <c r="D52" s="24">
        <v>1000000</v>
      </c>
      <c r="E52" s="22">
        <v>4511.5</v>
      </c>
      <c r="F52" s="23">
        <v>0.43925831819939098</v>
      </c>
    </row>
    <row r="53" spans="1:9">
      <c r="A53" s="21" t="s">
        <v>577</v>
      </c>
      <c r="B53" s="21" t="s">
        <v>578</v>
      </c>
      <c r="C53" s="21" t="s">
        <v>543</v>
      </c>
      <c r="D53" s="24">
        <v>1431815</v>
      </c>
      <c r="E53" s="22">
        <v>2963.8570500000001</v>
      </c>
      <c r="F53" s="23">
        <v>0.28857339314339098</v>
      </c>
    </row>
    <row r="54" spans="1:9">
      <c r="A54" s="21" t="s">
        <v>726</v>
      </c>
      <c r="B54" s="21" t="s">
        <v>727</v>
      </c>
      <c r="C54" s="21" t="s">
        <v>374</v>
      </c>
      <c r="D54" s="24">
        <v>4500000</v>
      </c>
      <c r="E54" s="22">
        <v>2049.75</v>
      </c>
      <c r="F54" s="23">
        <v>0.19957214623278299</v>
      </c>
    </row>
    <row r="55" spans="1:9">
      <c r="A55" s="21" t="s">
        <v>568</v>
      </c>
      <c r="B55" s="21" t="s">
        <v>569</v>
      </c>
      <c r="C55" s="21" t="s">
        <v>384</v>
      </c>
      <c r="D55" s="24">
        <v>500000</v>
      </c>
      <c r="E55" s="22">
        <v>1763.25</v>
      </c>
      <c r="F55" s="23">
        <v>0.171677320085355</v>
      </c>
    </row>
    <row r="56" spans="1:9">
      <c r="A56" s="20" t="s">
        <v>17</v>
      </c>
      <c r="B56" s="20"/>
      <c r="C56" s="20"/>
      <c r="D56" s="20"/>
      <c r="E56" s="25">
        <f>SUM(E7:E55)</f>
        <v>987673.11092300003</v>
      </c>
      <c r="F56" s="26">
        <f>SUM(F7:F55)</f>
        <v>96.163943175174111</v>
      </c>
      <c r="G56" s="14"/>
      <c r="H56" s="14"/>
      <c r="I56" s="14"/>
    </row>
    <row r="57" spans="1:9">
      <c r="A57" s="21"/>
      <c r="B57" s="21"/>
      <c r="C57" s="21"/>
      <c r="D57" s="21"/>
      <c r="E57" s="22"/>
      <c r="F57" s="23"/>
    </row>
    <row r="58" spans="1:9">
      <c r="A58" s="20" t="s">
        <v>517</v>
      </c>
      <c r="B58" s="21"/>
      <c r="C58" s="21"/>
      <c r="D58" s="21"/>
      <c r="E58" s="22"/>
      <c r="F58" s="23"/>
    </row>
    <row r="59" spans="1:9">
      <c r="A59" s="21"/>
      <c r="B59" s="21" t="s">
        <v>520</v>
      </c>
      <c r="C59" s="21" t="s">
        <v>413</v>
      </c>
      <c r="D59" s="24">
        <v>73500</v>
      </c>
      <c r="E59" s="22">
        <v>7.3499999999999998E-3</v>
      </c>
      <c r="F59" s="23">
        <v>7.1562642996021902E-7</v>
      </c>
    </row>
    <row r="60" spans="1:9">
      <c r="A60" s="21"/>
      <c r="B60" s="21" t="s">
        <v>905</v>
      </c>
      <c r="C60" s="21" t="s">
        <v>371</v>
      </c>
      <c r="D60" s="24">
        <v>45000</v>
      </c>
      <c r="E60" s="22">
        <v>4.4999999999999997E-3</v>
      </c>
      <c r="F60" s="23">
        <v>4.3813863058788903E-7</v>
      </c>
    </row>
    <row r="61" spans="1:9">
      <c r="A61" s="21" t="s">
        <v>870</v>
      </c>
      <c r="B61" s="21" t="s">
        <v>871</v>
      </c>
      <c r="C61" s="21" t="s">
        <v>697</v>
      </c>
      <c r="D61" s="24">
        <v>38000</v>
      </c>
      <c r="E61" s="22">
        <v>3.8E-3</v>
      </c>
      <c r="F61" s="23">
        <v>3.6998373249644E-7</v>
      </c>
    </row>
    <row r="62" spans="1:9">
      <c r="A62" s="20" t="s">
        <v>17</v>
      </c>
      <c r="B62" s="20"/>
      <c r="C62" s="20"/>
      <c r="D62" s="20"/>
      <c r="E62" s="25">
        <f>SUM(E58:E61)</f>
        <v>1.5650000000000001E-2</v>
      </c>
      <c r="F62" s="26">
        <f>SUM(F58:F61)</f>
        <v>1.523748793044548E-6</v>
      </c>
      <c r="G62" s="14"/>
      <c r="H62" s="14"/>
      <c r="I62" s="14"/>
    </row>
    <row r="63" spans="1:9">
      <c r="A63" s="21"/>
      <c r="B63" s="21"/>
      <c r="C63" s="21"/>
      <c r="D63" s="21"/>
      <c r="E63" s="22"/>
      <c r="F63" s="23"/>
    </row>
    <row r="64" spans="1:9">
      <c r="A64" s="20" t="s">
        <v>58</v>
      </c>
      <c r="B64" s="20"/>
      <c r="C64" s="20"/>
      <c r="D64" s="20"/>
      <c r="E64" s="25">
        <f>E56+E62</f>
        <v>987673.12657299999</v>
      </c>
      <c r="F64" s="26">
        <f>F56+F62</f>
        <v>96.163944698922904</v>
      </c>
      <c r="G64" s="14"/>
      <c r="H64" s="14"/>
      <c r="I64" s="14"/>
    </row>
    <row r="65" spans="1:9">
      <c r="A65" s="20"/>
      <c r="B65" s="20"/>
      <c r="C65" s="20"/>
      <c r="D65" s="20"/>
      <c r="E65" s="25"/>
      <c r="F65" s="26"/>
      <c r="G65" s="14"/>
      <c r="H65" s="14"/>
      <c r="I65" s="14"/>
    </row>
    <row r="66" spans="1:9">
      <c r="A66" s="20" t="s">
        <v>59</v>
      </c>
      <c r="B66" s="20"/>
      <c r="C66" s="20"/>
      <c r="D66" s="20"/>
      <c r="E66" s="25">
        <f>E68-(E56+E62)</f>
        <v>39399.056941600051</v>
      </c>
      <c r="F66" s="26">
        <f>F68-(F56+F62)</f>
        <v>3.8360553010770957</v>
      </c>
      <c r="G66" s="14"/>
      <c r="H66" s="14"/>
      <c r="I66" s="14"/>
    </row>
    <row r="67" spans="1:9">
      <c r="A67" s="20"/>
      <c r="B67" s="20"/>
      <c r="C67" s="20"/>
      <c r="D67" s="20"/>
      <c r="E67" s="25"/>
      <c r="F67" s="26"/>
      <c r="G67" s="14"/>
      <c r="H67" s="14"/>
      <c r="I67" s="14"/>
    </row>
    <row r="68" spans="1:9">
      <c r="A68" s="27" t="s">
        <v>60</v>
      </c>
      <c r="B68" s="27"/>
      <c r="C68" s="27"/>
      <c r="D68" s="27"/>
      <c r="E68" s="28">
        <v>1027072.1835146</v>
      </c>
      <c r="F68" s="29">
        <v>100</v>
      </c>
      <c r="G68" s="14"/>
      <c r="H68" s="14"/>
      <c r="I68" s="14"/>
    </row>
    <row r="69" spans="1:9">
      <c r="F69" s="15" t="s">
        <v>522</v>
      </c>
    </row>
    <row r="70" spans="1:9">
      <c r="A70" s="14" t="s">
        <v>62</v>
      </c>
      <c r="F70" s="15"/>
    </row>
    <row r="71" spans="1:9">
      <c r="A71" s="14" t="s">
        <v>523</v>
      </c>
      <c r="F71" s="15"/>
    </row>
    <row r="73" spans="1:9">
      <c r="A73" s="14" t="s">
        <v>63</v>
      </c>
    </row>
    <row r="74" spans="1:9">
      <c r="A74" s="14" t="s">
        <v>64</v>
      </c>
    </row>
    <row r="75" spans="1:9">
      <c r="A75" s="14" t="s">
        <v>65</v>
      </c>
      <c r="B75" s="14"/>
      <c r="C75" s="30" t="s">
        <v>66</v>
      </c>
      <c r="D75" s="14" t="s">
        <v>67</v>
      </c>
    </row>
    <row r="76" spans="1:9">
      <c r="A76" s="7" t="s">
        <v>97</v>
      </c>
      <c r="C76" s="31">
        <v>843.95230000000004</v>
      </c>
      <c r="D76" s="31">
        <v>961.274</v>
      </c>
    </row>
    <row r="77" spans="1:9">
      <c r="A77" s="7" t="s">
        <v>306</v>
      </c>
      <c r="C77" s="31">
        <v>44.6952</v>
      </c>
      <c r="D77" s="31">
        <v>50.908499999999997</v>
      </c>
    </row>
    <row r="78" spans="1:9">
      <c r="A78" s="7" t="s">
        <v>100</v>
      </c>
      <c r="C78" s="31">
        <v>911.11040000000003</v>
      </c>
      <c r="D78" s="31">
        <v>1041.4784</v>
      </c>
    </row>
    <row r="79" spans="1:9">
      <c r="A79" s="7" t="s">
        <v>307</v>
      </c>
      <c r="C79" s="31">
        <v>49.7072</v>
      </c>
      <c r="D79" s="31">
        <v>56.819499999999998</v>
      </c>
    </row>
    <row r="81" spans="1:4">
      <c r="A81" s="7" t="s">
        <v>87</v>
      </c>
    </row>
    <row r="83" spans="1:4">
      <c r="A83" s="14" t="s">
        <v>83</v>
      </c>
      <c r="D83" s="30" t="s">
        <v>91</v>
      </c>
    </row>
    <row r="85" spans="1:4">
      <c r="A85" s="14" t="s">
        <v>524</v>
      </c>
      <c r="D85" s="36">
        <v>0.1014</v>
      </c>
    </row>
    <row r="87" spans="1:4">
      <c r="A87" s="14" t="s">
        <v>90</v>
      </c>
    </row>
    <row r="88" spans="1:4">
      <c r="A88" s="7" t="s">
        <v>512</v>
      </c>
    </row>
    <row r="89" spans="1:4">
      <c r="A89" s="41" t="s">
        <v>513</v>
      </c>
    </row>
    <row r="92" spans="1:4">
      <c r="A92" s="14" t="s">
        <v>680</v>
      </c>
    </row>
    <row r="93" spans="1:4">
      <c r="A93" s="14"/>
    </row>
    <row r="94" spans="1:4">
      <c r="A94" s="39" t="s">
        <v>93</v>
      </c>
    </row>
    <row r="95" spans="1:4">
      <c r="A95" s="42"/>
    </row>
    <row r="96" spans="1:4">
      <c r="A96" s="43"/>
    </row>
    <row r="97" spans="1:1">
      <c r="A97" s="43"/>
    </row>
    <row r="98" spans="1:1">
      <c r="A98" s="43"/>
    </row>
    <row r="99" spans="1:1">
      <c r="A99" s="43"/>
    </row>
    <row r="100" spans="1:1">
      <c r="A100" s="43"/>
    </row>
    <row r="101" spans="1:1">
      <c r="A101" s="43"/>
    </row>
    <row r="102" spans="1:1">
      <c r="A102" s="43"/>
    </row>
    <row r="103" spans="1:1">
      <c r="A103" s="43"/>
    </row>
    <row r="104" spans="1:1">
      <c r="A104" s="43"/>
    </row>
    <row r="105" spans="1:1">
      <c r="A105" s="43"/>
    </row>
    <row r="106" spans="1:1">
      <c r="A106" s="43"/>
    </row>
    <row r="107" spans="1:1">
      <c r="A107" s="43"/>
    </row>
    <row r="108" spans="1:1">
      <c r="A108" s="39" t="s">
        <v>874</v>
      </c>
    </row>
    <row r="109" spans="1:1">
      <c r="A109" s="43"/>
    </row>
    <row r="110" spans="1:1">
      <c r="A110" s="39" t="s">
        <v>95</v>
      </c>
    </row>
    <row r="111" spans="1:1">
      <c r="A111" s="43"/>
    </row>
    <row r="112" spans="1:1">
      <c r="A112" s="43"/>
    </row>
    <row r="113" spans="1:1">
      <c r="A113" s="43"/>
    </row>
    <row r="114" spans="1:1">
      <c r="A114" s="43"/>
    </row>
    <row r="115" spans="1:1">
      <c r="A115" s="43"/>
    </row>
    <row r="116" spans="1:1">
      <c r="A116" s="43"/>
    </row>
    <row r="117" spans="1:1">
      <c r="A117" s="43"/>
    </row>
    <row r="118" spans="1:1">
      <c r="A118" s="43"/>
    </row>
    <row r="119" spans="1:1">
      <c r="A119" s="43"/>
    </row>
    <row r="120" spans="1:1">
      <c r="A120" s="43"/>
    </row>
    <row r="121" spans="1:1">
      <c r="A121" s="43"/>
    </row>
    <row r="122" spans="1:1">
      <c r="A122" s="43"/>
    </row>
    <row r="124" spans="1:1">
      <c r="A124" s="14" t="s">
        <v>906</v>
      </c>
    </row>
  </sheetData>
  <mergeCells count="1">
    <mergeCell ref="A1:F1"/>
  </mergeCells>
  <conditionalFormatting sqref="F2:F3 F5:F65536">
    <cfRule type="cellIs" dxfId="39" priority="1" stopIfTrue="1" operator="between">
      <formula>0.009</formula>
      <formula>-0.009</formula>
    </cfRule>
  </conditionalFormatting>
  <hyperlinks>
    <hyperlink ref="A89" r:id="rId1" xr:uid="{00000000-0004-0000-1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13"/>
  <sheetViews>
    <sheetView workbookViewId="0">
      <selection sqref="A1:F1"/>
    </sheetView>
  </sheetViews>
  <sheetFormatPr defaultColWidth="9.28515625" defaultRowHeight="10.15"/>
  <cols>
    <col min="1" max="1" width="38.7109375" style="7" bestFit="1" customWidth="1"/>
    <col min="2" max="2" width="26.7109375" style="7" bestFit="1" customWidth="1"/>
    <col min="3" max="3" width="22.42578125" style="7" bestFit="1" customWidth="1"/>
    <col min="4" max="4" width="15.28515625" style="7" bestFit="1" customWidth="1"/>
    <col min="5" max="5" width="23" style="10" bestFit="1" customWidth="1"/>
    <col min="6" max="6" width="13.5703125" style="11" bestFit="1" customWidth="1"/>
    <col min="7" max="16384" width="9.28515625" style="7"/>
  </cols>
  <sheetData>
    <row r="1" spans="1:6" s="1" customFormat="1" ht="13.9">
      <c r="A1" s="58" t="s">
        <v>907</v>
      </c>
      <c r="B1" s="59"/>
      <c r="C1" s="59"/>
      <c r="D1" s="59"/>
      <c r="E1" s="59"/>
      <c r="F1" s="59"/>
    </row>
    <row r="2" spans="1:6" s="1" customFormat="1" ht="11.45">
      <c r="E2" s="5"/>
      <c r="F2" s="9"/>
    </row>
    <row r="3" spans="1:6" s="1" customFormat="1" ht="12">
      <c r="A3" s="8" t="s">
        <v>1</v>
      </c>
      <c r="B3" s="2"/>
      <c r="C3" s="3"/>
      <c r="D3" s="3"/>
      <c r="E3" s="4"/>
      <c r="F3" s="9"/>
    </row>
    <row r="4" spans="1:6" s="1" customFormat="1" ht="17.649999999999999" customHeight="1">
      <c r="A4" s="6" t="s">
        <v>2</v>
      </c>
      <c r="B4" s="6" t="s">
        <v>3</v>
      </c>
      <c r="C4" s="13" t="s">
        <v>530</v>
      </c>
      <c r="D4" s="13" t="s">
        <v>5</v>
      </c>
      <c r="E4" s="12" t="s">
        <v>6</v>
      </c>
      <c r="F4" s="12" t="s">
        <v>7</v>
      </c>
    </row>
    <row r="5" spans="1:6">
      <c r="A5" s="16" t="s">
        <v>368</v>
      </c>
      <c r="B5" s="17"/>
      <c r="C5" s="17"/>
      <c r="D5" s="17"/>
      <c r="E5" s="18"/>
      <c r="F5" s="19"/>
    </row>
    <row r="6" spans="1:6">
      <c r="A6" s="20" t="s">
        <v>10</v>
      </c>
      <c r="B6" s="21"/>
      <c r="C6" s="21"/>
      <c r="D6" s="21"/>
      <c r="E6" s="22"/>
      <c r="F6" s="23"/>
    </row>
    <row r="7" spans="1:6">
      <c r="A7" s="21" t="s">
        <v>369</v>
      </c>
      <c r="B7" s="21" t="s">
        <v>370</v>
      </c>
      <c r="C7" s="21" t="s">
        <v>371</v>
      </c>
      <c r="D7" s="24">
        <v>1250000</v>
      </c>
      <c r="E7" s="22">
        <v>23596.875</v>
      </c>
      <c r="F7" s="23">
        <v>8.18373263727735</v>
      </c>
    </row>
    <row r="8" spans="1:6">
      <c r="A8" s="21" t="s">
        <v>377</v>
      </c>
      <c r="B8" s="21" t="s">
        <v>378</v>
      </c>
      <c r="C8" s="21" t="s">
        <v>374</v>
      </c>
      <c r="D8" s="24">
        <v>1248046</v>
      </c>
      <c r="E8" s="22">
        <v>18463.592519999998</v>
      </c>
      <c r="F8" s="23">
        <v>6.4034370952642599</v>
      </c>
    </row>
    <row r="9" spans="1:6">
      <c r="A9" s="21" t="s">
        <v>375</v>
      </c>
      <c r="B9" s="21" t="s">
        <v>376</v>
      </c>
      <c r="C9" s="21" t="s">
        <v>374</v>
      </c>
      <c r="D9" s="24">
        <v>2100000</v>
      </c>
      <c r="E9" s="22">
        <v>15543.15</v>
      </c>
      <c r="F9" s="23">
        <v>5.3905859967092002</v>
      </c>
    </row>
    <row r="10" spans="1:6">
      <c r="A10" s="21" t="s">
        <v>456</v>
      </c>
      <c r="B10" s="21" t="s">
        <v>457</v>
      </c>
      <c r="C10" s="21" t="s">
        <v>410</v>
      </c>
      <c r="D10" s="24">
        <v>6762103</v>
      </c>
      <c r="E10" s="22">
        <v>14940.86658</v>
      </c>
      <c r="F10" s="23">
        <v>5.1817055207502003</v>
      </c>
    </row>
    <row r="11" spans="1:6">
      <c r="A11" s="21" t="s">
        <v>382</v>
      </c>
      <c r="B11" s="21" t="s">
        <v>383</v>
      </c>
      <c r="C11" s="21" t="s">
        <v>384</v>
      </c>
      <c r="D11" s="24">
        <v>1433873</v>
      </c>
      <c r="E11" s="22">
        <v>9804.823574</v>
      </c>
      <c r="F11" s="23">
        <v>3.4004525889674002</v>
      </c>
    </row>
    <row r="12" spans="1:6">
      <c r="A12" s="21" t="s">
        <v>379</v>
      </c>
      <c r="B12" s="21" t="s">
        <v>380</v>
      </c>
      <c r="C12" s="21" t="s">
        <v>381</v>
      </c>
      <c r="D12" s="24">
        <v>506801</v>
      </c>
      <c r="E12" s="22">
        <v>9608.4401589999998</v>
      </c>
      <c r="F12" s="23">
        <v>3.3323440210847699</v>
      </c>
    </row>
    <row r="13" spans="1:6">
      <c r="A13" s="21" t="s">
        <v>372</v>
      </c>
      <c r="B13" s="21" t="s">
        <v>373</v>
      </c>
      <c r="C13" s="21" t="s">
        <v>374</v>
      </c>
      <c r="D13" s="24">
        <v>1300000</v>
      </c>
      <c r="E13" s="22">
        <v>8821.15</v>
      </c>
      <c r="F13" s="23">
        <v>3.05930057066112</v>
      </c>
    </row>
    <row r="14" spans="1:6">
      <c r="A14" s="21" t="s">
        <v>801</v>
      </c>
      <c r="B14" s="21" t="s">
        <v>802</v>
      </c>
      <c r="C14" s="21" t="s">
        <v>443</v>
      </c>
      <c r="D14" s="24">
        <v>4817530</v>
      </c>
      <c r="E14" s="22">
        <v>8707.6854750000002</v>
      </c>
      <c r="F14" s="23">
        <v>3.0199494558878399</v>
      </c>
    </row>
    <row r="15" spans="1:6">
      <c r="A15" s="21" t="s">
        <v>406</v>
      </c>
      <c r="B15" s="21" t="s">
        <v>407</v>
      </c>
      <c r="C15" s="21" t="s">
        <v>387</v>
      </c>
      <c r="D15" s="24">
        <v>497050</v>
      </c>
      <c r="E15" s="22">
        <v>7883.4615249999997</v>
      </c>
      <c r="F15" s="23">
        <v>2.7340968402325601</v>
      </c>
    </row>
    <row r="16" spans="1:6">
      <c r="A16" s="21" t="s">
        <v>799</v>
      </c>
      <c r="B16" s="21" t="s">
        <v>800</v>
      </c>
      <c r="C16" s="21" t="s">
        <v>757</v>
      </c>
      <c r="D16" s="24">
        <v>157232</v>
      </c>
      <c r="E16" s="22">
        <v>7882.6690879999996</v>
      </c>
      <c r="F16" s="23">
        <v>2.7338220117843099</v>
      </c>
    </row>
    <row r="17" spans="1:6">
      <c r="A17" s="21" t="s">
        <v>533</v>
      </c>
      <c r="B17" s="21" t="s">
        <v>534</v>
      </c>
      <c r="C17" s="21" t="s">
        <v>535</v>
      </c>
      <c r="D17" s="24">
        <v>3644411</v>
      </c>
      <c r="E17" s="22">
        <v>7651.4408949999997</v>
      </c>
      <c r="F17" s="23">
        <v>2.6536287781585499</v>
      </c>
    </row>
    <row r="18" spans="1:6">
      <c r="A18" s="21" t="s">
        <v>809</v>
      </c>
      <c r="B18" s="21" t="s">
        <v>810</v>
      </c>
      <c r="C18" s="21" t="s">
        <v>405</v>
      </c>
      <c r="D18" s="24">
        <v>350000</v>
      </c>
      <c r="E18" s="22">
        <v>7583.8</v>
      </c>
      <c r="F18" s="23">
        <v>2.6301699515119701</v>
      </c>
    </row>
    <row r="19" spans="1:6">
      <c r="A19" s="21" t="s">
        <v>431</v>
      </c>
      <c r="B19" s="21" t="s">
        <v>432</v>
      </c>
      <c r="C19" s="21" t="s">
        <v>374</v>
      </c>
      <c r="D19" s="24">
        <v>5486879</v>
      </c>
      <c r="E19" s="22">
        <v>7388.082574</v>
      </c>
      <c r="F19" s="23">
        <v>2.5622923581085999</v>
      </c>
    </row>
    <row r="20" spans="1:6">
      <c r="A20" s="21" t="s">
        <v>398</v>
      </c>
      <c r="B20" s="21" t="s">
        <v>399</v>
      </c>
      <c r="C20" s="21" t="s">
        <v>371</v>
      </c>
      <c r="D20" s="24">
        <v>530000</v>
      </c>
      <c r="E20" s="22">
        <v>6991.23</v>
      </c>
      <c r="F20" s="23">
        <v>2.4246582280794602</v>
      </c>
    </row>
    <row r="21" spans="1:6">
      <c r="A21" s="21" t="s">
        <v>418</v>
      </c>
      <c r="B21" s="21" t="s">
        <v>419</v>
      </c>
      <c r="C21" s="21" t="s">
        <v>420</v>
      </c>
      <c r="D21" s="24">
        <v>282387</v>
      </c>
      <c r="E21" s="22">
        <v>6560.979558</v>
      </c>
      <c r="F21" s="23">
        <v>2.27544124132175</v>
      </c>
    </row>
    <row r="22" spans="1:6">
      <c r="A22" s="21" t="s">
        <v>429</v>
      </c>
      <c r="B22" s="21" t="s">
        <v>430</v>
      </c>
      <c r="C22" s="21" t="s">
        <v>402</v>
      </c>
      <c r="D22" s="24">
        <v>1965841</v>
      </c>
      <c r="E22" s="22">
        <v>5802.1797120000001</v>
      </c>
      <c r="F22" s="23">
        <v>2.0122786375925998</v>
      </c>
    </row>
    <row r="23" spans="1:6">
      <c r="A23" s="21" t="s">
        <v>531</v>
      </c>
      <c r="B23" s="21" t="s">
        <v>532</v>
      </c>
      <c r="C23" s="21" t="s">
        <v>435</v>
      </c>
      <c r="D23" s="24">
        <v>2415915</v>
      </c>
      <c r="E23" s="22">
        <v>5782.492553</v>
      </c>
      <c r="F23" s="23">
        <v>2.0054508501994102</v>
      </c>
    </row>
    <row r="24" spans="1:6">
      <c r="A24" s="21" t="s">
        <v>807</v>
      </c>
      <c r="B24" s="21" t="s">
        <v>808</v>
      </c>
      <c r="C24" s="21" t="s">
        <v>435</v>
      </c>
      <c r="D24" s="24">
        <v>4700000</v>
      </c>
      <c r="E24" s="22">
        <v>5755.15</v>
      </c>
      <c r="F24" s="23">
        <v>1.9959680630348999</v>
      </c>
    </row>
    <row r="25" spans="1:6">
      <c r="A25" s="21" t="s">
        <v>388</v>
      </c>
      <c r="B25" s="21" t="s">
        <v>389</v>
      </c>
      <c r="C25" s="21" t="s">
        <v>374</v>
      </c>
      <c r="D25" s="24">
        <v>310000</v>
      </c>
      <c r="E25" s="22">
        <v>5567.91</v>
      </c>
      <c r="F25" s="23">
        <v>1.93103056181901</v>
      </c>
    </row>
    <row r="26" spans="1:6">
      <c r="A26" s="21" t="s">
        <v>395</v>
      </c>
      <c r="B26" s="21" t="s">
        <v>396</v>
      </c>
      <c r="C26" s="21" t="s">
        <v>397</v>
      </c>
      <c r="D26" s="24">
        <v>448797</v>
      </c>
      <c r="E26" s="22">
        <v>5471.5086259999998</v>
      </c>
      <c r="F26" s="23">
        <v>1.89759719105775</v>
      </c>
    </row>
    <row r="27" spans="1:6">
      <c r="A27" s="21" t="s">
        <v>908</v>
      </c>
      <c r="B27" s="21" t="s">
        <v>909</v>
      </c>
      <c r="C27" s="21" t="s">
        <v>405</v>
      </c>
      <c r="D27" s="24">
        <v>160000</v>
      </c>
      <c r="E27" s="22">
        <v>5245.52</v>
      </c>
      <c r="F27" s="23">
        <v>1.81922111396069</v>
      </c>
    </row>
    <row r="28" spans="1:6">
      <c r="A28" s="21" t="s">
        <v>544</v>
      </c>
      <c r="B28" s="21" t="s">
        <v>545</v>
      </c>
      <c r="C28" s="21" t="s">
        <v>371</v>
      </c>
      <c r="D28" s="24">
        <v>283932</v>
      </c>
      <c r="E28" s="22">
        <v>5083.944426</v>
      </c>
      <c r="F28" s="23">
        <v>1.76318440154302</v>
      </c>
    </row>
    <row r="29" spans="1:6">
      <c r="A29" s="21" t="s">
        <v>385</v>
      </c>
      <c r="B29" s="21" t="s">
        <v>386</v>
      </c>
      <c r="C29" s="21" t="s">
        <v>387</v>
      </c>
      <c r="D29" s="24">
        <v>210633</v>
      </c>
      <c r="E29" s="22">
        <v>4971.2547500000001</v>
      </c>
      <c r="F29" s="23">
        <v>1.72410201544887</v>
      </c>
    </row>
    <row r="30" spans="1:6">
      <c r="A30" s="21" t="s">
        <v>403</v>
      </c>
      <c r="B30" s="21" t="s">
        <v>404</v>
      </c>
      <c r="C30" s="21" t="s">
        <v>405</v>
      </c>
      <c r="D30" s="24">
        <v>100000</v>
      </c>
      <c r="E30" s="22">
        <v>4907</v>
      </c>
      <c r="F30" s="23">
        <v>1.70181755215976</v>
      </c>
    </row>
    <row r="31" spans="1:6">
      <c r="A31" s="21" t="s">
        <v>596</v>
      </c>
      <c r="B31" s="21" t="s">
        <v>597</v>
      </c>
      <c r="C31" s="21" t="s">
        <v>387</v>
      </c>
      <c r="D31" s="24">
        <v>641207</v>
      </c>
      <c r="E31" s="22">
        <v>4767.0534420000004</v>
      </c>
      <c r="F31" s="23">
        <v>1.65328209082519</v>
      </c>
    </row>
    <row r="32" spans="1:6">
      <c r="A32" s="21" t="s">
        <v>910</v>
      </c>
      <c r="B32" s="21" t="s">
        <v>911</v>
      </c>
      <c r="C32" s="21" t="s">
        <v>543</v>
      </c>
      <c r="D32" s="24">
        <v>2007841</v>
      </c>
      <c r="E32" s="22">
        <v>4702.3636219999999</v>
      </c>
      <c r="F32" s="23">
        <v>1.63084673905791</v>
      </c>
    </row>
    <row r="33" spans="1:6">
      <c r="A33" s="21" t="s">
        <v>834</v>
      </c>
      <c r="B33" s="21" t="s">
        <v>835</v>
      </c>
      <c r="C33" s="21" t="s">
        <v>836</v>
      </c>
      <c r="D33" s="24">
        <v>450000</v>
      </c>
      <c r="E33" s="22">
        <v>4411.5749999999998</v>
      </c>
      <c r="F33" s="23">
        <v>1.5299970995861401</v>
      </c>
    </row>
    <row r="34" spans="1:6">
      <c r="A34" s="21" t="s">
        <v>501</v>
      </c>
      <c r="B34" s="21" t="s">
        <v>502</v>
      </c>
      <c r="C34" s="21" t="s">
        <v>374</v>
      </c>
      <c r="D34" s="24">
        <v>5000000</v>
      </c>
      <c r="E34" s="22">
        <v>4150</v>
      </c>
      <c r="F34" s="23">
        <v>1.43927916068128</v>
      </c>
    </row>
    <row r="35" spans="1:6">
      <c r="A35" s="21" t="s">
        <v>819</v>
      </c>
      <c r="B35" s="21" t="s">
        <v>820</v>
      </c>
      <c r="C35" s="21" t="s">
        <v>821</v>
      </c>
      <c r="D35" s="24">
        <v>511291</v>
      </c>
      <c r="E35" s="22">
        <v>3865.6156059999998</v>
      </c>
      <c r="F35" s="23">
        <v>1.3406505987759301</v>
      </c>
    </row>
    <row r="36" spans="1:6">
      <c r="A36" s="21" t="s">
        <v>497</v>
      </c>
      <c r="B36" s="21" t="s">
        <v>498</v>
      </c>
      <c r="C36" s="21" t="s">
        <v>387</v>
      </c>
      <c r="D36" s="24">
        <v>602514</v>
      </c>
      <c r="E36" s="22">
        <v>3494.8824570000002</v>
      </c>
      <c r="F36" s="23">
        <v>1.2120750576845001</v>
      </c>
    </row>
    <row r="37" spans="1:6">
      <c r="A37" s="21" t="s">
        <v>411</v>
      </c>
      <c r="B37" s="21" t="s">
        <v>412</v>
      </c>
      <c r="C37" s="21" t="s">
        <v>413</v>
      </c>
      <c r="D37" s="24">
        <v>375000</v>
      </c>
      <c r="E37" s="22">
        <v>3480.5625</v>
      </c>
      <c r="F37" s="23">
        <v>1.2071086924575201</v>
      </c>
    </row>
    <row r="38" spans="1:6">
      <c r="A38" s="21" t="s">
        <v>880</v>
      </c>
      <c r="B38" s="21" t="s">
        <v>881</v>
      </c>
      <c r="C38" s="21" t="s">
        <v>750</v>
      </c>
      <c r="D38" s="24">
        <v>160000</v>
      </c>
      <c r="E38" s="22">
        <v>3228.08</v>
      </c>
      <c r="F38" s="23">
        <v>1.11954416217157</v>
      </c>
    </row>
    <row r="39" spans="1:6">
      <c r="A39" s="21" t="s">
        <v>591</v>
      </c>
      <c r="B39" s="21" t="s">
        <v>592</v>
      </c>
      <c r="C39" s="21" t="s">
        <v>593</v>
      </c>
      <c r="D39" s="24">
        <v>339983</v>
      </c>
      <c r="E39" s="22">
        <v>3040.127986</v>
      </c>
      <c r="F39" s="23">
        <v>1.0543597243503</v>
      </c>
    </row>
    <row r="40" spans="1:6">
      <c r="A40" s="21" t="s">
        <v>824</v>
      </c>
      <c r="B40" s="21" t="s">
        <v>825</v>
      </c>
      <c r="C40" s="21" t="s">
        <v>750</v>
      </c>
      <c r="D40" s="24">
        <v>491969</v>
      </c>
      <c r="E40" s="22">
        <v>3023.3954899999999</v>
      </c>
      <c r="F40" s="23">
        <v>1.0485566562059701</v>
      </c>
    </row>
    <row r="41" spans="1:6">
      <c r="A41" s="21" t="s">
        <v>495</v>
      </c>
      <c r="B41" s="21" t="s">
        <v>496</v>
      </c>
      <c r="C41" s="21" t="s">
        <v>435</v>
      </c>
      <c r="D41" s="24">
        <v>40000</v>
      </c>
      <c r="E41" s="22">
        <v>2970.58</v>
      </c>
      <c r="F41" s="23">
        <v>1.03023949135821</v>
      </c>
    </row>
    <row r="42" spans="1:6">
      <c r="A42" s="21" t="s">
        <v>446</v>
      </c>
      <c r="B42" s="21" t="s">
        <v>447</v>
      </c>
      <c r="C42" s="21" t="s">
        <v>423</v>
      </c>
      <c r="D42" s="24">
        <v>2000000</v>
      </c>
      <c r="E42" s="22">
        <v>2748</v>
      </c>
      <c r="F42" s="23">
        <v>0.95304557434991499</v>
      </c>
    </row>
    <row r="43" spans="1:6">
      <c r="A43" s="21" t="s">
        <v>702</v>
      </c>
      <c r="B43" s="21" t="s">
        <v>703</v>
      </c>
      <c r="C43" s="21" t="s">
        <v>420</v>
      </c>
      <c r="D43" s="24">
        <v>150123</v>
      </c>
      <c r="E43" s="22">
        <v>2634.3584040000001</v>
      </c>
      <c r="F43" s="23">
        <v>0.91363304882958696</v>
      </c>
    </row>
    <row r="44" spans="1:6">
      <c r="A44" s="21" t="s">
        <v>629</v>
      </c>
      <c r="B44" s="21" t="s">
        <v>630</v>
      </c>
      <c r="C44" s="21" t="s">
        <v>423</v>
      </c>
      <c r="D44" s="24">
        <v>123516</v>
      </c>
      <c r="E44" s="22">
        <v>2595.7504979999999</v>
      </c>
      <c r="F44" s="23">
        <v>0.90024327665046899</v>
      </c>
    </row>
    <row r="45" spans="1:6">
      <c r="A45" s="21" t="s">
        <v>421</v>
      </c>
      <c r="B45" s="21" t="s">
        <v>422</v>
      </c>
      <c r="C45" s="21" t="s">
        <v>423</v>
      </c>
      <c r="D45" s="24">
        <v>899890</v>
      </c>
      <c r="E45" s="22">
        <v>2449.9505250000002</v>
      </c>
      <c r="F45" s="23">
        <v>0.84967776755003699</v>
      </c>
    </row>
    <row r="46" spans="1:6">
      <c r="A46" s="21" t="s">
        <v>460</v>
      </c>
      <c r="B46" s="21" t="s">
        <v>461</v>
      </c>
      <c r="C46" s="21" t="s">
        <v>462</v>
      </c>
      <c r="D46" s="24">
        <v>257205</v>
      </c>
      <c r="E46" s="22">
        <v>2444.2191149999999</v>
      </c>
      <c r="F46" s="23">
        <v>0.84769003285742905</v>
      </c>
    </row>
    <row r="47" spans="1:6">
      <c r="A47" s="21" t="s">
        <v>912</v>
      </c>
      <c r="B47" s="21" t="s">
        <v>913</v>
      </c>
      <c r="C47" s="21" t="s">
        <v>543</v>
      </c>
      <c r="D47" s="24">
        <v>60000</v>
      </c>
      <c r="E47" s="22">
        <v>2244.7800000000002</v>
      </c>
      <c r="F47" s="23">
        <v>0.77852170465400405</v>
      </c>
    </row>
    <row r="48" spans="1:6">
      <c r="A48" s="21" t="s">
        <v>914</v>
      </c>
      <c r="B48" s="21" t="s">
        <v>915</v>
      </c>
      <c r="C48" s="21" t="s">
        <v>420</v>
      </c>
      <c r="D48" s="24">
        <v>1000000</v>
      </c>
      <c r="E48" s="22">
        <v>2233</v>
      </c>
      <c r="F48" s="23">
        <v>0.77443623272320306</v>
      </c>
    </row>
    <row r="49" spans="1:9">
      <c r="A49" s="21" t="s">
        <v>450</v>
      </c>
      <c r="B49" s="21" t="s">
        <v>451</v>
      </c>
      <c r="C49" s="21" t="s">
        <v>394</v>
      </c>
      <c r="D49" s="24">
        <v>383021</v>
      </c>
      <c r="E49" s="22">
        <v>1912.615364</v>
      </c>
      <c r="F49" s="23">
        <v>0.66332227368771901</v>
      </c>
    </row>
    <row r="50" spans="1:9">
      <c r="A50" s="21" t="s">
        <v>541</v>
      </c>
      <c r="B50" s="21" t="s">
        <v>542</v>
      </c>
      <c r="C50" s="21" t="s">
        <v>543</v>
      </c>
      <c r="D50" s="24">
        <v>360275</v>
      </c>
      <c r="E50" s="22">
        <v>1902.612275</v>
      </c>
      <c r="F50" s="23">
        <v>0.65985305982262499</v>
      </c>
    </row>
    <row r="51" spans="1:9">
      <c r="A51" s="21" t="s">
        <v>448</v>
      </c>
      <c r="B51" s="21" t="s">
        <v>449</v>
      </c>
      <c r="C51" s="21" t="s">
        <v>387</v>
      </c>
      <c r="D51" s="24">
        <v>312320</v>
      </c>
      <c r="E51" s="22">
        <v>1846.4358400000001</v>
      </c>
      <c r="F51" s="23">
        <v>0.64037027133663305</v>
      </c>
    </row>
    <row r="52" spans="1:9">
      <c r="A52" s="21" t="s">
        <v>698</v>
      </c>
      <c r="B52" s="21" t="s">
        <v>699</v>
      </c>
      <c r="C52" s="21" t="s">
        <v>413</v>
      </c>
      <c r="D52" s="24">
        <v>785951</v>
      </c>
      <c r="E52" s="22">
        <v>871.22668350000004</v>
      </c>
      <c r="F52" s="23">
        <v>0.30215383368458099</v>
      </c>
    </row>
    <row r="53" spans="1:9">
      <c r="A53" s="21" t="s">
        <v>568</v>
      </c>
      <c r="B53" s="21" t="s">
        <v>569</v>
      </c>
      <c r="C53" s="21" t="s">
        <v>384</v>
      </c>
      <c r="D53" s="24">
        <v>102419</v>
      </c>
      <c r="E53" s="22">
        <v>361.18060350000002</v>
      </c>
      <c r="F53" s="23">
        <v>0.12526258213489999</v>
      </c>
    </row>
    <row r="54" spans="1:9">
      <c r="A54" s="20" t="s">
        <v>17</v>
      </c>
      <c r="B54" s="20"/>
      <c r="C54" s="20"/>
      <c r="D54" s="20"/>
      <c r="E54" s="25">
        <f>SUM(E7:E53)</f>
        <v>275393.57242600003</v>
      </c>
      <c r="F54" s="26">
        <f>SUM(F7:F53)</f>
        <v>95.510416814050984</v>
      </c>
      <c r="G54" s="14"/>
      <c r="H54" s="14"/>
      <c r="I54" s="14"/>
    </row>
    <row r="55" spans="1:9">
      <c r="A55" s="21"/>
      <c r="B55" s="21"/>
      <c r="C55" s="21"/>
      <c r="D55" s="21"/>
      <c r="E55" s="22"/>
      <c r="F55" s="23"/>
    </row>
    <row r="56" spans="1:9">
      <c r="A56" s="20" t="s">
        <v>600</v>
      </c>
      <c r="B56" s="21"/>
      <c r="C56" s="21"/>
      <c r="D56" s="21"/>
      <c r="E56" s="22"/>
      <c r="F56" s="23"/>
    </row>
    <row r="57" spans="1:9">
      <c r="A57" s="21" t="s">
        <v>635</v>
      </c>
      <c r="B57" s="21" t="s">
        <v>636</v>
      </c>
      <c r="C57" s="21" t="s">
        <v>371</v>
      </c>
      <c r="D57" s="24">
        <v>275000</v>
      </c>
      <c r="E57" s="22">
        <v>5811.8525030000001</v>
      </c>
      <c r="F57" s="23">
        <v>2.0156332994027002</v>
      </c>
    </row>
    <row r="58" spans="1:9">
      <c r="A58" s="21" t="s">
        <v>657</v>
      </c>
      <c r="B58" s="21" t="s">
        <v>658</v>
      </c>
      <c r="C58" s="21" t="s">
        <v>659</v>
      </c>
      <c r="D58" s="24">
        <v>140000</v>
      </c>
      <c r="E58" s="22">
        <v>2721.47757</v>
      </c>
      <c r="F58" s="23">
        <v>0.94384721753313705</v>
      </c>
    </row>
    <row r="59" spans="1:9">
      <c r="A59" s="20" t="s">
        <v>17</v>
      </c>
      <c r="B59" s="20"/>
      <c r="C59" s="20"/>
      <c r="D59" s="20"/>
      <c r="E59" s="25">
        <f>SUM(E56:E58)</f>
        <v>8533.330073000001</v>
      </c>
      <c r="F59" s="26">
        <f>SUM(F56:F58)</f>
        <v>2.9594805169358374</v>
      </c>
      <c r="G59" s="14"/>
      <c r="H59" s="14"/>
      <c r="I59" s="14"/>
    </row>
    <row r="60" spans="1:9">
      <c r="A60" s="21"/>
      <c r="B60" s="21"/>
      <c r="C60" s="21"/>
      <c r="D60" s="21"/>
      <c r="E60" s="22"/>
      <c r="F60" s="23"/>
    </row>
    <row r="61" spans="1:9">
      <c r="A61" s="20" t="s">
        <v>58</v>
      </c>
      <c r="B61" s="20"/>
      <c r="C61" s="20"/>
      <c r="D61" s="20"/>
      <c r="E61" s="25">
        <f>E54+E59</f>
        <v>283926.90249900002</v>
      </c>
      <c r="F61" s="26">
        <f>F54+F59</f>
        <v>98.469897330986825</v>
      </c>
      <c r="G61" s="14"/>
      <c r="H61" s="14"/>
      <c r="I61" s="14"/>
    </row>
    <row r="62" spans="1:9">
      <c r="A62" s="20"/>
      <c r="B62" s="20"/>
      <c r="C62" s="20"/>
      <c r="D62" s="20"/>
      <c r="E62" s="25"/>
      <c r="F62" s="26"/>
      <c r="G62" s="14"/>
      <c r="H62" s="14"/>
      <c r="I62" s="14"/>
    </row>
    <row r="63" spans="1:9">
      <c r="A63" s="20" t="s">
        <v>59</v>
      </c>
      <c r="B63" s="20"/>
      <c r="C63" s="20"/>
      <c r="D63" s="20"/>
      <c r="E63" s="25">
        <f>E65-(E54+E59)</f>
        <v>4411.8793975999579</v>
      </c>
      <c r="F63" s="26">
        <f>F65-(F54+F59)</f>
        <v>1.5301026690131749</v>
      </c>
      <c r="G63" s="14"/>
      <c r="H63" s="14"/>
      <c r="I63" s="14"/>
    </row>
    <row r="64" spans="1:9">
      <c r="A64" s="20"/>
      <c r="B64" s="20"/>
      <c r="C64" s="20"/>
      <c r="D64" s="20"/>
      <c r="E64" s="25"/>
      <c r="F64" s="26"/>
      <c r="G64" s="14"/>
      <c r="H64" s="14"/>
      <c r="I64" s="14"/>
    </row>
    <row r="65" spans="1:9">
      <c r="A65" s="27" t="s">
        <v>60</v>
      </c>
      <c r="B65" s="27"/>
      <c r="C65" s="27"/>
      <c r="D65" s="27"/>
      <c r="E65" s="28">
        <v>288338.78189659998</v>
      </c>
      <c r="F65" s="29">
        <v>100</v>
      </c>
      <c r="G65" s="14"/>
      <c r="H65" s="14"/>
      <c r="I65" s="14"/>
    </row>
    <row r="68" spans="1:9">
      <c r="A68" s="14" t="s">
        <v>63</v>
      </c>
    </row>
    <row r="69" spans="1:9">
      <c r="A69" s="14" t="s">
        <v>64</v>
      </c>
    </row>
    <row r="70" spans="1:9">
      <c r="A70" s="14" t="s">
        <v>65</v>
      </c>
      <c r="B70" s="14"/>
      <c r="C70" s="30" t="s">
        <v>66</v>
      </c>
      <c r="D70" s="14" t="s">
        <v>67</v>
      </c>
    </row>
    <row r="71" spans="1:9">
      <c r="A71" s="7" t="s">
        <v>97</v>
      </c>
      <c r="C71" s="31">
        <v>112.4893</v>
      </c>
      <c r="D71" s="31">
        <v>124.2931</v>
      </c>
    </row>
    <row r="72" spans="1:9">
      <c r="A72" s="7" t="s">
        <v>306</v>
      </c>
      <c r="C72" s="31">
        <v>18.0105</v>
      </c>
      <c r="D72" s="31">
        <v>19.900400000000001</v>
      </c>
    </row>
    <row r="73" spans="1:9">
      <c r="A73" s="7" t="s">
        <v>100</v>
      </c>
      <c r="C73" s="31">
        <v>119.9503</v>
      </c>
      <c r="D73" s="31">
        <v>133.01320000000001</v>
      </c>
    </row>
    <row r="74" spans="1:9">
      <c r="A74" s="7" t="s">
        <v>307</v>
      </c>
      <c r="C74" s="31">
        <v>19.8398</v>
      </c>
      <c r="D74" s="31">
        <v>21.999600000000001</v>
      </c>
    </row>
    <row r="76" spans="1:9">
      <c r="A76" s="7" t="s">
        <v>87</v>
      </c>
    </row>
    <row r="78" spans="1:9">
      <c r="A78" s="14" t="s">
        <v>83</v>
      </c>
      <c r="D78" s="30" t="s">
        <v>91</v>
      </c>
    </row>
    <row r="80" spans="1:9">
      <c r="A80" s="14" t="s">
        <v>524</v>
      </c>
      <c r="D80" s="36">
        <v>0.2389</v>
      </c>
    </row>
    <row r="83" spans="1:1">
      <c r="A83" s="14" t="s">
        <v>916</v>
      </c>
    </row>
    <row r="84" spans="1:1">
      <c r="A84" s="41"/>
    </row>
    <row r="85" spans="1:1">
      <c r="A85" s="39" t="s">
        <v>93</v>
      </c>
    </row>
    <row r="86" spans="1:1">
      <c r="A86" s="42"/>
    </row>
    <row r="87" spans="1:1">
      <c r="A87" s="43"/>
    </row>
    <row r="88" spans="1:1">
      <c r="A88" s="43"/>
    </row>
    <row r="89" spans="1:1">
      <c r="A89" s="43"/>
    </row>
    <row r="90" spans="1:1">
      <c r="A90" s="43"/>
    </row>
    <row r="91" spans="1:1">
      <c r="A91" s="43"/>
    </row>
    <row r="92" spans="1:1">
      <c r="A92" s="43"/>
    </row>
    <row r="93" spans="1:1">
      <c r="A93" s="43"/>
    </row>
    <row r="94" spans="1:1">
      <c r="A94" s="43"/>
    </row>
    <row r="95" spans="1:1">
      <c r="A95" s="43"/>
    </row>
    <row r="96" spans="1:1">
      <c r="A96" s="43"/>
    </row>
    <row r="97" spans="1:1">
      <c r="A97" s="43"/>
    </row>
    <row r="98" spans="1:1">
      <c r="A98" s="43"/>
    </row>
    <row r="99" spans="1:1">
      <c r="A99" s="39" t="s">
        <v>917</v>
      </c>
    </row>
    <row r="100" spans="1:1">
      <c r="A100" s="43"/>
    </row>
    <row r="101" spans="1:1">
      <c r="A101" s="39" t="s">
        <v>95</v>
      </c>
    </row>
    <row r="102" spans="1:1">
      <c r="A102" s="43"/>
    </row>
    <row r="103" spans="1:1">
      <c r="A103" s="43"/>
    </row>
    <row r="104" spans="1:1">
      <c r="A104" s="43"/>
    </row>
    <row r="105" spans="1:1">
      <c r="A105" s="43"/>
    </row>
    <row r="106" spans="1:1">
      <c r="A106" s="43"/>
    </row>
    <row r="107" spans="1:1">
      <c r="A107" s="43"/>
    </row>
    <row r="108" spans="1:1">
      <c r="A108" s="43"/>
    </row>
    <row r="109" spans="1:1">
      <c r="A109" s="43"/>
    </row>
    <row r="110" spans="1:1">
      <c r="A110" s="43"/>
    </row>
    <row r="111" spans="1:1">
      <c r="A111" s="43"/>
    </row>
    <row r="112" spans="1:1">
      <c r="A112" s="43"/>
    </row>
    <row r="113" spans="1:1">
      <c r="A113" s="43"/>
    </row>
  </sheetData>
  <mergeCells count="1">
    <mergeCell ref="A1:F1"/>
  </mergeCells>
  <conditionalFormatting sqref="F2:F3 F5:F65535">
    <cfRule type="cellIs" dxfId="38" priority="1" stopIfTrue="1" operator="between">
      <formula>0.009</formula>
      <formula>-0.009</formula>
    </cfRule>
  </conditionalFormatting>
  <hyperlinks>
    <hyperlink ref="A84" r:id="rId1" tooltip="https://www.franklintempletonindia.com/downloadsServlet/pdf/product-labels-jg9o5k7l" display="https://www.franklintempletonindia.com/downloadsServlet/pdf/product-labels-jg9o5k7l" xr:uid="{00000000-0004-0000-1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95"/>
  <sheetViews>
    <sheetView workbookViewId="0">
      <selection sqref="A1:F1"/>
    </sheetView>
  </sheetViews>
  <sheetFormatPr defaultColWidth="9.28515625" defaultRowHeight="10.15"/>
  <cols>
    <col min="1" max="1" width="38.7109375" style="7" bestFit="1" customWidth="1"/>
    <col min="2" max="2" width="26.7109375" style="7" bestFit="1" customWidth="1"/>
    <col min="3" max="3" width="20" style="7" bestFit="1" customWidth="1"/>
    <col min="4" max="4" width="15.28515625" style="7" bestFit="1" customWidth="1"/>
    <col min="5" max="5" width="23" style="10" bestFit="1" customWidth="1"/>
    <col min="6" max="6" width="13.5703125" style="11" bestFit="1" customWidth="1"/>
    <col min="7" max="16384" width="9.28515625" style="7"/>
  </cols>
  <sheetData>
    <row r="1" spans="1:6" s="1" customFormat="1" ht="13.9">
      <c r="A1" s="58" t="s">
        <v>918</v>
      </c>
      <c r="B1" s="59"/>
      <c r="C1" s="59"/>
      <c r="D1" s="59"/>
      <c r="E1" s="59"/>
      <c r="F1" s="59"/>
    </row>
    <row r="2" spans="1:6" s="1" customFormat="1" ht="11.45">
      <c r="E2" s="5"/>
      <c r="F2" s="9"/>
    </row>
    <row r="3" spans="1:6" s="1" customFormat="1" ht="12">
      <c r="A3" s="8" t="s">
        <v>1</v>
      </c>
      <c r="B3" s="2"/>
      <c r="C3" s="3"/>
      <c r="D3" s="3"/>
      <c r="E3" s="4"/>
      <c r="F3" s="9"/>
    </row>
    <row r="4" spans="1:6" s="1" customFormat="1" ht="17.649999999999999" customHeight="1">
      <c r="A4" s="6" t="s">
        <v>2</v>
      </c>
      <c r="B4" s="6" t="s">
        <v>3</v>
      </c>
      <c r="C4" s="13" t="s">
        <v>530</v>
      </c>
      <c r="D4" s="13" t="s">
        <v>5</v>
      </c>
      <c r="E4" s="12" t="s">
        <v>6</v>
      </c>
      <c r="F4" s="12" t="s">
        <v>7</v>
      </c>
    </row>
    <row r="5" spans="1:6">
      <c r="A5" s="16" t="s">
        <v>368</v>
      </c>
      <c r="B5" s="17"/>
      <c r="C5" s="17"/>
      <c r="D5" s="17"/>
      <c r="E5" s="18"/>
      <c r="F5" s="19"/>
    </row>
    <row r="6" spans="1:6">
      <c r="A6" s="20" t="s">
        <v>10</v>
      </c>
      <c r="B6" s="21"/>
      <c r="C6" s="21"/>
      <c r="D6" s="21"/>
      <c r="E6" s="22"/>
      <c r="F6" s="23"/>
    </row>
    <row r="7" spans="1:6">
      <c r="A7" s="21" t="s">
        <v>375</v>
      </c>
      <c r="B7" s="21" t="s">
        <v>376</v>
      </c>
      <c r="C7" s="21" t="s">
        <v>374</v>
      </c>
      <c r="D7" s="24">
        <v>7900000</v>
      </c>
      <c r="E7" s="22">
        <v>58471.85</v>
      </c>
      <c r="F7" s="23">
        <v>8.6817657518188796</v>
      </c>
    </row>
    <row r="8" spans="1:6">
      <c r="A8" s="21" t="s">
        <v>377</v>
      </c>
      <c r="B8" s="21" t="s">
        <v>378</v>
      </c>
      <c r="C8" s="21" t="s">
        <v>374</v>
      </c>
      <c r="D8" s="24">
        <v>2900000</v>
      </c>
      <c r="E8" s="22">
        <v>42902.6</v>
      </c>
      <c r="F8" s="23">
        <v>6.3700793346539397</v>
      </c>
    </row>
    <row r="9" spans="1:6">
      <c r="A9" s="21" t="s">
        <v>379</v>
      </c>
      <c r="B9" s="21" t="s">
        <v>380</v>
      </c>
      <c r="C9" s="21" t="s">
        <v>381</v>
      </c>
      <c r="D9" s="24">
        <v>2100000</v>
      </c>
      <c r="E9" s="22">
        <v>39813.9</v>
      </c>
      <c r="F9" s="23">
        <v>5.9114762653540396</v>
      </c>
    </row>
    <row r="10" spans="1:6">
      <c r="A10" s="21" t="s">
        <v>369</v>
      </c>
      <c r="B10" s="21" t="s">
        <v>370</v>
      </c>
      <c r="C10" s="21" t="s">
        <v>371</v>
      </c>
      <c r="D10" s="24">
        <v>2100000</v>
      </c>
      <c r="E10" s="22">
        <v>39642.75</v>
      </c>
      <c r="F10" s="23">
        <v>5.8860643071481098</v>
      </c>
    </row>
    <row r="11" spans="1:6">
      <c r="A11" s="21" t="s">
        <v>398</v>
      </c>
      <c r="B11" s="21" t="s">
        <v>399</v>
      </c>
      <c r="C11" s="21" t="s">
        <v>371</v>
      </c>
      <c r="D11" s="24">
        <v>3000000</v>
      </c>
      <c r="E11" s="22">
        <v>39573</v>
      </c>
      <c r="F11" s="23">
        <v>5.8757079876338603</v>
      </c>
    </row>
    <row r="12" spans="1:6">
      <c r="A12" s="21" t="s">
        <v>579</v>
      </c>
      <c r="B12" s="21" t="s">
        <v>580</v>
      </c>
      <c r="C12" s="21" t="s">
        <v>371</v>
      </c>
      <c r="D12" s="24">
        <v>936516</v>
      </c>
      <c r="E12" s="22">
        <v>35010.245889999998</v>
      </c>
      <c r="F12" s="23">
        <v>5.1982407556894401</v>
      </c>
    </row>
    <row r="13" spans="1:6">
      <c r="A13" s="21" t="s">
        <v>388</v>
      </c>
      <c r="B13" s="21" t="s">
        <v>389</v>
      </c>
      <c r="C13" s="21" t="s">
        <v>374</v>
      </c>
      <c r="D13" s="24">
        <v>1700000</v>
      </c>
      <c r="E13" s="22">
        <v>30533.7</v>
      </c>
      <c r="F13" s="23">
        <v>4.5335735218966402</v>
      </c>
    </row>
    <row r="14" spans="1:6">
      <c r="A14" s="21" t="s">
        <v>390</v>
      </c>
      <c r="B14" s="21" t="s">
        <v>391</v>
      </c>
      <c r="C14" s="21" t="s">
        <v>374</v>
      </c>
      <c r="D14" s="24">
        <v>6000000</v>
      </c>
      <c r="E14" s="22">
        <v>27627</v>
      </c>
      <c r="F14" s="23">
        <v>4.1019933938382396</v>
      </c>
    </row>
    <row r="15" spans="1:6">
      <c r="A15" s="21" t="s">
        <v>382</v>
      </c>
      <c r="B15" s="21" t="s">
        <v>383</v>
      </c>
      <c r="C15" s="21" t="s">
        <v>384</v>
      </c>
      <c r="D15" s="24">
        <v>4000000</v>
      </c>
      <c r="E15" s="22">
        <v>27352</v>
      </c>
      <c r="F15" s="23">
        <v>4.0611620265777502</v>
      </c>
    </row>
    <row r="16" spans="1:6">
      <c r="A16" s="21" t="s">
        <v>553</v>
      </c>
      <c r="B16" s="21" t="s">
        <v>554</v>
      </c>
      <c r="C16" s="21" t="s">
        <v>394</v>
      </c>
      <c r="D16" s="24">
        <v>1000000</v>
      </c>
      <c r="E16" s="22">
        <v>22157.5</v>
      </c>
      <c r="F16" s="23">
        <v>3.2898946184518998</v>
      </c>
    </row>
    <row r="17" spans="1:6">
      <c r="A17" s="21" t="s">
        <v>372</v>
      </c>
      <c r="B17" s="21" t="s">
        <v>373</v>
      </c>
      <c r="C17" s="21" t="s">
        <v>374</v>
      </c>
      <c r="D17" s="24">
        <v>3000000</v>
      </c>
      <c r="E17" s="22">
        <v>20356.5</v>
      </c>
      <c r="F17" s="23">
        <v>3.0224862823204899</v>
      </c>
    </row>
    <row r="18" spans="1:6">
      <c r="A18" s="21" t="s">
        <v>882</v>
      </c>
      <c r="B18" s="21" t="s">
        <v>883</v>
      </c>
      <c r="C18" s="21" t="s">
        <v>836</v>
      </c>
      <c r="D18" s="24">
        <v>1700000</v>
      </c>
      <c r="E18" s="22">
        <v>20332</v>
      </c>
      <c r="F18" s="23">
        <v>3.01884857869182</v>
      </c>
    </row>
    <row r="19" spans="1:6">
      <c r="A19" s="21" t="s">
        <v>892</v>
      </c>
      <c r="B19" s="21" t="s">
        <v>893</v>
      </c>
      <c r="C19" s="21" t="s">
        <v>387</v>
      </c>
      <c r="D19" s="24">
        <v>2200000</v>
      </c>
      <c r="E19" s="22">
        <v>19761.5</v>
      </c>
      <c r="F19" s="23">
        <v>2.9341420513387</v>
      </c>
    </row>
    <row r="20" spans="1:6">
      <c r="A20" s="21" t="s">
        <v>411</v>
      </c>
      <c r="B20" s="21" t="s">
        <v>412</v>
      </c>
      <c r="C20" s="21" t="s">
        <v>413</v>
      </c>
      <c r="D20" s="24">
        <v>1825000</v>
      </c>
      <c r="E20" s="22">
        <v>16938.737499999999</v>
      </c>
      <c r="F20" s="23">
        <v>2.5150247701509398</v>
      </c>
    </row>
    <row r="21" spans="1:6">
      <c r="A21" s="21" t="s">
        <v>880</v>
      </c>
      <c r="B21" s="21" t="s">
        <v>881</v>
      </c>
      <c r="C21" s="21" t="s">
        <v>750</v>
      </c>
      <c r="D21" s="24">
        <v>825000</v>
      </c>
      <c r="E21" s="22">
        <v>16644.787499999999</v>
      </c>
      <c r="F21" s="23">
        <v>2.4713797504919599</v>
      </c>
    </row>
    <row r="22" spans="1:6">
      <c r="A22" s="21" t="s">
        <v>497</v>
      </c>
      <c r="B22" s="21" t="s">
        <v>498</v>
      </c>
      <c r="C22" s="21" t="s">
        <v>387</v>
      </c>
      <c r="D22" s="24">
        <v>2800000</v>
      </c>
      <c r="E22" s="22">
        <v>16241.4</v>
      </c>
      <c r="F22" s="23">
        <v>2.4114857026345402</v>
      </c>
    </row>
    <row r="23" spans="1:6">
      <c r="A23" s="21" t="s">
        <v>919</v>
      </c>
      <c r="B23" s="21" t="s">
        <v>920</v>
      </c>
      <c r="C23" s="21" t="s">
        <v>836</v>
      </c>
      <c r="D23" s="24">
        <v>2500000</v>
      </c>
      <c r="E23" s="22">
        <v>16238.75</v>
      </c>
      <c r="F23" s="23">
        <v>2.4110922367318399</v>
      </c>
    </row>
    <row r="24" spans="1:6">
      <c r="A24" s="21" t="s">
        <v>403</v>
      </c>
      <c r="B24" s="21" t="s">
        <v>404</v>
      </c>
      <c r="C24" s="21" t="s">
        <v>405</v>
      </c>
      <c r="D24" s="24">
        <v>325000</v>
      </c>
      <c r="E24" s="22">
        <v>15947.75</v>
      </c>
      <c r="F24" s="23">
        <v>2.3678852262852899</v>
      </c>
    </row>
    <row r="25" spans="1:6">
      <c r="A25" s="21" t="s">
        <v>495</v>
      </c>
      <c r="B25" s="21" t="s">
        <v>496</v>
      </c>
      <c r="C25" s="21" t="s">
        <v>435</v>
      </c>
      <c r="D25" s="24">
        <v>205000</v>
      </c>
      <c r="E25" s="22">
        <v>15224.2225</v>
      </c>
      <c r="F25" s="23">
        <v>2.2604575278287</v>
      </c>
    </row>
    <row r="26" spans="1:6">
      <c r="A26" s="21" t="s">
        <v>876</v>
      </c>
      <c r="B26" s="21" t="s">
        <v>877</v>
      </c>
      <c r="C26" s="21" t="s">
        <v>405</v>
      </c>
      <c r="D26" s="24">
        <v>1450000</v>
      </c>
      <c r="E26" s="22">
        <v>13689.45</v>
      </c>
      <c r="F26" s="23">
        <v>2.0325780383421601</v>
      </c>
    </row>
    <row r="27" spans="1:6">
      <c r="A27" s="21" t="s">
        <v>914</v>
      </c>
      <c r="B27" s="21" t="s">
        <v>915</v>
      </c>
      <c r="C27" s="21" t="s">
        <v>420</v>
      </c>
      <c r="D27" s="24">
        <v>6000000</v>
      </c>
      <c r="E27" s="22">
        <v>13398</v>
      </c>
      <c r="F27" s="23">
        <v>1.9893042129309999</v>
      </c>
    </row>
    <row r="28" spans="1:6">
      <c r="A28" s="21" t="s">
        <v>458</v>
      </c>
      <c r="B28" s="21" t="s">
        <v>459</v>
      </c>
      <c r="C28" s="21" t="s">
        <v>435</v>
      </c>
      <c r="D28" s="24">
        <v>400000</v>
      </c>
      <c r="E28" s="22">
        <v>12997</v>
      </c>
      <c r="F28" s="23">
        <v>1.9297646555802499</v>
      </c>
    </row>
    <row r="29" spans="1:6">
      <c r="A29" s="21" t="s">
        <v>921</v>
      </c>
      <c r="B29" s="21" t="s">
        <v>922</v>
      </c>
      <c r="C29" s="21" t="s">
        <v>387</v>
      </c>
      <c r="D29" s="24">
        <v>1300000</v>
      </c>
      <c r="E29" s="22">
        <v>12588.55</v>
      </c>
      <c r="F29" s="23">
        <v>1.8691189393709899</v>
      </c>
    </row>
    <row r="30" spans="1:6">
      <c r="A30" s="21" t="s">
        <v>799</v>
      </c>
      <c r="B30" s="21" t="s">
        <v>800</v>
      </c>
      <c r="C30" s="21" t="s">
        <v>757</v>
      </c>
      <c r="D30" s="24">
        <v>250000</v>
      </c>
      <c r="E30" s="22">
        <v>12533.5</v>
      </c>
      <c r="F30" s="23">
        <v>1.8609452420339401</v>
      </c>
    </row>
    <row r="31" spans="1:6">
      <c r="A31" s="21" t="s">
        <v>414</v>
      </c>
      <c r="B31" s="21" t="s">
        <v>415</v>
      </c>
      <c r="C31" s="21" t="s">
        <v>410</v>
      </c>
      <c r="D31" s="24">
        <v>6000000</v>
      </c>
      <c r="E31" s="22">
        <v>12264</v>
      </c>
      <c r="F31" s="23">
        <v>1.8209305021186599</v>
      </c>
    </row>
    <row r="32" spans="1:6">
      <c r="A32" s="21" t="s">
        <v>446</v>
      </c>
      <c r="B32" s="21" t="s">
        <v>447</v>
      </c>
      <c r="C32" s="21" t="s">
        <v>423</v>
      </c>
      <c r="D32" s="24">
        <v>8735776</v>
      </c>
      <c r="E32" s="22">
        <v>12002.95622</v>
      </c>
      <c r="F32" s="23">
        <v>1.7821713222923099</v>
      </c>
    </row>
    <row r="33" spans="1:9">
      <c r="A33" s="21" t="s">
        <v>923</v>
      </c>
      <c r="B33" s="21" t="s">
        <v>924</v>
      </c>
      <c r="C33" s="21" t="s">
        <v>394</v>
      </c>
      <c r="D33" s="24">
        <v>150000</v>
      </c>
      <c r="E33" s="22">
        <v>11386.575000000001</v>
      </c>
      <c r="F33" s="23">
        <v>1.69065245696035</v>
      </c>
    </row>
    <row r="34" spans="1:9">
      <c r="A34" s="21" t="s">
        <v>426</v>
      </c>
      <c r="B34" s="21" t="s">
        <v>427</v>
      </c>
      <c r="C34" s="21" t="s">
        <v>428</v>
      </c>
      <c r="D34" s="24">
        <v>2700000</v>
      </c>
      <c r="E34" s="22">
        <v>10407.15</v>
      </c>
      <c r="F34" s="23">
        <v>1.5452296864908801</v>
      </c>
    </row>
    <row r="35" spans="1:9">
      <c r="A35" s="21" t="s">
        <v>619</v>
      </c>
      <c r="B35" s="21" t="s">
        <v>620</v>
      </c>
      <c r="C35" s="21" t="s">
        <v>423</v>
      </c>
      <c r="D35" s="24">
        <v>102928</v>
      </c>
      <c r="E35" s="22">
        <v>5739.9857760000004</v>
      </c>
      <c r="F35" s="23">
        <v>0.85225988105394901</v>
      </c>
    </row>
    <row r="36" spans="1:9">
      <c r="A36" s="21" t="s">
        <v>925</v>
      </c>
      <c r="B36" s="21" t="s">
        <v>926</v>
      </c>
      <c r="C36" s="21" t="s">
        <v>927</v>
      </c>
      <c r="D36" s="24">
        <v>1200000</v>
      </c>
      <c r="E36" s="22">
        <v>5706.6</v>
      </c>
      <c r="F36" s="23">
        <v>0.84730283784983096</v>
      </c>
    </row>
    <row r="37" spans="1:9">
      <c r="A37" s="21" t="s">
        <v>568</v>
      </c>
      <c r="B37" s="21" t="s">
        <v>569</v>
      </c>
      <c r="C37" s="21" t="s">
        <v>384</v>
      </c>
      <c r="D37" s="24">
        <v>357142</v>
      </c>
      <c r="E37" s="22">
        <v>1259.4612629999999</v>
      </c>
      <c r="F37" s="23">
        <v>0.187001910472406</v>
      </c>
    </row>
    <row r="38" spans="1:9">
      <c r="A38" s="20" t="s">
        <v>17</v>
      </c>
      <c r="B38" s="20"/>
      <c r="C38" s="20"/>
      <c r="D38" s="20"/>
      <c r="E38" s="25">
        <f>SUM(E7:E37)</f>
        <v>644743.42164900003</v>
      </c>
      <c r="F38" s="26">
        <f>SUM(F7:F37)</f>
        <v>95.730019775033838</v>
      </c>
      <c r="G38" s="14"/>
      <c r="H38" s="14"/>
      <c r="I38" s="14"/>
    </row>
    <row r="39" spans="1:9">
      <c r="A39" s="21"/>
      <c r="B39" s="21"/>
      <c r="C39" s="21"/>
      <c r="D39" s="21"/>
      <c r="E39" s="22"/>
      <c r="F39" s="23"/>
    </row>
    <row r="40" spans="1:9">
      <c r="A40" s="20" t="s">
        <v>600</v>
      </c>
      <c r="B40" s="21"/>
      <c r="C40" s="21"/>
      <c r="D40" s="21"/>
      <c r="E40" s="22"/>
      <c r="F40" s="23"/>
    </row>
    <row r="41" spans="1:9">
      <c r="A41" s="21" t="s">
        <v>657</v>
      </c>
      <c r="B41" s="21" t="s">
        <v>658</v>
      </c>
      <c r="C41" s="21" t="s">
        <v>659</v>
      </c>
      <c r="D41" s="24">
        <v>480000</v>
      </c>
      <c r="E41" s="22">
        <v>9330.78024</v>
      </c>
      <c r="F41" s="23">
        <v>1.385412781114</v>
      </c>
    </row>
    <row r="42" spans="1:9">
      <c r="A42" s="20" t="s">
        <v>17</v>
      </c>
      <c r="B42" s="20"/>
      <c r="C42" s="20"/>
      <c r="D42" s="20"/>
      <c r="E42" s="25">
        <f>SUM(E40:E41)</f>
        <v>9330.78024</v>
      </c>
      <c r="F42" s="26">
        <f>SUM(F40:F41)</f>
        <v>1.385412781114</v>
      </c>
      <c r="G42" s="14"/>
      <c r="H42" s="14"/>
      <c r="I42" s="14"/>
    </row>
    <row r="43" spans="1:9">
      <c r="A43" s="21"/>
      <c r="B43" s="21"/>
      <c r="C43" s="21"/>
      <c r="D43" s="21"/>
      <c r="E43" s="22"/>
      <c r="F43" s="23"/>
    </row>
    <row r="44" spans="1:9">
      <c r="A44" s="20" t="s">
        <v>58</v>
      </c>
      <c r="B44" s="20"/>
      <c r="C44" s="20"/>
      <c r="D44" s="20"/>
      <c r="E44" s="25">
        <f>E38+E42</f>
        <v>654074.20188900002</v>
      </c>
      <c r="F44" s="26">
        <f>F38+F42</f>
        <v>97.115432556147837</v>
      </c>
      <c r="G44" s="14"/>
      <c r="H44" s="14"/>
      <c r="I44" s="14"/>
    </row>
    <row r="45" spans="1:9">
      <c r="A45" s="20"/>
      <c r="B45" s="20"/>
      <c r="C45" s="20"/>
      <c r="D45" s="20"/>
      <c r="E45" s="25"/>
      <c r="F45" s="26"/>
      <c r="G45" s="14"/>
      <c r="H45" s="14"/>
      <c r="I45" s="14"/>
    </row>
    <row r="46" spans="1:9">
      <c r="A46" s="20" t="s">
        <v>59</v>
      </c>
      <c r="B46" s="20"/>
      <c r="C46" s="20"/>
      <c r="D46" s="20"/>
      <c r="E46" s="25">
        <f>E48-(E38+E42)</f>
        <v>19427.614118300029</v>
      </c>
      <c r="F46" s="26">
        <f>F48-(F38+F42)</f>
        <v>2.8845674438521627</v>
      </c>
      <c r="G46" s="14"/>
      <c r="H46" s="14"/>
      <c r="I46" s="14"/>
    </row>
    <row r="47" spans="1:9">
      <c r="A47" s="20"/>
      <c r="B47" s="20"/>
      <c r="C47" s="20"/>
      <c r="D47" s="20"/>
      <c r="E47" s="25"/>
      <c r="F47" s="26"/>
      <c r="G47" s="14"/>
      <c r="H47" s="14"/>
      <c r="I47" s="14"/>
    </row>
    <row r="48" spans="1:9">
      <c r="A48" s="27" t="s">
        <v>60</v>
      </c>
      <c r="B48" s="27"/>
      <c r="C48" s="27"/>
      <c r="D48" s="27"/>
      <c r="E48" s="28">
        <v>673501.81600730005</v>
      </c>
      <c r="F48" s="29">
        <v>100</v>
      </c>
      <c r="G48" s="14"/>
      <c r="H48" s="14"/>
      <c r="I48" s="14"/>
    </row>
    <row r="51" spans="1:4">
      <c r="A51" s="14" t="s">
        <v>63</v>
      </c>
    </row>
    <row r="52" spans="1:4">
      <c r="A52" s="14" t="s">
        <v>64</v>
      </c>
    </row>
    <row r="53" spans="1:4">
      <c r="A53" s="14" t="s">
        <v>65</v>
      </c>
      <c r="B53" s="14"/>
      <c r="C53" s="30" t="s">
        <v>66</v>
      </c>
      <c r="D53" s="14" t="s">
        <v>67</v>
      </c>
    </row>
    <row r="54" spans="1:4">
      <c r="A54" s="7" t="s">
        <v>97</v>
      </c>
      <c r="C54" s="31">
        <v>652.14829999999995</v>
      </c>
      <c r="D54" s="31">
        <v>710.04259999999999</v>
      </c>
    </row>
    <row r="55" spans="1:4">
      <c r="A55" s="7" t="s">
        <v>306</v>
      </c>
      <c r="C55" s="31">
        <v>43.951999999999998</v>
      </c>
      <c r="D55" s="31">
        <v>47.8538</v>
      </c>
    </row>
    <row r="56" spans="1:4">
      <c r="A56" s="7" t="s">
        <v>100</v>
      </c>
      <c r="C56" s="31">
        <v>698.93899999999996</v>
      </c>
      <c r="D56" s="31">
        <v>763.75220000000002</v>
      </c>
    </row>
    <row r="57" spans="1:4">
      <c r="A57" s="7" t="s">
        <v>307</v>
      </c>
      <c r="C57" s="31">
        <v>48.824800000000003</v>
      </c>
      <c r="D57" s="31">
        <v>53.351999999999997</v>
      </c>
    </row>
    <row r="59" spans="1:4">
      <c r="A59" s="7" t="s">
        <v>87</v>
      </c>
    </row>
    <row r="61" spans="1:4">
      <c r="A61" s="14" t="s">
        <v>83</v>
      </c>
      <c r="D61" s="30" t="s">
        <v>91</v>
      </c>
    </row>
    <row r="63" spans="1:4">
      <c r="A63" s="14" t="s">
        <v>524</v>
      </c>
      <c r="D63" s="36">
        <v>0.40849999999999997</v>
      </c>
    </row>
    <row r="65" spans="1:1">
      <c r="A65" s="14" t="s">
        <v>916</v>
      </c>
    </row>
    <row r="66" spans="1:1">
      <c r="A66" s="41"/>
    </row>
    <row r="67" spans="1:1">
      <c r="A67" s="39" t="s">
        <v>93</v>
      </c>
    </row>
    <row r="68" spans="1:1">
      <c r="A68" s="42"/>
    </row>
    <row r="69" spans="1:1">
      <c r="A69" s="43"/>
    </row>
    <row r="70" spans="1:1">
      <c r="A70" s="43"/>
    </row>
    <row r="71" spans="1:1">
      <c r="A71" s="43"/>
    </row>
    <row r="72" spans="1:1">
      <c r="A72" s="43"/>
    </row>
    <row r="73" spans="1:1">
      <c r="A73" s="43"/>
    </row>
    <row r="74" spans="1:1">
      <c r="A74" s="43"/>
    </row>
    <row r="75" spans="1:1">
      <c r="A75" s="43"/>
    </row>
    <row r="76" spans="1:1">
      <c r="A76" s="43"/>
    </row>
    <row r="77" spans="1:1">
      <c r="A77" s="43"/>
    </row>
    <row r="78" spans="1:1">
      <c r="A78" s="43"/>
    </row>
    <row r="79" spans="1:1">
      <c r="A79" s="43"/>
    </row>
    <row r="80" spans="1:1">
      <c r="A80" s="43"/>
    </row>
    <row r="81" spans="1:1">
      <c r="A81" s="39" t="s">
        <v>928</v>
      </c>
    </row>
    <row r="82" spans="1:1">
      <c r="A82" s="43"/>
    </row>
    <row r="83" spans="1:1">
      <c r="A83" s="39" t="s">
        <v>95</v>
      </c>
    </row>
    <row r="84" spans="1:1">
      <c r="A84" s="43"/>
    </row>
    <row r="85" spans="1:1">
      <c r="A85" s="43"/>
    </row>
    <row r="86" spans="1:1">
      <c r="A86" s="43"/>
    </row>
    <row r="87" spans="1:1">
      <c r="A87" s="43"/>
    </row>
    <row r="88" spans="1:1">
      <c r="A88" s="43"/>
    </row>
    <row r="89" spans="1:1">
      <c r="A89" s="43"/>
    </row>
    <row r="90" spans="1:1">
      <c r="A90" s="43"/>
    </row>
    <row r="91" spans="1:1">
      <c r="A91" s="43"/>
    </row>
    <row r="92" spans="1:1">
      <c r="A92" s="43"/>
    </row>
    <row r="93" spans="1:1">
      <c r="A93" s="43"/>
    </row>
    <row r="94" spans="1:1">
      <c r="A94" s="43"/>
    </row>
    <row r="95" spans="1:1">
      <c r="A95" s="43"/>
    </row>
  </sheetData>
  <mergeCells count="1">
    <mergeCell ref="A1:F1"/>
  </mergeCells>
  <conditionalFormatting sqref="F2:F3 F5:F65534">
    <cfRule type="cellIs" dxfId="37" priority="1" stopIfTrue="1" operator="between">
      <formula>0.009</formula>
      <formula>-0.009</formula>
    </cfRule>
  </conditionalFormatting>
  <hyperlinks>
    <hyperlink ref="A66" r:id="rId1" tooltip="https://www.franklintempletonindia.com/downloadsServlet/pdf/product-labels-jg9o5k7l" display="https://www.franklintempletonindia.com/downloadsServlet/pdf/product-labels-jg9o5k7l" xr:uid="{00000000-0004-0000-1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93"/>
  <sheetViews>
    <sheetView workbookViewId="0">
      <selection sqref="A1:F1"/>
    </sheetView>
  </sheetViews>
  <sheetFormatPr defaultColWidth="9.28515625" defaultRowHeight="10.15"/>
  <cols>
    <col min="1" max="1" width="38.7109375" style="7" bestFit="1" customWidth="1"/>
    <col min="2" max="2" width="25.7109375" style="7" bestFit="1" customWidth="1"/>
    <col min="3" max="3" width="24.7109375" style="7" bestFit="1" customWidth="1"/>
    <col min="4" max="4" width="15.28515625" style="7" bestFit="1" customWidth="1"/>
    <col min="5" max="5" width="23" style="10" bestFit="1" customWidth="1"/>
    <col min="6" max="6" width="13.5703125" style="11" bestFit="1" customWidth="1"/>
    <col min="7" max="16384" width="9.28515625" style="7"/>
  </cols>
  <sheetData>
    <row r="1" spans="1:6" s="1" customFormat="1" ht="13.9">
      <c r="A1" s="58" t="s">
        <v>929</v>
      </c>
      <c r="B1" s="59"/>
      <c r="C1" s="59"/>
      <c r="D1" s="59"/>
      <c r="E1" s="59"/>
      <c r="F1" s="59"/>
    </row>
    <row r="2" spans="1:6" s="1" customFormat="1" ht="11.45">
      <c r="E2" s="5"/>
      <c r="F2" s="9"/>
    </row>
    <row r="3" spans="1:6" s="1" customFormat="1" ht="12">
      <c r="A3" s="8" t="s">
        <v>1</v>
      </c>
      <c r="B3" s="2"/>
      <c r="C3" s="3"/>
      <c r="D3" s="3"/>
      <c r="E3" s="4"/>
      <c r="F3" s="9"/>
    </row>
    <row r="4" spans="1:6" s="1" customFormat="1" ht="17.649999999999999" customHeight="1">
      <c r="A4" s="6" t="s">
        <v>2</v>
      </c>
      <c r="B4" s="6" t="s">
        <v>3</v>
      </c>
      <c r="C4" s="13" t="s">
        <v>530</v>
      </c>
      <c r="D4" s="13" t="s">
        <v>5</v>
      </c>
      <c r="E4" s="12" t="s">
        <v>6</v>
      </c>
      <c r="F4" s="12" t="s">
        <v>7</v>
      </c>
    </row>
    <row r="5" spans="1:6">
      <c r="A5" s="16" t="s">
        <v>368</v>
      </c>
      <c r="B5" s="17"/>
      <c r="C5" s="17"/>
      <c r="D5" s="17"/>
      <c r="E5" s="18"/>
      <c r="F5" s="19"/>
    </row>
    <row r="6" spans="1:6">
      <c r="A6" s="20" t="s">
        <v>10</v>
      </c>
      <c r="B6" s="21"/>
      <c r="C6" s="21"/>
      <c r="D6" s="21"/>
      <c r="E6" s="22"/>
      <c r="F6" s="23"/>
    </row>
    <row r="7" spans="1:6">
      <c r="A7" s="21" t="s">
        <v>379</v>
      </c>
      <c r="B7" s="21" t="s">
        <v>380</v>
      </c>
      <c r="C7" s="21" t="s">
        <v>381</v>
      </c>
      <c r="D7" s="24">
        <v>550000</v>
      </c>
      <c r="E7" s="22">
        <v>10427.450000000001</v>
      </c>
      <c r="F7" s="23">
        <v>9.2977333794629402</v>
      </c>
    </row>
    <row r="8" spans="1:6">
      <c r="A8" s="21" t="s">
        <v>375</v>
      </c>
      <c r="B8" s="21" t="s">
        <v>376</v>
      </c>
      <c r="C8" s="21" t="s">
        <v>374</v>
      </c>
      <c r="D8" s="24">
        <v>1210000</v>
      </c>
      <c r="E8" s="22">
        <v>8955.8150000000005</v>
      </c>
      <c r="F8" s="23">
        <v>7.9855362591808001</v>
      </c>
    </row>
    <row r="9" spans="1:6">
      <c r="A9" s="21" t="s">
        <v>382</v>
      </c>
      <c r="B9" s="21" t="s">
        <v>383</v>
      </c>
      <c r="C9" s="21" t="s">
        <v>384</v>
      </c>
      <c r="D9" s="24">
        <v>1000000</v>
      </c>
      <c r="E9" s="22">
        <v>6838</v>
      </c>
      <c r="F9" s="23">
        <v>6.0971666945195198</v>
      </c>
    </row>
    <row r="10" spans="1:6">
      <c r="A10" s="21" t="s">
        <v>372</v>
      </c>
      <c r="B10" s="21" t="s">
        <v>373</v>
      </c>
      <c r="C10" s="21" t="s">
        <v>374</v>
      </c>
      <c r="D10" s="24">
        <v>850000</v>
      </c>
      <c r="E10" s="22">
        <v>5767.6750000000002</v>
      </c>
      <c r="F10" s="23">
        <v>5.1428013914613704</v>
      </c>
    </row>
    <row r="11" spans="1:6">
      <c r="A11" s="21" t="s">
        <v>390</v>
      </c>
      <c r="B11" s="21" t="s">
        <v>391</v>
      </c>
      <c r="C11" s="21" t="s">
        <v>374</v>
      </c>
      <c r="D11" s="24">
        <v>1190000</v>
      </c>
      <c r="E11" s="22">
        <v>5479.3549999999996</v>
      </c>
      <c r="F11" s="23">
        <v>4.8857181651724204</v>
      </c>
    </row>
    <row r="12" spans="1:6">
      <c r="A12" s="21" t="s">
        <v>930</v>
      </c>
      <c r="B12" s="21" t="s">
        <v>931</v>
      </c>
      <c r="C12" s="21" t="s">
        <v>428</v>
      </c>
      <c r="D12" s="24">
        <v>230000</v>
      </c>
      <c r="E12" s="22">
        <v>5446.7449999999999</v>
      </c>
      <c r="F12" s="23">
        <v>4.8566411534865104</v>
      </c>
    </row>
    <row r="13" spans="1:6">
      <c r="A13" s="21" t="s">
        <v>878</v>
      </c>
      <c r="B13" s="21" t="s">
        <v>879</v>
      </c>
      <c r="C13" s="21" t="s">
        <v>543</v>
      </c>
      <c r="D13" s="24">
        <v>446302</v>
      </c>
      <c r="E13" s="22">
        <v>5213.0305109999999</v>
      </c>
      <c r="F13" s="23">
        <v>4.6482474421151299</v>
      </c>
    </row>
    <row r="14" spans="1:6">
      <c r="A14" s="21" t="s">
        <v>704</v>
      </c>
      <c r="B14" s="21" t="s">
        <v>705</v>
      </c>
      <c r="C14" s="21" t="s">
        <v>482</v>
      </c>
      <c r="D14" s="24">
        <v>565000</v>
      </c>
      <c r="E14" s="22">
        <v>5059.2924999999996</v>
      </c>
      <c r="F14" s="23">
        <v>4.5111655058251499</v>
      </c>
    </row>
    <row r="15" spans="1:6">
      <c r="A15" s="21" t="s">
        <v>553</v>
      </c>
      <c r="B15" s="21" t="s">
        <v>554</v>
      </c>
      <c r="C15" s="21" t="s">
        <v>394</v>
      </c>
      <c r="D15" s="24">
        <v>175000</v>
      </c>
      <c r="E15" s="22">
        <v>3877.5625</v>
      </c>
      <c r="F15" s="23">
        <v>3.4574648919154498</v>
      </c>
    </row>
    <row r="16" spans="1:6">
      <c r="A16" s="21" t="s">
        <v>426</v>
      </c>
      <c r="B16" s="21" t="s">
        <v>427</v>
      </c>
      <c r="C16" s="21" t="s">
        <v>428</v>
      </c>
      <c r="D16" s="24">
        <v>1000000</v>
      </c>
      <c r="E16" s="22">
        <v>3854.5</v>
      </c>
      <c r="F16" s="23">
        <v>3.4369009979563501</v>
      </c>
    </row>
    <row r="17" spans="1:6">
      <c r="A17" s="21" t="s">
        <v>414</v>
      </c>
      <c r="B17" s="21" t="s">
        <v>415</v>
      </c>
      <c r="C17" s="21" t="s">
        <v>410</v>
      </c>
      <c r="D17" s="24">
        <v>1850000</v>
      </c>
      <c r="E17" s="22">
        <v>3781.4</v>
      </c>
      <c r="F17" s="23">
        <v>3.3717206988382702</v>
      </c>
    </row>
    <row r="18" spans="1:6">
      <c r="A18" s="21" t="s">
        <v>744</v>
      </c>
      <c r="B18" s="21" t="s">
        <v>745</v>
      </c>
      <c r="C18" s="21" t="s">
        <v>394</v>
      </c>
      <c r="D18" s="24">
        <v>600000</v>
      </c>
      <c r="E18" s="22">
        <v>3469.5</v>
      </c>
      <c r="F18" s="23">
        <v>3.0936121448721101</v>
      </c>
    </row>
    <row r="19" spans="1:6">
      <c r="A19" s="21" t="s">
        <v>408</v>
      </c>
      <c r="B19" s="21" t="s">
        <v>409</v>
      </c>
      <c r="C19" s="21" t="s">
        <v>410</v>
      </c>
      <c r="D19" s="24">
        <v>2600000</v>
      </c>
      <c r="E19" s="22">
        <v>3234.4</v>
      </c>
      <c r="F19" s="23">
        <v>2.88398302965106</v>
      </c>
    </row>
    <row r="20" spans="1:6">
      <c r="A20" s="21" t="s">
        <v>880</v>
      </c>
      <c r="B20" s="21" t="s">
        <v>881</v>
      </c>
      <c r="C20" s="21" t="s">
        <v>750</v>
      </c>
      <c r="D20" s="24">
        <v>150000</v>
      </c>
      <c r="E20" s="22">
        <v>3026.3249999999998</v>
      </c>
      <c r="F20" s="23">
        <v>2.6984510085978002</v>
      </c>
    </row>
    <row r="21" spans="1:6">
      <c r="A21" s="21" t="s">
        <v>888</v>
      </c>
      <c r="B21" s="21" t="s">
        <v>889</v>
      </c>
      <c r="C21" s="21" t="s">
        <v>397</v>
      </c>
      <c r="D21" s="24">
        <v>350000</v>
      </c>
      <c r="E21" s="22">
        <v>2976.9250000000002</v>
      </c>
      <c r="F21" s="23">
        <v>2.6544030362799802</v>
      </c>
    </row>
    <row r="22" spans="1:6">
      <c r="A22" s="21" t="s">
        <v>932</v>
      </c>
      <c r="B22" s="21" t="s">
        <v>933</v>
      </c>
      <c r="C22" s="21" t="s">
        <v>482</v>
      </c>
      <c r="D22" s="24">
        <v>1948071</v>
      </c>
      <c r="E22" s="22">
        <v>2708.7927260000001</v>
      </c>
      <c r="F22" s="23">
        <v>2.4153203848090001</v>
      </c>
    </row>
    <row r="23" spans="1:6">
      <c r="A23" s="21" t="s">
        <v>845</v>
      </c>
      <c r="B23" s="21" t="s">
        <v>846</v>
      </c>
      <c r="C23" s="21" t="s">
        <v>402</v>
      </c>
      <c r="D23" s="24">
        <v>550000</v>
      </c>
      <c r="E23" s="22">
        <v>2587.1999999999998</v>
      </c>
      <c r="F23" s="23">
        <v>2.30690109272608</v>
      </c>
    </row>
    <row r="24" spans="1:6">
      <c r="A24" s="21" t="s">
        <v>824</v>
      </c>
      <c r="B24" s="21" t="s">
        <v>825</v>
      </c>
      <c r="C24" s="21" t="s">
        <v>750</v>
      </c>
      <c r="D24" s="24">
        <v>400000</v>
      </c>
      <c r="E24" s="22">
        <v>2458.1999999999998</v>
      </c>
      <c r="F24" s="23">
        <v>2.1918770354588899</v>
      </c>
    </row>
    <row r="25" spans="1:6">
      <c r="A25" s="21" t="s">
        <v>551</v>
      </c>
      <c r="B25" s="21" t="s">
        <v>552</v>
      </c>
      <c r="C25" s="21" t="s">
        <v>402</v>
      </c>
      <c r="D25" s="24">
        <v>1800000</v>
      </c>
      <c r="E25" s="22">
        <v>2325.6</v>
      </c>
      <c r="F25" s="23">
        <v>2.0736430045005299</v>
      </c>
    </row>
    <row r="26" spans="1:6">
      <c r="A26" s="21" t="s">
        <v>541</v>
      </c>
      <c r="B26" s="21" t="s">
        <v>542</v>
      </c>
      <c r="C26" s="21" t="s">
        <v>543</v>
      </c>
      <c r="D26" s="24">
        <v>425000</v>
      </c>
      <c r="E26" s="22">
        <v>2244.4250000000002</v>
      </c>
      <c r="F26" s="23">
        <v>2.00126255606127</v>
      </c>
    </row>
    <row r="27" spans="1:6">
      <c r="A27" s="21" t="s">
        <v>751</v>
      </c>
      <c r="B27" s="21" t="s">
        <v>752</v>
      </c>
      <c r="C27" s="21" t="s">
        <v>381</v>
      </c>
      <c r="D27" s="24">
        <v>101000</v>
      </c>
      <c r="E27" s="22">
        <v>2120.7979999999998</v>
      </c>
      <c r="F27" s="23">
        <v>1.89102938452817</v>
      </c>
    </row>
    <row r="28" spans="1:6">
      <c r="A28" s="21" t="s">
        <v>564</v>
      </c>
      <c r="B28" s="21" t="s">
        <v>565</v>
      </c>
      <c r="C28" s="21" t="s">
        <v>543</v>
      </c>
      <c r="D28" s="24">
        <v>1100000</v>
      </c>
      <c r="E28" s="22">
        <v>2031.15</v>
      </c>
      <c r="F28" s="23">
        <v>1.8110939063429801</v>
      </c>
    </row>
    <row r="29" spans="1:6">
      <c r="A29" s="21" t="s">
        <v>748</v>
      </c>
      <c r="B29" s="21" t="s">
        <v>749</v>
      </c>
      <c r="C29" s="21" t="s">
        <v>750</v>
      </c>
      <c r="D29" s="24">
        <v>726000</v>
      </c>
      <c r="E29" s="22">
        <v>2020.4580000000001</v>
      </c>
      <c r="F29" s="23">
        <v>1.8015602844801899</v>
      </c>
    </row>
    <row r="30" spans="1:6">
      <c r="A30" s="21" t="s">
        <v>588</v>
      </c>
      <c r="B30" s="21" t="s">
        <v>589</v>
      </c>
      <c r="C30" s="21" t="s">
        <v>590</v>
      </c>
      <c r="D30" s="24">
        <v>1400000</v>
      </c>
      <c r="E30" s="22">
        <v>1993.6</v>
      </c>
      <c r="F30" s="23">
        <v>1.77761209742529</v>
      </c>
    </row>
    <row r="31" spans="1:6">
      <c r="A31" s="21" t="s">
        <v>934</v>
      </c>
      <c r="B31" s="21" t="s">
        <v>935</v>
      </c>
      <c r="C31" s="21" t="s">
        <v>543</v>
      </c>
      <c r="D31" s="24">
        <v>1200000</v>
      </c>
      <c r="E31" s="22">
        <v>1914.6</v>
      </c>
      <c r="F31" s="23">
        <v>1.70717100809112</v>
      </c>
    </row>
    <row r="32" spans="1:6">
      <c r="A32" s="21" t="s">
        <v>495</v>
      </c>
      <c r="B32" s="21" t="s">
        <v>496</v>
      </c>
      <c r="C32" s="21" t="s">
        <v>435</v>
      </c>
      <c r="D32" s="24">
        <v>25000</v>
      </c>
      <c r="E32" s="22">
        <v>1856.6125</v>
      </c>
      <c r="F32" s="23">
        <v>1.6554659110308001</v>
      </c>
    </row>
    <row r="33" spans="1:9">
      <c r="A33" s="21" t="s">
        <v>734</v>
      </c>
      <c r="B33" s="21" t="s">
        <v>735</v>
      </c>
      <c r="C33" s="21" t="s">
        <v>543</v>
      </c>
      <c r="D33" s="24">
        <v>250000</v>
      </c>
      <c r="E33" s="22">
        <v>1813.375</v>
      </c>
      <c r="F33" s="23">
        <v>1.61691278951072</v>
      </c>
    </row>
    <row r="34" spans="1:9">
      <c r="A34" s="21" t="s">
        <v>890</v>
      </c>
      <c r="B34" s="21" t="s">
        <v>891</v>
      </c>
      <c r="C34" s="21" t="s">
        <v>482</v>
      </c>
      <c r="D34" s="24">
        <v>2100000</v>
      </c>
      <c r="E34" s="22">
        <v>1692.6</v>
      </c>
      <c r="F34" s="23">
        <v>1.5092226304685199</v>
      </c>
    </row>
    <row r="35" spans="1:9">
      <c r="A35" s="21" t="s">
        <v>533</v>
      </c>
      <c r="B35" s="21" t="s">
        <v>534</v>
      </c>
      <c r="C35" s="21" t="s">
        <v>535</v>
      </c>
      <c r="D35" s="24">
        <v>275000</v>
      </c>
      <c r="E35" s="22">
        <v>577.36249999999995</v>
      </c>
      <c r="F35" s="23">
        <v>0.51481067646454004</v>
      </c>
    </row>
    <row r="36" spans="1:9">
      <c r="A36" s="21" t="s">
        <v>936</v>
      </c>
      <c r="B36" s="21" t="s">
        <v>937</v>
      </c>
      <c r="C36" s="21" t="s">
        <v>543</v>
      </c>
      <c r="D36" s="24">
        <v>50000</v>
      </c>
      <c r="E36" s="22">
        <v>348.92500000000001</v>
      </c>
      <c r="F36" s="23">
        <v>0.31112224172056502</v>
      </c>
    </row>
    <row r="37" spans="1:9">
      <c r="A37" s="20" t="s">
        <v>17</v>
      </c>
      <c r="B37" s="20"/>
      <c r="C37" s="20"/>
      <c r="D37" s="20"/>
      <c r="E37" s="25">
        <f>SUM(E7:E36)</f>
        <v>106101.67423700001</v>
      </c>
      <c r="F37" s="26">
        <f>SUM(F7:F36)</f>
        <v>94.606550802953507</v>
      </c>
      <c r="G37" s="14"/>
      <c r="H37" s="14"/>
      <c r="I37" s="14"/>
    </row>
    <row r="38" spans="1:9">
      <c r="A38" s="21"/>
      <c r="B38" s="21"/>
      <c r="C38" s="21"/>
      <c r="D38" s="21"/>
      <c r="E38" s="22"/>
      <c r="F38" s="23"/>
    </row>
    <row r="39" spans="1:9">
      <c r="A39" s="20" t="s">
        <v>58</v>
      </c>
      <c r="B39" s="20"/>
      <c r="C39" s="20"/>
      <c r="D39" s="20"/>
      <c r="E39" s="25">
        <f>E37</f>
        <v>106101.67423700001</v>
      </c>
      <c r="F39" s="26">
        <f>F37</f>
        <v>94.606550802953507</v>
      </c>
      <c r="G39" s="14"/>
      <c r="H39" s="14"/>
      <c r="I39" s="14"/>
    </row>
    <row r="40" spans="1:9">
      <c r="A40" s="20"/>
      <c r="B40" s="20"/>
      <c r="C40" s="20"/>
      <c r="D40" s="20"/>
      <c r="E40" s="25"/>
      <c r="F40" s="26"/>
      <c r="G40" s="14"/>
      <c r="H40" s="14"/>
      <c r="I40" s="14"/>
    </row>
    <row r="41" spans="1:9">
      <c r="A41" s="20" t="s">
        <v>59</v>
      </c>
      <c r="B41" s="20"/>
      <c r="C41" s="20"/>
      <c r="D41" s="20"/>
      <c r="E41" s="25">
        <f>E43-(E37)</f>
        <v>6048.7776465999923</v>
      </c>
      <c r="F41" s="26">
        <f>F43-(F37)</f>
        <v>5.3934491970464933</v>
      </c>
      <c r="G41" s="14"/>
      <c r="H41" s="14"/>
      <c r="I41" s="14"/>
    </row>
    <row r="42" spans="1:9">
      <c r="A42" s="20"/>
      <c r="B42" s="20"/>
      <c r="C42" s="20"/>
      <c r="D42" s="20"/>
      <c r="E42" s="25"/>
      <c r="F42" s="26"/>
      <c r="G42" s="14"/>
      <c r="H42" s="14"/>
      <c r="I42" s="14"/>
    </row>
    <row r="43" spans="1:9">
      <c r="A43" s="27" t="s">
        <v>60</v>
      </c>
      <c r="B43" s="27"/>
      <c r="C43" s="27"/>
      <c r="D43" s="27"/>
      <c r="E43" s="28">
        <v>112150.45188360001</v>
      </c>
      <c r="F43" s="29">
        <v>100</v>
      </c>
      <c r="G43" s="14"/>
      <c r="H43" s="14"/>
      <c r="I43" s="14"/>
    </row>
    <row r="46" spans="1:9">
      <c r="A46" s="14" t="s">
        <v>63</v>
      </c>
    </row>
    <row r="47" spans="1:9">
      <c r="A47" s="14" t="s">
        <v>64</v>
      </c>
    </row>
    <row r="48" spans="1:9">
      <c r="A48" s="14" t="s">
        <v>65</v>
      </c>
      <c r="B48" s="14"/>
      <c r="C48" s="30" t="s">
        <v>66</v>
      </c>
      <c r="D48" s="14" t="s">
        <v>67</v>
      </c>
    </row>
    <row r="49" spans="1:4">
      <c r="A49" s="7" t="s">
        <v>97</v>
      </c>
      <c r="C49" s="31">
        <v>56.581299999999999</v>
      </c>
      <c r="D49" s="31">
        <v>64.336200000000005</v>
      </c>
    </row>
    <row r="50" spans="1:4">
      <c r="A50" s="7" t="s">
        <v>306</v>
      </c>
      <c r="C50" s="31">
        <v>24.825900000000001</v>
      </c>
      <c r="D50" s="31">
        <v>25.922000000000001</v>
      </c>
    </row>
    <row r="51" spans="1:4">
      <c r="A51" s="7" t="s">
        <v>100</v>
      </c>
      <c r="C51" s="31">
        <v>62.395499999999998</v>
      </c>
      <c r="D51" s="31">
        <v>71.303299999999993</v>
      </c>
    </row>
    <row r="52" spans="1:4">
      <c r="A52" s="7" t="s">
        <v>307</v>
      </c>
      <c r="C52" s="31">
        <v>28.567399999999999</v>
      </c>
      <c r="D52" s="31">
        <v>30.337299999999999</v>
      </c>
    </row>
    <row r="54" spans="1:4">
      <c r="A54" s="14" t="s">
        <v>83</v>
      </c>
    </row>
    <row r="55" spans="1:4">
      <c r="A55" s="70" t="s">
        <v>84</v>
      </c>
      <c r="B55" s="71"/>
      <c r="C55" s="34" t="s">
        <v>85</v>
      </c>
    </row>
    <row r="56" spans="1:4">
      <c r="A56" s="72" t="s">
        <v>306</v>
      </c>
      <c r="B56" s="73"/>
      <c r="C56" s="35">
        <v>2.35</v>
      </c>
    </row>
    <row r="57" spans="1:4">
      <c r="A57" s="72" t="s">
        <v>307</v>
      </c>
      <c r="B57" s="73"/>
      <c r="C57" s="35">
        <v>2.35</v>
      </c>
    </row>
    <row r="58" spans="1:4">
      <c r="A58" s="7" t="s">
        <v>86</v>
      </c>
    </row>
    <row r="59" spans="1:4">
      <c r="A59" s="7" t="s">
        <v>87</v>
      </c>
    </row>
    <row r="61" spans="1:4">
      <c r="A61" s="14" t="s">
        <v>524</v>
      </c>
      <c r="D61" s="36">
        <v>0.2382</v>
      </c>
    </row>
    <row r="63" spans="1:4">
      <c r="A63" s="14" t="s">
        <v>916</v>
      </c>
    </row>
    <row r="64" spans="1:4">
      <c r="A64" s="41"/>
    </row>
    <row r="65" spans="1:1">
      <c r="A65" s="39" t="s">
        <v>93</v>
      </c>
    </row>
    <row r="66" spans="1:1">
      <c r="A66" s="42"/>
    </row>
    <row r="67" spans="1:1">
      <c r="A67" s="43"/>
    </row>
    <row r="68" spans="1:1">
      <c r="A68" s="43"/>
    </row>
    <row r="69" spans="1:1">
      <c r="A69" s="43"/>
    </row>
    <row r="70" spans="1:1">
      <c r="A70" s="43"/>
    </row>
    <row r="71" spans="1:1">
      <c r="A71" s="43"/>
    </row>
    <row r="72" spans="1:1">
      <c r="A72" s="43"/>
    </row>
    <row r="73" spans="1:1">
      <c r="A73" s="43"/>
    </row>
    <row r="74" spans="1:1">
      <c r="A74" s="43"/>
    </row>
    <row r="75" spans="1:1">
      <c r="A75" s="43"/>
    </row>
    <row r="76" spans="1:1">
      <c r="A76" s="43"/>
    </row>
    <row r="77" spans="1:1">
      <c r="A77" s="43"/>
    </row>
    <row r="78" spans="1:1">
      <c r="A78" s="43"/>
    </row>
    <row r="79" spans="1:1">
      <c r="A79" s="39" t="s">
        <v>938</v>
      </c>
    </row>
    <row r="80" spans="1:1">
      <c r="A80" s="43"/>
    </row>
    <row r="81" spans="1:1">
      <c r="A81" s="39" t="s">
        <v>95</v>
      </c>
    </row>
    <row r="82" spans="1:1">
      <c r="A82" s="43"/>
    </row>
    <row r="83" spans="1:1">
      <c r="A83" s="43"/>
    </row>
    <row r="84" spans="1:1">
      <c r="A84" s="43"/>
    </row>
    <row r="85" spans="1:1">
      <c r="A85" s="43"/>
    </row>
    <row r="86" spans="1:1">
      <c r="A86" s="43"/>
    </row>
    <row r="87" spans="1:1">
      <c r="A87" s="43"/>
    </row>
    <row r="88" spans="1:1">
      <c r="A88" s="43"/>
    </row>
    <row r="89" spans="1:1">
      <c r="A89" s="43"/>
    </row>
    <row r="90" spans="1:1">
      <c r="A90" s="43"/>
    </row>
    <row r="91" spans="1:1">
      <c r="A91" s="43"/>
    </row>
    <row r="92" spans="1:1">
      <c r="A92" s="43"/>
    </row>
    <row r="93" spans="1:1">
      <c r="A93" s="43"/>
    </row>
  </sheetData>
  <mergeCells count="4">
    <mergeCell ref="A1:F1"/>
    <mergeCell ref="A55:B55"/>
    <mergeCell ref="A56:B56"/>
    <mergeCell ref="A57:B57"/>
  </mergeCells>
  <conditionalFormatting sqref="F2:F3 F5:F65534">
    <cfRule type="cellIs" dxfId="36" priority="1" stopIfTrue="1" operator="between">
      <formula>0.009</formula>
      <formula>-0.009</formula>
    </cfRule>
  </conditionalFormatting>
  <hyperlinks>
    <hyperlink ref="A64" r:id="rId1" tooltip="https://www.franklintempletonindia.com/downloadsServlet/pdf/product-labels-jg9o5k7l" display="https://www.franklintempletonindia.com/downloadsServlet/pdf/product-labels-jg9o5k7l" xr:uid="{00000000-0004-0000-1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125"/>
  <sheetViews>
    <sheetView workbookViewId="0">
      <selection sqref="A1:F1"/>
    </sheetView>
  </sheetViews>
  <sheetFormatPr defaultColWidth="9.28515625" defaultRowHeight="10.15"/>
  <cols>
    <col min="1" max="1" width="38.7109375" style="7" bestFit="1" customWidth="1"/>
    <col min="2" max="2" width="39.5703125" style="7" bestFit="1" customWidth="1"/>
    <col min="3" max="3" width="26.7109375" style="7" bestFit="1" customWidth="1"/>
    <col min="4" max="4" width="15.28515625" style="7" bestFit="1" customWidth="1"/>
    <col min="5" max="5" width="23" style="10" bestFit="1" customWidth="1"/>
    <col min="6" max="6" width="14.7109375" style="11" bestFit="1" customWidth="1"/>
    <col min="7" max="16384" width="9.28515625" style="7"/>
  </cols>
  <sheetData>
    <row r="1" spans="1:6" s="1" customFormat="1" ht="13.9">
      <c r="A1" s="58" t="s">
        <v>939</v>
      </c>
      <c r="B1" s="59"/>
      <c r="C1" s="59"/>
      <c r="D1" s="59"/>
      <c r="E1" s="59"/>
      <c r="F1" s="59"/>
    </row>
    <row r="2" spans="1:6" s="1" customFormat="1" ht="11.45">
      <c r="E2" s="5"/>
      <c r="F2" s="9"/>
    </row>
    <row r="3" spans="1:6" s="1" customFormat="1" ht="12">
      <c r="A3" s="8" t="s">
        <v>1</v>
      </c>
      <c r="B3" s="2"/>
      <c r="C3" s="3"/>
      <c r="D3" s="3"/>
      <c r="E3" s="4"/>
      <c r="F3" s="9"/>
    </row>
    <row r="4" spans="1:6" s="1" customFormat="1" ht="17.649999999999999" customHeight="1">
      <c r="A4" s="6" t="s">
        <v>2</v>
      </c>
      <c r="B4" s="6" t="s">
        <v>3</v>
      </c>
      <c r="C4" s="13" t="s">
        <v>530</v>
      </c>
      <c r="D4" s="13" t="s">
        <v>5</v>
      </c>
      <c r="E4" s="12" t="s">
        <v>6</v>
      </c>
      <c r="F4" s="12" t="s">
        <v>7</v>
      </c>
    </row>
    <row r="5" spans="1:6">
      <c r="A5" s="16" t="s">
        <v>368</v>
      </c>
      <c r="B5" s="17"/>
      <c r="C5" s="17"/>
      <c r="D5" s="17"/>
      <c r="E5" s="18"/>
      <c r="F5" s="19"/>
    </row>
    <row r="6" spans="1:6">
      <c r="A6" s="20" t="s">
        <v>10</v>
      </c>
      <c r="B6" s="21"/>
      <c r="C6" s="21"/>
      <c r="D6" s="21"/>
      <c r="E6" s="22"/>
      <c r="F6" s="23"/>
    </row>
    <row r="7" spans="1:6">
      <c r="A7" s="21" t="s">
        <v>375</v>
      </c>
      <c r="B7" s="21" t="s">
        <v>376</v>
      </c>
      <c r="C7" s="21" t="s">
        <v>374</v>
      </c>
      <c r="D7" s="24">
        <v>155666</v>
      </c>
      <c r="E7" s="22">
        <v>1152.1618989999999</v>
      </c>
      <c r="F7" s="23">
        <v>3.2984382792002598</v>
      </c>
    </row>
    <row r="8" spans="1:6">
      <c r="A8" s="21" t="s">
        <v>388</v>
      </c>
      <c r="B8" s="21" t="s">
        <v>389</v>
      </c>
      <c r="C8" s="21" t="s">
        <v>374</v>
      </c>
      <c r="D8" s="24">
        <v>32888</v>
      </c>
      <c r="E8" s="22">
        <v>590.701368</v>
      </c>
      <c r="F8" s="23">
        <v>1.69107484415014</v>
      </c>
    </row>
    <row r="9" spans="1:6">
      <c r="A9" s="21" t="s">
        <v>379</v>
      </c>
      <c r="B9" s="21" t="s">
        <v>380</v>
      </c>
      <c r="C9" s="21" t="s">
        <v>381</v>
      </c>
      <c r="D9" s="24">
        <v>29029</v>
      </c>
      <c r="E9" s="22">
        <v>550.36081100000001</v>
      </c>
      <c r="F9" s="23">
        <v>1.57558687537722</v>
      </c>
    </row>
    <row r="10" spans="1:6">
      <c r="A10" s="21" t="s">
        <v>377</v>
      </c>
      <c r="B10" s="21" t="s">
        <v>378</v>
      </c>
      <c r="C10" s="21" t="s">
        <v>374</v>
      </c>
      <c r="D10" s="24">
        <v>36163</v>
      </c>
      <c r="E10" s="22">
        <v>534.99542199999996</v>
      </c>
      <c r="F10" s="23">
        <v>1.5315984504029301</v>
      </c>
    </row>
    <row r="11" spans="1:6">
      <c r="A11" s="21" t="s">
        <v>801</v>
      </c>
      <c r="B11" s="21" t="s">
        <v>802</v>
      </c>
      <c r="C11" s="21" t="s">
        <v>443</v>
      </c>
      <c r="D11" s="24">
        <v>177343</v>
      </c>
      <c r="E11" s="22">
        <v>320.54747250000003</v>
      </c>
      <c r="F11" s="23">
        <v>0.91767142665676005</v>
      </c>
    </row>
    <row r="12" spans="1:6">
      <c r="A12" s="21" t="s">
        <v>919</v>
      </c>
      <c r="B12" s="21" t="s">
        <v>920</v>
      </c>
      <c r="C12" s="21" t="s">
        <v>836</v>
      </c>
      <c r="D12" s="24">
        <v>48121</v>
      </c>
      <c r="E12" s="22">
        <v>312.56995549999999</v>
      </c>
      <c r="F12" s="23">
        <v>0.89483318884607699</v>
      </c>
    </row>
    <row r="13" spans="1:6">
      <c r="A13" s="21" t="s">
        <v>596</v>
      </c>
      <c r="B13" s="21" t="s">
        <v>597</v>
      </c>
      <c r="C13" s="21" t="s">
        <v>387</v>
      </c>
      <c r="D13" s="24">
        <v>41584</v>
      </c>
      <c r="E13" s="22">
        <v>309.15624800000001</v>
      </c>
      <c r="F13" s="23">
        <v>0.88506034051480797</v>
      </c>
    </row>
    <row r="14" spans="1:6">
      <c r="A14" s="21" t="s">
        <v>940</v>
      </c>
      <c r="B14" s="21" t="s">
        <v>941</v>
      </c>
      <c r="C14" s="21" t="s">
        <v>467</v>
      </c>
      <c r="D14" s="24">
        <v>32972</v>
      </c>
      <c r="E14" s="22">
        <v>301.908118</v>
      </c>
      <c r="F14" s="23">
        <v>0.86431021028973298</v>
      </c>
    </row>
    <row r="15" spans="1:6">
      <c r="A15" s="21" t="s">
        <v>892</v>
      </c>
      <c r="B15" s="21" t="s">
        <v>893</v>
      </c>
      <c r="C15" s="21" t="s">
        <v>387</v>
      </c>
      <c r="D15" s="24">
        <v>31928</v>
      </c>
      <c r="E15" s="22">
        <v>286.79325999999998</v>
      </c>
      <c r="F15" s="23">
        <v>0.82103901181046801</v>
      </c>
    </row>
    <row r="16" spans="1:6">
      <c r="A16" s="21" t="s">
        <v>942</v>
      </c>
      <c r="B16" s="21" t="s">
        <v>943</v>
      </c>
      <c r="C16" s="21" t="s">
        <v>482</v>
      </c>
      <c r="D16" s="24">
        <v>15153</v>
      </c>
      <c r="E16" s="22">
        <v>283.63385399999999</v>
      </c>
      <c r="F16" s="23">
        <v>0.81199418425716996</v>
      </c>
    </row>
    <row r="17" spans="1:9">
      <c r="A17" s="21" t="s">
        <v>803</v>
      </c>
      <c r="B17" s="21" t="s">
        <v>804</v>
      </c>
      <c r="C17" s="21" t="s">
        <v>482</v>
      </c>
      <c r="D17" s="24">
        <v>27579</v>
      </c>
      <c r="E17" s="22">
        <v>237.67582200000001</v>
      </c>
      <c r="F17" s="23">
        <v>0.68042436571250198</v>
      </c>
    </row>
    <row r="18" spans="1:9">
      <c r="A18" s="21" t="s">
        <v>619</v>
      </c>
      <c r="B18" s="21" t="s">
        <v>620</v>
      </c>
      <c r="C18" s="21" t="s">
        <v>423</v>
      </c>
      <c r="D18" s="24">
        <v>3461</v>
      </c>
      <c r="E18" s="22">
        <v>193.00958700000001</v>
      </c>
      <c r="F18" s="23">
        <v>0.55255273635240398</v>
      </c>
    </row>
    <row r="19" spans="1:9">
      <c r="A19" s="21" t="s">
        <v>446</v>
      </c>
      <c r="B19" s="21" t="s">
        <v>447</v>
      </c>
      <c r="C19" s="21" t="s">
        <v>423</v>
      </c>
      <c r="D19" s="24">
        <v>134031</v>
      </c>
      <c r="E19" s="22">
        <v>184.15859399999999</v>
      </c>
      <c r="F19" s="23">
        <v>0.52721388931582702</v>
      </c>
    </row>
    <row r="20" spans="1:9">
      <c r="A20" s="21" t="s">
        <v>579</v>
      </c>
      <c r="B20" s="21" t="s">
        <v>580</v>
      </c>
      <c r="C20" s="21" t="s">
        <v>371</v>
      </c>
      <c r="D20" s="24">
        <v>1995</v>
      </c>
      <c r="E20" s="22">
        <v>74.580082500000003</v>
      </c>
      <c r="F20" s="23">
        <v>0.21350974997300601</v>
      </c>
    </row>
    <row r="21" spans="1:9">
      <c r="A21" s="20" t="s">
        <v>17</v>
      </c>
      <c r="B21" s="20"/>
      <c r="C21" s="20"/>
      <c r="D21" s="20"/>
      <c r="E21" s="25">
        <f>SUM(E7:E20)</f>
        <v>5332.2524934999992</v>
      </c>
      <c r="F21" s="26">
        <f>SUM(F7:F20)</f>
        <v>15.265307552859307</v>
      </c>
      <c r="G21" s="14"/>
      <c r="H21" s="14"/>
      <c r="I21" s="14"/>
    </row>
    <row r="22" spans="1:9">
      <c r="A22" s="21"/>
      <c r="B22" s="21"/>
      <c r="C22" s="21"/>
      <c r="D22" s="21"/>
      <c r="E22" s="22"/>
      <c r="F22" s="23"/>
    </row>
    <row r="23" spans="1:9">
      <c r="A23" s="20" t="s">
        <v>600</v>
      </c>
      <c r="B23" s="21"/>
      <c r="C23" s="21"/>
      <c r="D23" s="21"/>
      <c r="E23" s="22"/>
      <c r="F23" s="23"/>
    </row>
    <row r="24" spans="1:9">
      <c r="A24" s="21" t="s">
        <v>641</v>
      </c>
      <c r="B24" s="21" t="s">
        <v>642</v>
      </c>
      <c r="C24" s="21" t="s">
        <v>612</v>
      </c>
      <c r="D24" s="24">
        <v>67581</v>
      </c>
      <c r="E24" s="22">
        <v>3310.5630099999998</v>
      </c>
      <c r="F24" s="23">
        <v>9.4775636717079408</v>
      </c>
    </row>
    <row r="25" spans="1:9">
      <c r="A25" s="21" t="s">
        <v>639</v>
      </c>
      <c r="B25" s="21" t="s">
        <v>640</v>
      </c>
      <c r="C25" s="21" t="s">
        <v>612</v>
      </c>
      <c r="D25" s="24">
        <v>199714</v>
      </c>
      <c r="E25" s="22">
        <v>3301.5280659999999</v>
      </c>
      <c r="F25" s="23">
        <v>9.4516982050874105</v>
      </c>
    </row>
    <row r="26" spans="1:9">
      <c r="A26" s="21" t="s">
        <v>668</v>
      </c>
      <c r="B26" s="21" t="s">
        <v>669</v>
      </c>
      <c r="C26" s="21" t="s">
        <v>371</v>
      </c>
      <c r="D26" s="24">
        <v>47300</v>
      </c>
      <c r="E26" s="22">
        <v>2060.0938839999999</v>
      </c>
      <c r="F26" s="23">
        <v>5.89768897203564</v>
      </c>
    </row>
    <row r="27" spans="1:9">
      <c r="A27" s="21" t="s">
        <v>666</v>
      </c>
      <c r="B27" s="21" t="s">
        <v>667</v>
      </c>
      <c r="C27" s="21" t="s">
        <v>423</v>
      </c>
      <c r="D27" s="24">
        <v>123204</v>
      </c>
      <c r="E27" s="22">
        <v>1396.7106329999999</v>
      </c>
      <c r="F27" s="23">
        <v>3.99853859153975</v>
      </c>
    </row>
    <row r="28" spans="1:9">
      <c r="A28" s="21" t="s">
        <v>944</v>
      </c>
      <c r="B28" s="21" t="s">
        <v>945</v>
      </c>
      <c r="C28" s="21" t="s">
        <v>413</v>
      </c>
      <c r="D28" s="24">
        <v>174200</v>
      </c>
      <c r="E28" s="22">
        <v>1305.4807539999999</v>
      </c>
      <c r="F28" s="23">
        <v>3.7373633822557202</v>
      </c>
    </row>
    <row r="29" spans="1:9">
      <c r="A29" s="21" t="s">
        <v>946</v>
      </c>
      <c r="B29" s="21" t="s">
        <v>947</v>
      </c>
      <c r="C29" s="21" t="s">
        <v>374</v>
      </c>
      <c r="D29" s="24">
        <v>2313645</v>
      </c>
      <c r="E29" s="22">
        <v>880.9141042</v>
      </c>
      <c r="F29" s="23">
        <v>2.52190321907241</v>
      </c>
    </row>
    <row r="30" spans="1:9">
      <c r="A30" s="21" t="s">
        <v>948</v>
      </c>
      <c r="B30" s="21" t="s">
        <v>949</v>
      </c>
      <c r="C30" s="21" t="s">
        <v>371</v>
      </c>
      <c r="D30" s="24">
        <v>32000</v>
      </c>
      <c r="E30" s="22">
        <v>835.98852829999998</v>
      </c>
      <c r="F30" s="23">
        <v>2.3932891420123301</v>
      </c>
    </row>
    <row r="31" spans="1:9">
      <c r="A31" s="21" t="s">
        <v>950</v>
      </c>
      <c r="B31" s="21" t="s">
        <v>951</v>
      </c>
      <c r="C31" s="21" t="s">
        <v>371</v>
      </c>
      <c r="D31" s="24">
        <v>3499</v>
      </c>
      <c r="E31" s="22">
        <v>828.56256689999998</v>
      </c>
      <c r="F31" s="23">
        <v>2.3720299115492498</v>
      </c>
    </row>
    <row r="32" spans="1:9">
      <c r="A32" s="21" t="s">
        <v>952</v>
      </c>
      <c r="B32" s="21" t="s">
        <v>953</v>
      </c>
      <c r="C32" s="21" t="s">
        <v>423</v>
      </c>
      <c r="D32" s="24">
        <v>37000</v>
      </c>
      <c r="E32" s="22">
        <v>795.16162510000004</v>
      </c>
      <c r="F32" s="23">
        <v>2.27640884901448</v>
      </c>
    </row>
    <row r="33" spans="1:6">
      <c r="A33" s="21" t="s">
        <v>954</v>
      </c>
      <c r="B33" s="21" t="s">
        <v>955</v>
      </c>
      <c r="C33" s="21" t="s">
        <v>374</v>
      </c>
      <c r="D33" s="24">
        <v>129000</v>
      </c>
      <c r="E33" s="22">
        <v>744.73820660000001</v>
      </c>
      <c r="F33" s="23">
        <v>2.13205540884874</v>
      </c>
    </row>
    <row r="34" spans="1:6">
      <c r="A34" s="21" t="s">
        <v>956</v>
      </c>
      <c r="B34" s="21" t="s">
        <v>957</v>
      </c>
      <c r="C34" s="21" t="s">
        <v>374</v>
      </c>
      <c r="D34" s="24">
        <v>38600</v>
      </c>
      <c r="E34" s="22">
        <v>694.67307970000002</v>
      </c>
      <c r="F34" s="23">
        <v>1.98872769495428</v>
      </c>
    </row>
    <row r="35" spans="1:6">
      <c r="A35" s="21" t="s">
        <v>958</v>
      </c>
      <c r="B35" s="21" t="s">
        <v>959</v>
      </c>
      <c r="C35" s="21" t="s">
        <v>612</v>
      </c>
      <c r="D35" s="24">
        <v>8399</v>
      </c>
      <c r="E35" s="22">
        <v>688.35799239999994</v>
      </c>
      <c r="F35" s="23">
        <v>1.97064870301322</v>
      </c>
    </row>
    <row r="36" spans="1:6">
      <c r="A36" s="21" t="s">
        <v>960</v>
      </c>
      <c r="B36" s="21" t="s">
        <v>961</v>
      </c>
      <c r="C36" s="21" t="s">
        <v>609</v>
      </c>
      <c r="D36" s="24">
        <v>63560</v>
      </c>
      <c r="E36" s="22">
        <v>640.96645980000005</v>
      </c>
      <c r="F36" s="23">
        <v>1.8349750226272601</v>
      </c>
    </row>
    <row r="37" spans="1:6">
      <c r="A37" s="21" t="s">
        <v>962</v>
      </c>
      <c r="B37" s="21" t="s">
        <v>963</v>
      </c>
      <c r="C37" s="21" t="s">
        <v>593</v>
      </c>
      <c r="D37" s="24">
        <v>47765</v>
      </c>
      <c r="E37" s="22">
        <v>640.6605634</v>
      </c>
      <c r="F37" s="23">
        <v>1.8340992946621999</v>
      </c>
    </row>
    <row r="38" spans="1:6">
      <c r="A38" s="21" t="s">
        <v>610</v>
      </c>
      <c r="B38" s="21" t="s">
        <v>611</v>
      </c>
      <c r="C38" s="21" t="s">
        <v>612</v>
      </c>
      <c r="D38" s="24">
        <v>19000</v>
      </c>
      <c r="E38" s="22">
        <v>607.75974329999997</v>
      </c>
      <c r="F38" s="23">
        <v>1.7399099932028199</v>
      </c>
    </row>
    <row r="39" spans="1:6">
      <c r="A39" s="21" t="s">
        <v>964</v>
      </c>
      <c r="B39" s="21" t="s">
        <v>965</v>
      </c>
      <c r="C39" s="21" t="s">
        <v>423</v>
      </c>
      <c r="D39" s="24">
        <v>38021</v>
      </c>
      <c r="E39" s="22">
        <v>562.61982190000003</v>
      </c>
      <c r="F39" s="23">
        <v>1.6106822824140199</v>
      </c>
    </row>
    <row r="40" spans="1:6">
      <c r="A40" s="21" t="s">
        <v>966</v>
      </c>
      <c r="B40" s="21" t="s">
        <v>967</v>
      </c>
      <c r="C40" s="21" t="s">
        <v>397</v>
      </c>
      <c r="D40" s="24">
        <v>64700</v>
      </c>
      <c r="E40" s="22">
        <v>558.68065820000004</v>
      </c>
      <c r="F40" s="23">
        <v>1.59940514475881</v>
      </c>
    </row>
    <row r="41" spans="1:6">
      <c r="A41" s="21" t="s">
        <v>968</v>
      </c>
      <c r="B41" s="21" t="s">
        <v>969</v>
      </c>
      <c r="C41" s="21" t="s">
        <v>387</v>
      </c>
      <c r="D41" s="24">
        <v>127000</v>
      </c>
      <c r="E41" s="22">
        <v>535.21190750000005</v>
      </c>
      <c r="F41" s="23">
        <v>1.5322182105778801</v>
      </c>
    </row>
    <row r="42" spans="1:6">
      <c r="A42" s="21" t="s">
        <v>672</v>
      </c>
      <c r="B42" s="21" t="s">
        <v>673</v>
      </c>
      <c r="C42" s="21" t="s">
        <v>593</v>
      </c>
      <c r="D42" s="24">
        <v>1291</v>
      </c>
      <c r="E42" s="22">
        <v>496.7259401</v>
      </c>
      <c r="F42" s="23">
        <v>1.42203960790546</v>
      </c>
    </row>
    <row r="43" spans="1:6">
      <c r="A43" s="21" t="s">
        <v>970</v>
      </c>
      <c r="B43" s="21" t="s">
        <v>971</v>
      </c>
      <c r="C43" s="21" t="s">
        <v>387</v>
      </c>
      <c r="D43" s="24">
        <v>13100</v>
      </c>
      <c r="E43" s="22">
        <v>479.89588420000001</v>
      </c>
      <c r="F43" s="23">
        <v>1.37385809741651</v>
      </c>
    </row>
    <row r="44" spans="1:6">
      <c r="A44" s="21" t="s">
        <v>972</v>
      </c>
      <c r="B44" s="21" t="s">
        <v>973</v>
      </c>
      <c r="C44" s="21" t="s">
        <v>482</v>
      </c>
      <c r="D44" s="24">
        <v>142000</v>
      </c>
      <c r="E44" s="22">
        <v>444.08076749999998</v>
      </c>
      <c r="F44" s="23">
        <v>1.27132567380501</v>
      </c>
    </row>
    <row r="45" spans="1:6">
      <c r="A45" s="21" t="s">
        <v>974</v>
      </c>
      <c r="B45" s="21" t="s">
        <v>975</v>
      </c>
      <c r="C45" s="21" t="s">
        <v>413</v>
      </c>
      <c r="D45" s="24">
        <v>82810</v>
      </c>
      <c r="E45" s="22">
        <v>443.33530949999999</v>
      </c>
      <c r="F45" s="23">
        <v>1.2691915577533699</v>
      </c>
    </row>
    <row r="46" spans="1:6">
      <c r="A46" s="21" t="s">
        <v>976</v>
      </c>
      <c r="B46" s="21" t="s">
        <v>977</v>
      </c>
      <c r="C46" s="21" t="s">
        <v>712</v>
      </c>
      <c r="D46" s="24">
        <v>98190</v>
      </c>
      <c r="E46" s="22">
        <v>437.20378929999998</v>
      </c>
      <c r="F46" s="23">
        <v>1.25163808635762</v>
      </c>
    </row>
    <row r="47" spans="1:6">
      <c r="A47" s="21" t="s">
        <v>978</v>
      </c>
      <c r="B47" s="21" t="s">
        <v>979</v>
      </c>
      <c r="C47" s="21" t="s">
        <v>387</v>
      </c>
      <c r="D47" s="24">
        <v>1700</v>
      </c>
      <c r="E47" s="22">
        <v>407.70584020000001</v>
      </c>
      <c r="F47" s="23">
        <v>1.1671906102227201</v>
      </c>
    </row>
    <row r="48" spans="1:6">
      <c r="A48" s="21" t="s">
        <v>980</v>
      </c>
      <c r="B48" s="21" t="s">
        <v>981</v>
      </c>
      <c r="C48" s="21" t="s">
        <v>387</v>
      </c>
      <c r="D48" s="24">
        <v>206000</v>
      </c>
      <c r="E48" s="22">
        <v>401.66159599999997</v>
      </c>
      <c r="F48" s="23">
        <v>1.14988699477127</v>
      </c>
    </row>
    <row r="49" spans="1:6">
      <c r="A49" s="21" t="s">
        <v>982</v>
      </c>
      <c r="B49" s="21" t="s">
        <v>983</v>
      </c>
      <c r="C49" s="21" t="s">
        <v>645</v>
      </c>
      <c r="D49" s="24">
        <v>93000</v>
      </c>
      <c r="E49" s="22">
        <v>381.28628250000003</v>
      </c>
      <c r="F49" s="23">
        <v>1.0915560309914101</v>
      </c>
    </row>
    <row r="50" spans="1:6">
      <c r="A50" s="21" t="s">
        <v>984</v>
      </c>
      <c r="B50" s="21" t="s">
        <v>985</v>
      </c>
      <c r="C50" s="21" t="s">
        <v>394</v>
      </c>
      <c r="D50" s="24">
        <v>582900</v>
      </c>
      <c r="E50" s="22">
        <v>367.86918179999998</v>
      </c>
      <c r="F50" s="23">
        <v>1.0531452151302201</v>
      </c>
    </row>
    <row r="51" spans="1:6">
      <c r="A51" s="21" t="s">
        <v>986</v>
      </c>
      <c r="B51" s="21" t="s">
        <v>987</v>
      </c>
      <c r="C51" s="21" t="s">
        <v>988</v>
      </c>
      <c r="D51" s="24">
        <v>57650</v>
      </c>
      <c r="E51" s="22">
        <v>355.29510820000002</v>
      </c>
      <c r="F51" s="23">
        <v>1.0171478386124599</v>
      </c>
    </row>
    <row r="52" spans="1:6">
      <c r="A52" s="21" t="s">
        <v>989</v>
      </c>
      <c r="B52" s="21" t="s">
        <v>990</v>
      </c>
      <c r="C52" s="21" t="s">
        <v>371</v>
      </c>
      <c r="D52" s="24">
        <v>2100</v>
      </c>
      <c r="E52" s="22">
        <v>350.16518189999999</v>
      </c>
      <c r="F52" s="23">
        <v>1.0024617556131199</v>
      </c>
    </row>
    <row r="53" spans="1:6">
      <c r="A53" s="21" t="s">
        <v>991</v>
      </c>
      <c r="B53" s="21" t="s">
        <v>992</v>
      </c>
      <c r="C53" s="21" t="s">
        <v>757</v>
      </c>
      <c r="D53" s="24">
        <v>677600</v>
      </c>
      <c r="E53" s="22">
        <v>349.48032510000002</v>
      </c>
      <c r="F53" s="23">
        <v>1.00050113021242</v>
      </c>
    </row>
    <row r="54" spans="1:6">
      <c r="A54" s="21" t="s">
        <v>993</v>
      </c>
      <c r="B54" s="21" t="s">
        <v>994</v>
      </c>
      <c r="C54" s="21" t="s">
        <v>988</v>
      </c>
      <c r="D54" s="24">
        <v>9600</v>
      </c>
      <c r="E54" s="22">
        <v>349.02334059999998</v>
      </c>
      <c r="F54" s="23">
        <v>0.99919286340624702</v>
      </c>
    </row>
    <row r="55" spans="1:6">
      <c r="A55" s="21" t="s">
        <v>995</v>
      </c>
      <c r="B55" s="21" t="s">
        <v>996</v>
      </c>
      <c r="C55" s="21" t="s">
        <v>405</v>
      </c>
      <c r="D55" s="24">
        <v>56700</v>
      </c>
      <c r="E55" s="22">
        <v>336.37276070000001</v>
      </c>
      <c r="F55" s="23">
        <v>0.96297646271424597</v>
      </c>
    </row>
    <row r="56" spans="1:6">
      <c r="A56" s="21" t="s">
        <v>997</v>
      </c>
      <c r="B56" s="21" t="s">
        <v>998</v>
      </c>
      <c r="C56" s="21" t="s">
        <v>413</v>
      </c>
      <c r="D56" s="24">
        <v>22425</v>
      </c>
      <c r="E56" s="22">
        <v>308.51116949999999</v>
      </c>
      <c r="F56" s="23">
        <v>0.88321359343930095</v>
      </c>
    </row>
    <row r="57" spans="1:6">
      <c r="A57" s="21" t="s">
        <v>635</v>
      </c>
      <c r="B57" s="21" t="s">
        <v>636</v>
      </c>
      <c r="C57" s="21" t="s">
        <v>371</v>
      </c>
      <c r="D57" s="24">
        <v>13900</v>
      </c>
      <c r="E57" s="22">
        <v>293.76272649999999</v>
      </c>
      <c r="F57" s="23">
        <v>0.84099137710666105</v>
      </c>
    </row>
    <row r="58" spans="1:6">
      <c r="A58" s="21" t="s">
        <v>999</v>
      </c>
      <c r="B58" s="21" t="s">
        <v>1000</v>
      </c>
      <c r="C58" s="21" t="s">
        <v>394</v>
      </c>
      <c r="D58" s="24">
        <v>32112</v>
      </c>
      <c r="E58" s="22">
        <v>277.95606670000001</v>
      </c>
      <c r="F58" s="23">
        <v>0.79573967090472297</v>
      </c>
    </row>
    <row r="59" spans="1:6">
      <c r="A59" s="21" t="s">
        <v>1001</v>
      </c>
      <c r="B59" s="21" t="s">
        <v>1002</v>
      </c>
      <c r="C59" s="21" t="s">
        <v>394</v>
      </c>
      <c r="D59" s="24">
        <v>733200</v>
      </c>
      <c r="E59" s="22">
        <v>277.25184419999999</v>
      </c>
      <c r="F59" s="23">
        <v>0.79372360488736005</v>
      </c>
    </row>
    <row r="60" spans="1:6">
      <c r="A60" s="21" t="s">
        <v>1003</v>
      </c>
      <c r="B60" s="21" t="s">
        <v>1004</v>
      </c>
      <c r="C60" s="21" t="s">
        <v>750</v>
      </c>
      <c r="D60" s="24">
        <v>14738</v>
      </c>
      <c r="E60" s="22">
        <v>271.26528760000002</v>
      </c>
      <c r="F60" s="23">
        <v>0.77658513895893699</v>
      </c>
    </row>
    <row r="61" spans="1:6">
      <c r="A61" s="21" t="s">
        <v>1005</v>
      </c>
      <c r="B61" s="21" t="s">
        <v>1006</v>
      </c>
      <c r="C61" s="21" t="s">
        <v>543</v>
      </c>
      <c r="D61" s="24">
        <v>175000</v>
      </c>
      <c r="E61" s="22">
        <v>254.61990929999999</v>
      </c>
      <c r="F61" s="23">
        <v>0.72893232818282705</v>
      </c>
    </row>
    <row r="62" spans="1:6">
      <c r="A62" s="21" t="s">
        <v>1007</v>
      </c>
      <c r="B62" s="21" t="s">
        <v>1008</v>
      </c>
      <c r="C62" s="21" t="s">
        <v>443</v>
      </c>
      <c r="D62" s="24">
        <v>308946</v>
      </c>
      <c r="E62" s="22">
        <v>199.1782551</v>
      </c>
      <c r="F62" s="23">
        <v>0.57021255569756901</v>
      </c>
    </row>
    <row r="63" spans="1:6">
      <c r="A63" s="21" t="s">
        <v>1009</v>
      </c>
      <c r="B63" s="21" t="s">
        <v>1010</v>
      </c>
      <c r="C63" s="21" t="s">
        <v>423</v>
      </c>
      <c r="D63" s="24">
        <v>2265900</v>
      </c>
      <c r="E63" s="22">
        <v>151.27413899999999</v>
      </c>
      <c r="F63" s="23">
        <v>0.43307143827940497</v>
      </c>
    </row>
    <row r="64" spans="1:6">
      <c r="A64" s="21" t="s">
        <v>1011</v>
      </c>
      <c r="B64" s="21" t="s">
        <v>1012</v>
      </c>
      <c r="C64" s="21" t="s">
        <v>405</v>
      </c>
      <c r="D64" s="24">
        <v>13280</v>
      </c>
      <c r="E64" s="22">
        <v>76.717300199999997</v>
      </c>
      <c r="F64" s="23">
        <v>0.21962823095973399</v>
      </c>
    </row>
    <row r="65" spans="1:9">
      <c r="A65" s="21" t="s">
        <v>1013</v>
      </c>
      <c r="B65" s="21" t="s">
        <v>1014</v>
      </c>
      <c r="C65" s="21" t="s">
        <v>757</v>
      </c>
      <c r="D65" s="24">
        <v>84000</v>
      </c>
      <c r="E65" s="22">
        <v>52.779403500000001</v>
      </c>
      <c r="F65" s="23">
        <v>0.151098213722268</v>
      </c>
    </row>
    <row r="66" spans="1:9">
      <c r="A66" s="21" t="s">
        <v>1015</v>
      </c>
      <c r="B66" s="21" t="s">
        <v>1016</v>
      </c>
      <c r="C66" s="21" t="s">
        <v>443</v>
      </c>
      <c r="D66" s="24">
        <v>8388</v>
      </c>
      <c r="E66" s="22">
        <v>1.8433423</v>
      </c>
      <c r="F66" s="23">
        <v>5.27716704507085E-3</v>
      </c>
    </row>
    <row r="67" spans="1:9">
      <c r="A67" s="21" t="s">
        <v>1017</v>
      </c>
      <c r="B67" s="21" t="s">
        <v>1018</v>
      </c>
      <c r="C67" s="21" t="s">
        <v>443</v>
      </c>
      <c r="D67" s="24">
        <v>7501</v>
      </c>
      <c r="E67" s="22">
        <v>0.70309980000000005</v>
      </c>
      <c r="F67" s="23">
        <v>2.0128519233546102E-3</v>
      </c>
    </row>
    <row r="68" spans="1:9">
      <c r="A68" s="21" t="s">
        <v>1019</v>
      </c>
      <c r="B68" s="21" t="s">
        <v>1018</v>
      </c>
      <c r="C68" s="21" t="s">
        <v>443</v>
      </c>
      <c r="D68" s="24">
        <v>6798</v>
      </c>
      <c r="E68" s="22">
        <v>0.48476340000000001</v>
      </c>
      <c r="F68" s="23">
        <v>1.3877929449872099E-3</v>
      </c>
    </row>
    <row r="69" spans="1:9">
      <c r="A69" s="20" t="s">
        <v>17</v>
      </c>
      <c r="B69" s="20"/>
      <c r="C69" s="20"/>
      <c r="D69" s="20"/>
      <c r="E69" s="25">
        <f>SUM(E23:E68)</f>
        <v>28155.120219000011</v>
      </c>
      <c r="F69" s="26">
        <f>SUM(F23:F68)</f>
        <v>80.603191588298401</v>
      </c>
      <c r="G69" s="14"/>
      <c r="H69" s="14"/>
      <c r="I69" s="14"/>
    </row>
    <row r="70" spans="1:9">
      <c r="A70" s="21"/>
      <c r="B70" s="21"/>
      <c r="C70" s="21"/>
      <c r="D70" s="21"/>
      <c r="E70" s="22"/>
      <c r="F70" s="23"/>
    </row>
    <row r="71" spans="1:9">
      <c r="A71" s="20" t="s">
        <v>58</v>
      </c>
      <c r="B71" s="20"/>
      <c r="C71" s="20"/>
      <c r="D71" s="20"/>
      <c r="E71" s="25">
        <f>E21+E69</f>
        <v>33487.372712500008</v>
      </c>
      <c r="F71" s="26">
        <f>F21+F69</f>
        <v>95.868499141157713</v>
      </c>
      <c r="G71" s="14"/>
      <c r="H71" s="14"/>
      <c r="I71" s="14"/>
    </row>
    <row r="72" spans="1:9">
      <c r="A72" s="20"/>
      <c r="B72" s="20"/>
      <c r="C72" s="20"/>
      <c r="D72" s="20"/>
      <c r="E72" s="25"/>
      <c r="F72" s="26"/>
      <c r="G72" s="14"/>
      <c r="H72" s="14"/>
      <c r="I72" s="14"/>
    </row>
    <row r="73" spans="1:9">
      <c r="A73" s="20" t="s">
        <v>59</v>
      </c>
      <c r="B73" s="20"/>
      <c r="C73" s="20"/>
      <c r="D73" s="20"/>
      <c r="E73" s="25">
        <f>E75-(E21+E69)</f>
        <v>1443.1550546999933</v>
      </c>
      <c r="F73" s="26">
        <f>F75-(F21+F69)</f>
        <v>4.131500858842287</v>
      </c>
      <c r="G73" s="14"/>
      <c r="H73" s="14"/>
      <c r="I73" s="14"/>
    </row>
    <row r="74" spans="1:9">
      <c r="A74" s="20"/>
      <c r="B74" s="20"/>
      <c r="C74" s="20"/>
      <c r="D74" s="20"/>
      <c r="E74" s="25"/>
      <c r="F74" s="26"/>
      <c r="G74" s="14"/>
      <c r="H74" s="14"/>
      <c r="I74" s="14"/>
    </row>
    <row r="75" spans="1:9">
      <c r="A75" s="27" t="s">
        <v>60</v>
      </c>
      <c r="B75" s="27"/>
      <c r="C75" s="27"/>
      <c r="D75" s="27"/>
      <c r="E75" s="28">
        <v>34930.527767200001</v>
      </c>
      <c r="F75" s="29">
        <v>100</v>
      </c>
      <c r="G75" s="14"/>
      <c r="H75" s="14"/>
      <c r="I75" s="14"/>
    </row>
    <row r="76" spans="1:9">
      <c r="F76" s="15" t="s">
        <v>522</v>
      </c>
    </row>
    <row r="78" spans="1:9">
      <c r="A78" s="14" t="s">
        <v>63</v>
      </c>
    </row>
    <row r="79" spans="1:9">
      <c r="A79" s="14" t="s">
        <v>64</v>
      </c>
    </row>
    <row r="80" spans="1:9">
      <c r="A80" s="14" t="s">
        <v>65</v>
      </c>
      <c r="B80" s="14"/>
      <c r="C80" s="30" t="s">
        <v>66</v>
      </c>
      <c r="D80" s="14" t="s">
        <v>67</v>
      </c>
    </row>
    <row r="81" spans="1:4">
      <c r="A81" s="7" t="s">
        <v>97</v>
      </c>
      <c r="C81" s="31">
        <v>32.122399999999999</v>
      </c>
      <c r="D81" s="31">
        <v>29.180499999999999</v>
      </c>
    </row>
    <row r="82" spans="1:4">
      <c r="A82" s="7" t="s">
        <v>306</v>
      </c>
      <c r="C82" s="31">
        <v>16.8996</v>
      </c>
      <c r="D82" s="31">
        <v>14.593299999999999</v>
      </c>
    </row>
    <row r="83" spans="1:4">
      <c r="A83" s="7" t="s">
        <v>100</v>
      </c>
      <c r="C83" s="31">
        <v>33.890999999999998</v>
      </c>
      <c r="D83" s="31">
        <v>30.912600000000001</v>
      </c>
    </row>
    <row r="84" spans="1:4">
      <c r="A84" s="7" t="s">
        <v>307</v>
      </c>
      <c r="C84" s="31">
        <v>18.005299999999998</v>
      </c>
      <c r="D84" s="31">
        <v>15.6633</v>
      </c>
    </row>
    <row r="86" spans="1:4">
      <c r="A86" s="14" t="s">
        <v>83</v>
      </c>
    </row>
    <row r="87" spans="1:4">
      <c r="A87" s="70" t="s">
        <v>84</v>
      </c>
      <c r="B87" s="71"/>
      <c r="C87" s="34" t="s">
        <v>85</v>
      </c>
    </row>
    <row r="88" spans="1:4">
      <c r="A88" s="72" t="s">
        <v>306</v>
      </c>
      <c r="B88" s="73"/>
      <c r="C88" s="35">
        <v>0.75</v>
      </c>
    </row>
    <row r="89" spans="1:4">
      <c r="A89" s="72" t="s">
        <v>307</v>
      </c>
      <c r="B89" s="73"/>
      <c r="C89" s="35">
        <v>0.75</v>
      </c>
    </row>
    <row r="90" spans="1:4">
      <c r="A90" s="7" t="s">
        <v>86</v>
      </c>
    </row>
    <row r="91" spans="1:4">
      <c r="A91" s="7" t="s">
        <v>87</v>
      </c>
    </row>
    <row r="93" spans="1:4">
      <c r="A93" s="14" t="s">
        <v>524</v>
      </c>
      <c r="D93" s="36">
        <v>0.28670000000000001</v>
      </c>
    </row>
    <row r="95" spans="1:4">
      <c r="A95" s="14" t="s">
        <v>916</v>
      </c>
    </row>
    <row r="96" spans="1:4">
      <c r="A96" s="41"/>
    </row>
    <row r="97" spans="1:1">
      <c r="A97" s="39" t="s">
        <v>93</v>
      </c>
    </row>
    <row r="98" spans="1:1">
      <c r="A98" s="42"/>
    </row>
    <row r="99" spans="1:1">
      <c r="A99" s="43"/>
    </row>
    <row r="100" spans="1:1">
      <c r="A100" s="43"/>
    </row>
    <row r="101" spans="1:1">
      <c r="A101" s="43"/>
    </row>
    <row r="102" spans="1:1">
      <c r="A102" s="43"/>
    </row>
    <row r="103" spans="1:1">
      <c r="A103" s="43"/>
    </row>
    <row r="104" spans="1:1">
      <c r="A104" s="43"/>
    </row>
    <row r="105" spans="1:1">
      <c r="A105" s="43"/>
    </row>
    <row r="106" spans="1:1">
      <c r="A106" s="43"/>
    </row>
    <row r="107" spans="1:1">
      <c r="A107" s="43"/>
    </row>
    <row r="108" spans="1:1">
      <c r="A108" s="43"/>
    </row>
    <row r="109" spans="1:1">
      <c r="A109" s="43"/>
    </row>
    <row r="110" spans="1:1">
      <c r="A110" s="43"/>
    </row>
    <row r="111" spans="1:1">
      <c r="A111" s="39" t="s">
        <v>1020</v>
      </c>
    </row>
    <row r="112" spans="1:1">
      <c r="A112" s="43"/>
    </row>
    <row r="113" spans="1:1">
      <c r="A113" s="39" t="s">
        <v>95</v>
      </c>
    </row>
    <row r="114" spans="1:1">
      <c r="A114" s="43"/>
    </row>
    <row r="115" spans="1:1">
      <c r="A115" s="43"/>
    </row>
    <row r="116" spans="1:1">
      <c r="A116" s="43"/>
    </row>
    <row r="117" spans="1:1">
      <c r="A117" s="43"/>
    </row>
    <row r="118" spans="1:1">
      <c r="A118" s="43"/>
    </row>
    <row r="119" spans="1:1">
      <c r="A119" s="43"/>
    </row>
    <row r="120" spans="1:1">
      <c r="A120" s="43"/>
    </row>
    <row r="121" spans="1:1">
      <c r="A121" s="43"/>
    </row>
    <row r="122" spans="1:1">
      <c r="A122" s="43"/>
    </row>
    <row r="123" spans="1:1">
      <c r="A123" s="43"/>
    </row>
    <row r="124" spans="1:1">
      <c r="A124" s="43"/>
    </row>
    <row r="125" spans="1:1">
      <c r="A125" s="43"/>
    </row>
  </sheetData>
  <mergeCells count="4">
    <mergeCell ref="A1:F1"/>
    <mergeCell ref="A87:B87"/>
    <mergeCell ref="A88:B88"/>
    <mergeCell ref="A89:B89"/>
  </mergeCells>
  <conditionalFormatting sqref="F2:F3 F5:F65536">
    <cfRule type="cellIs" dxfId="35" priority="1" stopIfTrue="1" operator="between">
      <formula>0.009</formula>
      <formula>-0.009</formula>
    </cfRule>
  </conditionalFormatting>
  <hyperlinks>
    <hyperlink ref="A98" r:id="rId1" tooltip="https://www.franklintempletonindia.com/downloadsServlet/pdf/product-labels-jg9o5k7l" display="https://www.franklintempletonindia.com/downloadsServlet/pdf/product-labels-jg9o5k7l" xr:uid="{00000000-0004-0000-1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111"/>
  <sheetViews>
    <sheetView workbookViewId="0">
      <selection sqref="A1:F1"/>
    </sheetView>
  </sheetViews>
  <sheetFormatPr defaultColWidth="9.28515625" defaultRowHeight="10.15"/>
  <cols>
    <col min="1" max="1" width="38.7109375" style="7" bestFit="1" customWidth="1"/>
    <col min="2" max="2" width="33.42578125" style="7" bestFit="1" customWidth="1"/>
    <col min="3" max="3" width="20" style="7" bestFit="1" customWidth="1"/>
    <col min="4" max="4" width="15.28515625" style="7" bestFit="1" customWidth="1"/>
    <col min="5" max="5" width="23" style="10" bestFit="1" customWidth="1"/>
    <col min="6" max="6" width="14.7109375" style="11" bestFit="1" customWidth="1"/>
    <col min="7" max="16384" width="9.28515625" style="7"/>
  </cols>
  <sheetData>
    <row r="1" spans="1:6" s="1" customFormat="1" ht="13.9">
      <c r="A1" s="58" t="s">
        <v>1021</v>
      </c>
      <c r="B1" s="59"/>
      <c r="C1" s="59"/>
      <c r="D1" s="59"/>
      <c r="E1" s="59"/>
      <c r="F1" s="59"/>
    </row>
    <row r="2" spans="1:6" s="1" customFormat="1" ht="11.45">
      <c r="E2" s="5"/>
      <c r="F2" s="9"/>
    </row>
    <row r="3" spans="1:6" s="1" customFormat="1" ht="12">
      <c r="A3" s="8" t="s">
        <v>1</v>
      </c>
      <c r="B3" s="2"/>
      <c r="C3" s="3"/>
      <c r="D3" s="3"/>
      <c r="E3" s="4"/>
      <c r="F3" s="9"/>
    </row>
    <row r="4" spans="1:6" s="1" customFormat="1" ht="17.649999999999999" customHeight="1">
      <c r="A4" s="6" t="s">
        <v>2</v>
      </c>
      <c r="B4" s="6" t="s">
        <v>3</v>
      </c>
      <c r="C4" s="13" t="s">
        <v>530</v>
      </c>
      <c r="D4" s="13" t="s">
        <v>5</v>
      </c>
      <c r="E4" s="12" t="s">
        <v>6</v>
      </c>
      <c r="F4" s="12" t="s">
        <v>7</v>
      </c>
    </row>
    <row r="5" spans="1:6">
      <c r="A5" s="16" t="s">
        <v>368</v>
      </c>
      <c r="B5" s="17"/>
      <c r="C5" s="17"/>
      <c r="D5" s="17"/>
      <c r="E5" s="18"/>
      <c r="F5" s="19"/>
    </row>
    <row r="6" spans="1:6">
      <c r="A6" s="20" t="s">
        <v>10</v>
      </c>
      <c r="B6" s="21"/>
      <c r="C6" s="21"/>
      <c r="D6" s="21"/>
      <c r="E6" s="22"/>
      <c r="F6" s="23"/>
    </row>
    <row r="7" spans="1:6">
      <c r="A7" s="21" t="s">
        <v>930</v>
      </c>
      <c r="B7" s="21" t="s">
        <v>931</v>
      </c>
      <c r="C7" s="21" t="s">
        <v>428</v>
      </c>
      <c r="D7" s="24">
        <v>195818</v>
      </c>
      <c r="E7" s="22">
        <v>4637.2639669999999</v>
      </c>
      <c r="F7" s="23">
        <v>10.1425141594152</v>
      </c>
    </row>
    <row r="8" spans="1:6">
      <c r="A8" s="21" t="s">
        <v>369</v>
      </c>
      <c r="B8" s="21" t="s">
        <v>370</v>
      </c>
      <c r="C8" s="21" t="s">
        <v>371</v>
      </c>
      <c r="D8" s="24">
        <v>224443</v>
      </c>
      <c r="E8" s="22">
        <v>4236.9227330000003</v>
      </c>
      <c r="F8" s="23">
        <v>9.2668972733940596</v>
      </c>
    </row>
    <row r="9" spans="1:6">
      <c r="A9" s="21" t="s">
        <v>377</v>
      </c>
      <c r="B9" s="21" t="s">
        <v>378</v>
      </c>
      <c r="C9" s="21" t="s">
        <v>374</v>
      </c>
      <c r="D9" s="24">
        <v>265550</v>
      </c>
      <c r="E9" s="22">
        <v>3928.5466999999999</v>
      </c>
      <c r="F9" s="23">
        <v>8.5924245016509797</v>
      </c>
    </row>
    <row r="10" spans="1:6">
      <c r="A10" s="21" t="s">
        <v>375</v>
      </c>
      <c r="B10" s="21" t="s">
        <v>376</v>
      </c>
      <c r="C10" s="21" t="s">
        <v>374</v>
      </c>
      <c r="D10" s="24">
        <v>420952</v>
      </c>
      <c r="E10" s="22">
        <v>3115.6762279999998</v>
      </c>
      <c r="F10" s="23">
        <v>6.81453341529037</v>
      </c>
    </row>
    <row r="11" spans="1:6">
      <c r="A11" s="21" t="s">
        <v>493</v>
      </c>
      <c r="B11" s="21" t="s">
        <v>494</v>
      </c>
      <c r="C11" s="21" t="s">
        <v>413</v>
      </c>
      <c r="D11" s="24">
        <v>109609</v>
      </c>
      <c r="E11" s="22">
        <v>2834.9819809999999</v>
      </c>
      <c r="F11" s="23">
        <v>6.20060559170226</v>
      </c>
    </row>
    <row r="12" spans="1:6">
      <c r="A12" s="21" t="s">
        <v>579</v>
      </c>
      <c r="B12" s="21" t="s">
        <v>580</v>
      </c>
      <c r="C12" s="21" t="s">
        <v>371</v>
      </c>
      <c r="D12" s="24">
        <v>63103</v>
      </c>
      <c r="E12" s="22">
        <v>2359.0110009999999</v>
      </c>
      <c r="F12" s="23">
        <v>5.1595731125346198</v>
      </c>
    </row>
    <row r="13" spans="1:6">
      <c r="A13" s="21" t="s">
        <v>388</v>
      </c>
      <c r="B13" s="21" t="s">
        <v>389</v>
      </c>
      <c r="C13" s="21" t="s">
        <v>374</v>
      </c>
      <c r="D13" s="24">
        <v>87825</v>
      </c>
      <c r="E13" s="22">
        <v>1577.4248250000001</v>
      </c>
      <c r="F13" s="23">
        <v>3.4501062990653799</v>
      </c>
    </row>
    <row r="14" spans="1:6">
      <c r="A14" s="21" t="s">
        <v>379</v>
      </c>
      <c r="B14" s="21" t="s">
        <v>380</v>
      </c>
      <c r="C14" s="21" t="s">
        <v>381</v>
      </c>
      <c r="D14" s="24">
        <v>73370</v>
      </c>
      <c r="E14" s="22">
        <v>1391.0218299999999</v>
      </c>
      <c r="F14" s="23">
        <v>3.04241007353263</v>
      </c>
    </row>
    <row r="15" spans="1:6">
      <c r="A15" s="21" t="s">
        <v>385</v>
      </c>
      <c r="B15" s="21" t="s">
        <v>386</v>
      </c>
      <c r="C15" s="21" t="s">
        <v>387</v>
      </c>
      <c r="D15" s="24">
        <v>54191</v>
      </c>
      <c r="E15" s="22">
        <v>1278.988887</v>
      </c>
      <c r="F15" s="23">
        <v>2.7973742681990101</v>
      </c>
    </row>
    <row r="16" spans="1:6">
      <c r="A16" s="21" t="s">
        <v>536</v>
      </c>
      <c r="B16" s="21" t="s">
        <v>537</v>
      </c>
      <c r="C16" s="21" t="s">
        <v>387</v>
      </c>
      <c r="D16" s="24">
        <v>525698</v>
      </c>
      <c r="E16" s="22">
        <v>1146.2844889999999</v>
      </c>
      <c r="F16" s="23">
        <v>2.5071263450033801</v>
      </c>
    </row>
    <row r="17" spans="1:6">
      <c r="A17" s="21" t="s">
        <v>1022</v>
      </c>
      <c r="B17" s="21" t="s">
        <v>1023</v>
      </c>
      <c r="C17" s="21" t="s">
        <v>413</v>
      </c>
      <c r="D17" s="24">
        <v>15889</v>
      </c>
      <c r="E17" s="22">
        <v>1108.6231969999999</v>
      </c>
      <c r="F17" s="23">
        <v>2.4247544571638802</v>
      </c>
    </row>
    <row r="18" spans="1:6">
      <c r="A18" s="21" t="s">
        <v>390</v>
      </c>
      <c r="B18" s="21" t="s">
        <v>391</v>
      </c>
      <c r="C18" s="21" t="s">
        <v>374</v>
      </c>
      <c r="D18" s="24">
        <v>232487</v>
      </c>
      <c r="E18" s="22">
        <v>1070.486392</v>
      </c>
      <c r="F18" s="23">
        <v>2.34134253852825</v>
      </c>
    </row>
    <row r="19" spans="1:6">
      <c r="A19" s="21" t="s">
        <v>372</v>
      </c>
      <c r="B19" s="21" t="s">
        <v>373</v>
      </c>
      <c r="C19" s="21" t="s">
        <v>374</v>
      </c>
      <c r="D19" s="24">
        <v>156442</v>
      </c>
      <c r="E19" s="22">
        <v>1061.5371909999999</v>
      </c>
      <c r="F19" s="23">
        <v>2.32176905759124</v>
      </c>
    </row>
    <row r="20" spans="1:6">
      <c r="A20" s="21" t="s">
        <v>382</v>
      </c>
      <c r="B20" s="21" t="s">
        <v>383</v>
      </c>
      <c r="C20" s="21" t="s">
        <v>384</v>
      </c>
      <c r="D20" s="24">
        <v>143320</v>
      </c>
      <c r="E20" s="22">
        <v>980.02215999999999</v>
      </c>
      <c r="F20" s="23">
        <v>2.1434813081756001</v>
      </c>
    </row>
    <row r="21" spans="1:6">
      <c r="A21" s="21" t="s">
        <v>860</v>
      </c>
      <c r="B21" s="21" t="s">
        <v>861</v>
      </c>
      <c r="C21" s="21" t="s">
        <v>387</v>
      </c>
      <c r="D21" s="24">
        <v>27292</v>
      </c>
      <c r="E21" s="22">
        <v>923.27471400000002</v>
      </c>
      <c r="F21" s="23">
        <v>2.0193646353569901</v>
      </c>
    </row>
    <row r="22" spans="1:6">
      <c r="A22" s="21" t="s">
        <v>398</v>
      </c>
      <c r="B22" s="21" t="s">
        <v>399</v>
      </c>
      <c r="C22" s="21" t="s">
        <v>371</v>
      </c>
      <c r="D22" s="24">
        <v>65888</v>
      </c>
      <c r="E22" s="22">
        <v>869.12860799999999</v>
      </c>
      <c r="F22" s="23">
        <v>1.9009375519107401</v>
      </c>
    </row>
    <row r="23" spans="1:6">
      <c r="A23" s="21" t="s">
        <v>544</v>
      </c>
      <c r="B23" s="21" t="s">
        <v>545</v>
      </c>
      <c r="C23" s="21" t="s">
        <v>371</v>
      </c>
      <c r="D23" s="24">
        <v>37595</v>
      </c>
      <c r="E23" s="22">
        <v>673.15727249999998</v>
      </c>
      <c r="F23" s="23">
        <v>1.47231367815827</v>
      </c>
    </row>
    <row r="24" spans="1:6">
      <c r="A24" s="21" t="s">
        <v>1024</v>
      </c>
      <c r="B24" s="21" t="s">
        <v>1025</v>
      </c>
      <c r="C24" s="21" t="s">
        <v>397</v>
      </c>
      <c r="D24" s="24">
        <v>25318</v>
      </c>
      <c r="E24" s="22">
        <v>638.62123199999996</v>
      </c>
      <c r="F24" s="23">
        <v>1.3967772665427001</v>
      </c>
    </row>
    <row r="25" spans="1:6">
      <c r="A25" s="21" t="s">
        <v>444</v>
      </c>
      <c r="B25" s="21" t="s">
        <v>445</v>
      </c>
      <c r="C25" s="21" t="s">
        <v>435</v>
      </c>
      <c r="D25" s="24">
        <v>132081</v>
      </c>
      <c r="E25" s="22">
        <v>637.15874399999996</v>
      </c>
      <c r="F25" s="23">
        <v>1.39357854735105</v>
      </c>
    </row>
    <row r="26" spans="1:6">
      <c r="A26" s="21" t="s">
        <v>1026</v>
      </c>
      <c r="B26" s="21" t="s">
        <v>1027</v>
      </c>
      <c r="C26" s="21" t="s">
        <v>371</v>
      </c>
      <c r="D26" s="24">
        <v>84827</v>
      </c>
      <c r="E26" s="22">
        <v>606.80994450000003</v>
      </c>
      <c r="F26" s="23">
        <v>1.32720037029655</v>
      </c>
    </row>
    <row r="27" spans="1:6">
      <c r="A27" s="21" t="s">
        <v>1028</v>
      </c>
      <c r="B27" s="21" t="s">
        <v>1029</v>
      </c>
      <c r="C27" s="21" t="s">
        <v>836</v>
      </c>
      <c r="D27" s="24">
        <v>3667</v>
      </c>
      <c r="E27" s="22">
        <v>601.61535400000002</v>
      </c>
      <c r="F27" s="23">
        <v>1.3158388847150599</v>
      </c>
    </row>
    <row r="28" spans="1:6">
      <c r="A28" s="21" t="s">
        <v>495</v>
      </c>
      <c r="B28" s="21" t="s">
        <v>496</v>
      </c>
      <c r="C28" s="21" t="s">
        <v>435</v>
      </c>
      <c r="D28" s="24">
        <v>7961</v>
      </c>
      <c r="E28" s="22">
        <v>591.21968449999997</v>
      </c>
      <c r="F28" s="23">
        <v>1.2931017220582299</v>
      </c>
    </row>
    <row r="29" spans="1:6">
      <c r="A29" s="21" t="s">
        <v>901</v>
      </c>
      <c r="B29" s="21" t="s">
        <v>902</v>
      </c>
      <c r="C29" s="21" t="s">
        <v>405</v>
      </c>
      <c r="D29" s="24">
        <v>63933</v>
      </c>
      <c r="E29" s="22">
        <v>540.68138099999999</v>
      </c>
      <c r="F29" s="23">
        <v>1.1825655389793099</v>
      </c>
    </row>
    <row r="30" spans="1:6">
      <c r="A30" s="21" t="s">
        <v>923</v>
      </c>
      <c r="B30" s="21" t="s">
        <v>924</v>
      </c>
      <c r="C30" s="21" t="s">
        <v>394</v>
      </c>
      <c r="D30" s="24">
        <v>7002</v>
      </c>
      <c r="E30" s="22">
        <v>531.52532099999996</v>
      </c>
      <c r="F30" s="23">
        <v>1.1625396209260599</v>
      </c>
    </row>
    <row r="31" spans="1:6">
      <c r="A31" s="21" t="s">
        <v>1030</v>
      </c>
      <c r="B31" s="21" t="s">
        <v>1031</v>
      </c>
      <c r="C31" s="21" t="s">
        <v>1032</v>
      </c>
      <c r="D31" s="24">
        <v>46649</v>
      </c>
      <c r="E31" s="22">
        <v>518.48031049999997</v>
      </c>
      <c r="F31" s="23">
        <v>1.13400788224404</v>
      </c>
    </row>
    <row r="32" spans="1:6">
      <c r="A32" s="21" t="s">
        <v>433</v>
      </c>
      <c r="B32" s="21" t="s">
        <v>434</v>
      </c>
      <c r="C32" s="21" t="s">
        <v>435</v>
      </c>
      <c r="D32" s="24">
        <v>58069</v>
      </c>
      <c r="E32" s="22">
        <v>486.12463350000002</v>
      </c>
      <c r="F32" s="23">
        <v>1.0632403101486601</v>
      </c>
    </row>
    <row r="33" spans="1:6">
      <c r="A33" s="21" t="s">
        <v>1033</v>
      </c>
      <c r="B33" s="21" t="s">
        <v>1034</v>
      </c>
      <c r="C33" s="21" t="s">
        <v>387</v>
      </c>
      <c r="D33" s="24">
        <v>2125</v>
      </c>
      <c r="E33" s="22">
        <v>418.74612500000001</v>
      </c>
      <c r="F33" s="23">
        <v>0.91587162866649996</v>
      </c>
    </row>
    <row r="34" spans="1:6">
      <c r="A34" s="21" t="s">
        <v>925</v>
      </c>
      <c r="B34" s="21" t="s">
        <v>926</v>
      </c>
      <c r="C34" s="21" t="s">
        <v>927</v>
      </c>
      <c r="D34" s="24">
        <v>85505</v>
      </c>
      <c r="E34" s="22">
        <v>406.61902750000002</v>
      </c>
      <c r="F34" s="23">
        <v>0.88934752760569102</v>
      </c>
    </row>
    <row r="35" spans="1:6">
      <c r="A35" s="21" t="s">
        <v>414</v>
      </c>
      <c r="B35" s="21" t="s">
        <v>415</v>
      </c>
      <c r="C35" s="21" t="s">
        <v>410</v>
      </c>
      <c r="D35" s="24">
        <v>196945</v>
      </c>
      <c r="E35" s="22">
        <v>402.55558000000002</v>
      </c>
      <c r="F35" s="23">
        <v>0.88046005126229598</v>
      </c>
    </row>
    <row r="36" spans="1:6">
      <c r="A36" s="21" t="s">
        <v>1035</v>
      </c>
      <c r="B36" s="21" t="s">
        <v>1036</v>
      </c>
      <c r="C36" s="21" t="s">
        <v>1032</v>
      </c>
      <c r="D36" s="24">
        <v>58370</v>
      </c>
      <c r="E36" s="22">
        <v>382.878015</v>
      </c>
      <c r="F36" s="23">
        <v>0.837421746120389</v>
      </c>
    </row>
    <row r="37" spans="1:6">
      <c r="A37" s="21" t="s">
        <v>416</v>
      </c>
      <c r="B37" s="21" t="s">
        <v>417</v>
      </c>
      <c r="C37" s="21" t="s">
        <v>394</v>
      </c>
      <c r="D37" s="24">
        <v>22884</v>
      </c>
      <c r="E37" s="22">
        <v>371.23568999999998</v>
      </c>
      <c r="F37" s="23">
        <v>0.81195792801529099</v>
      </c>
    </row>
    <row r="38" spans="1:6">
      <c r="A38" s="21" t="s">
        <v>919</v>
      </c>
      <c r="B38" s="21" t="s">
        <v>920</v>
      </c>
      <c r="C38" s="21" t="s">
        <v>836</v>
      </c>
      <c r="D38" s="24">
        <v>56234</v>
      </c>
      <c r="E38" s="22">
        <v>365.26794699999999</v>
      </c>
      <c r="F38" s="23">
        <v>0.79890542155717603</v>
      </c>
    </row>
    <row r="39" spans="1:6">
      <c r="A39" s="21" t="s">
        <v>1037</v>
      </c>
      <c r="B39" s="21" t="s">
        <v>1038</v>
      </c>
      <c r="C39" s="21" t="s">
        <v>405</v>
      </c>
      <c r="D39" s="24">
        <v>7731</v>
      </c>
      <c r="E39" s="22">
        <v>361.67164200000002</v>
      </c>
      <c r="F39" s="23">
        <v>0.79103966825012995</v>
      </c>
    </row>
    <row r="40" spans="1:6">
      <c r="A40" s="21" t="s">
        <v>403</v>
      </c>
      <c r="B40" s="21" t="s">
        <v>404</v>
      </c>
      <c r="C40" s="21" t="s">
        <v>405</v>
      </c>
      <c r="D40" s="24">
        <v>7341</v>
      </c>
      <c r="E40" s="22">
        <v>360.22287</v>
      </c>
      <c r="F40" s="23">
        <v>0.78787094836954297</v>
      </c>
    </row>
    <row r="41" spans="1:6">
      <c r="A41" s="21" t="s">
        <v>408</v>
      </c>
      <c r="B41" s="21" t="s">
        <v>409</v>
      </c>
      <c r="C41" s="21" t="s">
        <v>410</v>
      </c>
      <c r="D41" s="24">
        <v>276813</v>
      </c>
      <c r="E41" s="22">
        <v>344.35537199999999</v>
      </c>
      <c r="F41" s="23">
        <v>0.75316593172939506</v>
      </c>
    </row>
    <row r="42" spans="1:6">
      <c r="A42" s="21" t="s">
        <v>884</v>
      </c>
      <c r="B42" s="21" t="s">
        <v>885</v>
      </c>
      <c r="C42" s="21" t="s">
        <v>374</v>
      </c>
      <c r="D42" s="24">
        <v>36670</v>
      </c>
      <c r="E42" s="22">
        <v>325.68460499999998</v>
      </c>
      <c r="F42" s="23">
        <v>0.71232967138013703</v>
      </c>
    </row>
    <row r="43" spans="1:6">
      <c r="A43" s="21" t="s">
        <v>1039</v>
      </c>
      <c r="B43" s="21" t="s">
        <v>1040</v>
      </c>
      <c r="C43" s="21" t="s">
        <v>750</v>
      </c>
      <c r="D43" s="24">
        <v>43275</v>
      </c>
      <c r="E43" s="22">
        <v>316.03732500000001</v>
      </c>
      <c r="F43" s="23">
        <v>0.69122936855154005</v>
      </c>
    </row>
    <row r="44" spans="1:6">
      <c r="A44" s="21" t="s">
        <v>882</v>
      </c>
      <c r="B44" s="21" t="s">
        <v>883</v>
      </c>
      <c r="C44" s="21" t="s">
        <v>836</v>
      </c>
      <c r="D44" s="24">
        <v>26245</v>
      </c>
      <c r="E44" s="22">
        <v>313.89019999999999</v>
      </c>
      <c r="F44" s="23">
        <v>0.68653322749303902</v>
      </c>
    </row>
    <row r="45" spans="1:6">
      <c r="A45" s="21" t="s">
        <v>588</v>
      </c>
      <c r="B45" s="21" t="s">
        <v>589</v>
      </c>
      <c r="C45" s="21" t="s">
        <v>590</v>
      </c>
      <c r="D45" s="24">
        <v>211901</v>
      </c>
      <c r="E45" s="22">
        <v>301.74702400000001</v>
      </c>
      <c r="F45" s="23">
        <v>0.65997395991700103</v>
      </c>
    </row>
    <row r="46" spans="1:6">
      <c r="A46" s="21" t="s">
        <v>876</v>
      </c>
      <c r="B46" s="21" t="s">
        <v>877</v>
      </c>
      <c r="C46" s="21" t="s">
        <v>405</v>
      </c>
      <c r="D46" s="24">
        <v>30790</v>
      </c>
      <c r="E46" s="22">
        <v>290.68839000000003</v>
      </c>
      <c r="F46" s="23">
        <v>0.63578677697314301</v>
      </c>
    </row>
    <row r="47" spans="1:6">
      <c r="A47" s="21" t="s">
        <v>596</v>
      </c>
      <c r="B47" s="21" t="s">
        <v>597</v>
      </c>
      <c r="C47" s="21" t="s">
        <v>387</v>
      </c>
      <c r="D47" s="24">
        <v>36521</v>
      </c>
      <c r="E47" s="22">
        <v>271.51537450000001</v>
      </c>
      <c r="F47" s="23">
        <v>0.59385201057397197</v>
      </c>
    </row>
    <row r="48" spans="1:6">
      <c r="A48" s="21" t="s">
        <v>458</v>
      </c>
      <c r="B48" s="21" t="s">
        <v>459</v>
      </c>
      <c r="C48" s="21" t="s">
        <v>435</v>
      </c>
      <c r="D48" s="24">
        <v>7883</v>
      </c>
      <c r="E48" s="22">
        <v>256.13837749999999</v>
      </c>
      <c r="F48" s="23">
        <v>0.56021980612935796</v>
      </c>
    </row>
    <row r="49" spans="1:9">
      <c r="A49" s="21" t="s">
        <v>1041</v>
      </c>
      <c r="B49" s="21" t="s">
        <v>1042</v>
      </c>
      <c r="C49" s="21" t="s">
        <v>387</v>
      </c>
      <c r="D49" s="24">
        <v>7087</v>
      </c>
      <c r="E49" s="22">
        <v>255.55722</v>
      </c>
      <c r="F49" s="23">
        <v>0.55894871217944597</v>
      </c>
    </row>
    <row r="50" spans="1:9">
      <c r="A50" s="21" t="s">
        <v>1043</v>
      </c>
      <c r="B50" s="21" t="s">
        <v>1044</v>
      </c>
      <c r="C50" s="21" t="s">
        <v>557</v>
      </c>
      <c r="D50" s="24">
        <v>32142</v>
      </c>
      <c r="E50" s="22">
        <v>240.132882</v>
      </c>
      <c r="F50" s="23">
        <v>0.52521296461840805</v>
      </c>
    </row>
    <row r="51" spans="1:9">
      <c r="A51" s="21" t="s">
        <v>1045</v>
      </c>
      <c r="B51" s="21" t="s">
        <v>1046</v>
      </c>
      <c r="C51" s="21" t="s">
        <v>394</v>
      </c>
      <c r="D51" s="24">
        <v>808</v>
      </c>
      <c r="E51" s="22">
        <v>218.05859599999999</v>
      </c>
      <c r="F51" s="23">
        <v>0.47693260794532799</v>
      </c>
    </row>
    <row r="52" spans="1:9">
      <c r="A52" s="21" t="s">
        <v>1047</v>
      </c>
      <c r="B52" s="21" t="s">
        <v>1048</v>
      </c>
      <c r="C52" s="21" t="s">
        <v>435</v>
      </c>
      <c r="D52" s="24">
        <v>8296</v>
      </c>
      <c r="E52" s="22">
        <v>215.024024</v>
      </c>
      <c r="F52" s="23">
        <v>0.47029546378083997</v>
      </c>
    </row>
    <row r="53" spans="1:9">
      <c r="A53" s="21" t="s">
        <v>426</v>
      </c>
      <c r="B53" s="21" t="s">
        <v>427</v>
      </c>
      <c r="C53" s="21" t="s">
        <v>428</v>
      </c>
      <c r="D53" s="24">
        <v>51189</v>
      </c>
      <c r="E53" s="22">
        <v>197.30800049999999</v>
      </c>
      <c r="F53" s="23">
        <v>0.43154739585199903</v>
      </c>
    </row>
    <row r="54" spans="1:9">
      <c r="A54" s="21" t="s">
        <v>586</v>
      </c>
      <c r="B54" s="21" t="s">
        <v>587</v>
      </c>
      <c r="C54" s="21" t="s">
        <v>435</v>
      </c>
      <c r="D54" s="24">
        <v>7389</v>
      </c>
      <c r="E54" s="22">
        <v>181.92456899999999</v>
      </c>
      <c r="F54" s="23">
        <v>0.397901118021047</v>
      </c>
    </row>
    <row r="55" spans="1:9">
      <c r="A55" s="21" t="s">
        <v>538</v>
      </c>
      <c r="B55" s="21" t="s">
        <v>539</v>
      </c>
      <c r="C55" s="21" t="s">
        <v>540</v>
      </c>
      <c r="D55" s="24">
        <v>118368</v>
      </c>
      <c r="E55" s="22">
        <v>172.876464</v>
      </c>
      <c r="F55" s="23">
        <v>0.37811131659256703</v>
      </c>
    </row>
    <row r="56" spans="1:9">
      <c r="A56" s="21" t="s">
        <v>546</v>
      </c>
      <c r="B56" s="21" t="s">
        <v>547</v>
      </c>
      <c r="C56" s="21" t="s">
        <v>428</v>
      </c>
      <c r="D56" s="24">
        <v>142293</v>
      </c>
      <c r="E56" s="22">
        <v>158.65669500000001</v>
      </c>
      <c r="F56" s="23">
        <v>0.347010173881595</v>
      </c>
    </row>
    <row r="57" spans="1:9">
      <c r="A57" s="21" t="s">
        <v>1049</v>
      </c>
      <c r="B57" s="21" t="s">
        <v>1050</v>
      </c>
      <c r="C57" s="21" t="s">
        <v>374</v>
      </c>
      <c r="D57" s="24">
        <v>92088</v>
      </c>
      <c r="E57" s="22">
        <v>9.2088000000000003E-5</v>
      </c>
      <c r="F57" s="23">
        <v>2.0141269734887899E-7</v>
      </c>
    </row>
    <row r="58" spans="1:9">
      <c r="A58" s="20" t="s">
        <v>17</v>
      </c>
      <c r="B58" s="20"/>
      <c r="C58" s="20"/>
      <c r="D58" s="20"/>
      <c r="E58" s="25">
        <f>SUM(E7:E57)</f>
        <v>45473.380887587999</v>
      </c>
      <c r="F58" s="26">
        <f>SUM(F7:F57)</f>
        <v>99.458304036813047</v>
      </c>
      <c r="G58" s="14"/>
      <c r="H58" s="14"/>
      <c r="I58" s="14"/>
    </row>
    <row r="59" spans="1:9">
      <c r="A59" s="21"/>
      <c r="B59" s="21"/>
      <c r="C59" s="21"/>
      <c r="D59" s="21"/>
      <c r="E59" s="22"/>
      <c r="F59" s="23"/>
    </row>
    <row r="60" spans="1:9">
      <c r="A60" s="20" t="s">
        <v>58</v>
      </c>
      <c r="B60" s="20"/>
      <c r="C60" s="20"/>
      <c r="D60" s="20"/>
      <c r="E60" s="25">
        <f>E58</f>
        <v>45473.380887587999</v>
      </c>
      <c r="F60" s="26">
        <f>F58</f>
        <v>99.458304036813047</v>
      </c>
      <c r="G60" s="14"/>
      <c r="H60" s="14"/>
      <c r="I60" s="14"/>
    </row>
    <row r="61" spans="1:9">
      <c r="A61" s="20"/>
      <c r="B61" s="20"/>
      <c r="C61" s="20"/>
      <c r="D61" s="20"/>
      <c r="E61" s="25"/>
      <c r="F61" s="26"/>
      <c r="G61" s="14"/>
      <c r="H61" s="14"/>
      <c r="I61" s="14"/>
    </row>
    <row r="62" spans="1:9">
      <c r="A62" s="20" t="s">
        <v>59</v>
      </c>
      <c r="B62" s="20"/>
      <c r="C62" s="20"/>
      <c r="D62" s="20"/>
      <c r="E62" s="25">
        <f>E64-(E58)</f>
        <v>247.6690820119984</v>
      </c>
      <c r="F62" s="26">
        <f>F64-(F58)</f>
        <v>0.54169596318695312</v>
      </c>
      <c r="G62" s="14"/>
      <c r="H62" s="14"/>
      <c r="I62" s="14"/>
    </row>
    <row r="63" spans="1:9">
      <c r="A63" s="20"/>
      <c r="B63" s="20"/>
      <c r="C63" s="20"/>
      <c r="D63" s="20"/>
      <c r="E63" s="25"/>
      <c r="F63" s="26"/>
      <c r="G63" s="14"/>
      <c r="H63" s="14"/>
      <c r="I63" s="14"/>
    </row>
    <row r="64" spans="1:9">
      <c r="A64" s="27" t="s">
        <v>60</v>
      </c>
      <c r="B64" s="27"/>
      <c r="C64" s="27"/>
      <c r="D64" s="27"/>
      <c r="E64" s="28">
        <v>45721.049969599997</v>
      </c>
      <c r="F64" s="29">
        <v>100</v>
      </c>
      <c r="G64" s="14"/>
      <c r="H64" s="14"/>
      <c r="I64" s="14"/>
    </row>
    <row r="65" spans="1:6">
      <c r="F65" s="15" t="s">
        <v>522</v>
      </c>
    </row>
    <row r="67" spans="1:6">
      <c r="A67" s="14" t="s">
        <v>63</v>
      </c>
    </row>
    <row r="68" spans="1:6">
      <c r="A68" s="14" t="s">
        <v>64</v>
      </c>
    </row>
    <row r="69" spans="1:6">
      <c r="A69" s="14" t="s">
        <v>65</v>
      </c>
      <c r="B69" s="14"/>
      <c r="C69" s="30" t="s">
        <v>66</v>
      </c>
      <c r="D69" s="14" t="s">
        <v>67</v>
      </c>
    </row>
    <row r="70" spans="1:6">
      <c r="A70" s="7" t="s">
        <v>97</v>
      </c>
      <c r="C70" s="31">
        <v>124.2646</v>
      </c>
      <c r="D70" s="31">
        <v>137.2294</v>
      </c>
    </row>
    <row r="71" spans="1:6">
      <c r="A71" s="7" t="s">
        <v>306</v>
      </c>
      <c r="C71" s="31">
        <v>124.2646</v>
      </c>
      <c r="D71" s="31">
        <v>137.2294</v>
      </c>
    </row>
    <row r="72" spans="1:6">
      <c r="A72" s="7" t="s">
        <v>100</v>
      </c>
      <c r="C72" s="31">
        <v>128.53219999999999</v>
      </c>
      <c r="D72" s="31">
        <v>142.2208</v>
      </c>
    </row>
    <row r="73" spans="1:6">
      <c r="A73" s="7" t="s">
        <v>307</v>
      </c>
      <c r="C73" s="31">
        <v>128.53219999999999</v>
      </c>
      <c r="D73" s="31">
        <v>142.2208</v>
      </c>
    </row>
    <row r="75" spans="1:6">
      <c r="A75" s="7" t="s">
        <v>87</v>
      </c>
    </row>
    <row r="77" spans="1:6">
      <c r="A77" s="14" t="s">
        <v>83</v>
      </c>
      <c r="D77" s="30" t="s">
        <v>91</v>
      </c>
    </row>
    <row r="79" spans="1:6">
      <c r="A79" s="14" t="s">
        <v>524</v>
      </c>
      <c r="D79" s="36">
        <v>1.46E-2</v>
      </c>
    </row>
    <row r="81" spans="1:1">
      <c r="A81" s="14" t="s">
        <v>916</v>
      </c>
    </row>
    <row r="82" spans="1:1">
      <c r="A82" s="14"/>
    </row>
    <row r="83" spans="1:1">
      <c r="A83" s="39" t="s">
        <v>93</v>
      </c>
    </row>
    <row r="84" spans="1:1">
      <c r="A84" s="42"/>
    </row>
    <row r="85" spans="1:1">
      <c r="A85" s="43"/>
    </row>
    <row r="86" spans="1:1">
      <c r="A86" s="43"/>
    </row>
    <row r="87" spans="1:1">
      <c r="A87" s="43"/>
    </row>
    <row r="88" spans="1:1">
      <c r="A88" s="43"/>
    </row>
    <row r="89" spans="1:1">
      <c r="A89" s="43"/>
    </row>
    <row r="90" spans="1:1">
      <c r="A90" s="43"/>
    </row>
    <row r="91" spans="1:1">
      <c r="A91" s="43"/>
    </row>
    <row r="92" spans="1:1">
      <c r="A92" s="43"/>
    </row>
    <row r="93" spans="1:1">
      <c r="A93" s="43"/>
    </row>
    <row r="94" spans="1:1">
      <c r="A94" s="43"/>
    </row>
    <row r="95" spans="1:1">
      <c r="A95" s="43"/>
    </row>
    <row r="96" spans="1:1">
      <c r="A96" s="43"/>
    </row>
    <row r="97" spans="1:1">
      <c r="A97" s="39" t="s">
        <v>1051</v>
      </c>
    </row>
    <row r="98" spans="1:1">
      <c r="A98" s="43"/>
    </row>
    <row r="99" spans="1:1">
      <c r="A99" s="39" t="s">
        <v>95</v>
      </c>
    </row>
    <row r="100" spans="1:1">
      <c r="A100" s="43"/>
    </row>
    <row r="101" spans="1:1">
      <c r="A101" s="43"/>
    </row>
    <row r="102" spans="1:1">
      <c r="A102" s="43"/>
    </row>
    <row r="103" spans="1:1">
      <c r="A103" s="43"/>
    </row>
    <row r="104" spans="1:1">
      <c r="A104" s="43"/>
    </row>
    <row r="105" spans="1:1">
      <c r="A105" s="43"/>
    </row>
    <row r="106" spans="1:1">
      <c r="A106" s="43"/>
    </row>
    <row r="107" spans="1:1">
      <c r="A107" s="43"/>
    </row>
    <row r="108" spans="1:1">
      <c r="A108" s="43"/>
    </row>
    <row r="109" spans="1:1">
      <c r="A109" s="43"/>
    </row>
    <row r="110" spans="1:1">
      <c r="A110" s="43"/>
    </row>
    <row r="111" spans="1:1">
      <c r="A111" s="43"/>
    </row>
  </sheetData>
  <mergeCells count="1">
    <mergeCell ref="A1:F1"/>
  </mergeCells>
  <conditionalFormatting sqref="F2:F3 F5:F65536">
    <cfRule type="cellIs" dxfId="34" priority="1" stopIfTrue="1" operator="between">
      <formula>0.009</formula>
      <formula>-0.009</formula>
    </cfRule>
  </conditionalFormatting>
  <hyperlinks>
    <hyperlink ref="A84" r:id="rId1" tooltip="https://www.franklintempletonindia.com/downloadsServlet/pdf/product-labels-jg9o5k7l" display="https://www.franklintempletonindia.com/downloadsServlet/pdf/product-labels-jg9o5k7l" xr:uid="{00000000-0004-0000-1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128"/>
  <sheetViews>
    <sheetView workbookViewId="0">
      <selection sqref="A1:F1"/>
    </sheetView>
  </sheetViews>
  <sheetFormatPr defaultColWidth="9.28515625" defaultRowHeight="10.15"/>
  <cols>
    <col min="1" max="1" width="38.7109375" style="7" bestFit="1" customWidth="1"/>
    <col min="2" max="2" width="32.28515625" style="7" bestFit="1" customWidth="1"/>
    <col min="3" max="3" width="20" style="7" bestFit="1" customWidth="1"/>
    <col min="4" max="4" width="15.28515625" style="7" bestFit="1" customWidth="1"/>
    <col min="5" max="5" width="23" style="10" bestFit="1" customWidth="1"/>
    <col min="6" max="6" width="14.7109375" style="11" bestFit="1" customWidth="1"/>
    <col min="7" max="16384" width="9.28515625" style="7"/>
  </cols>
  <sheetData>
    <row r="1" spans="1:6" s="1" customFormat="1" ht="13.9">
      <c r="A1" s="58" t="s">
        <v>1052</v>
      </c>
      <c r="B1" s="59"/>
      <c r="C1" s="59"/>
      <c r="D1" s="59"/>
      <c r="E1" s="59"/>
      <c r="F1" s="59"/>
    </row>
    <row r="2" spans="1:6" s="1" customFormat="1" ht="11.45">
      <c r="E2" s="5"/>
      <c r="F2" s="9"/>
    </row>
    <row r="3" spans="1:6" s="1" customFormat="1" ht="12">
      <c r="A3" s="8" t="s">
        <v>1</v>
      </c>
      <c r="B3" s="2"/>
      <c r="C3" s="3"/>
      <c r="D3" s="3"/>
      <c r="E3" s="4"/>
      <c r="F3" s="9"/>
    </row>
    <row r="4" spans="1:6" s="1" customFormat="1" ht="17.649999999999999" customHeight="1">
      <c r="A4" s="6" t="s">
        <v>2</v>
      </c>
      <c r="B4" s="6" t="s">
        <v>3</v>
      </c>
      <c r="C4" s="13" t="s">
        <v>530</v>
      </c>
      <c r="D4" s="13" t="s">
        <v>5</v>
      </c>
      <c r="E4" s="12" t="s">
        <v>6</v>
      </c>
      <c r="F4" s="12" t="s">
        <v>7</v>
      </c>
    </row>
    <row r="5" spans="1:6">
      <c r="A5" s="16" t="s">
        <v>368</v>
      </c>
      <c r="B5" s="17"/>
      <c r="C5" s="17"/>
      <c r="D5" s="17"/>
      <c r="E5" s="18"/>
      <c r="F5" s="19"/>
    </row>
    <row r="6" spans="1:6">
      <c r="A6" s="20" t="s">
        <v>10</v>
      </c>
      <c r="B6" s="21"/>
      <c r="C6" s="21"/>
      <c r="D6" s="21"/>
      <c r="E6" s="22"/>
      <c r="F6" s="23"/>
    </row>
    <row r="7" spans="1:6">
      <c r="A7" s="21" t="s">
        <v>369</v>
      </c>
      <c r="B7" s="21" t="s">
        <v>370</v>
      </c>
      <c r="C7" s="21" t="s">
        <v>371</v>
      </c>
      <c r="D7" s="24">
        <v>2300000</v>
      </c>
      <c r="E7" s="22">
        <v>43418.25</v>
      </c>
      <c r="F7" s="23">
        <v>8.6835337369517909</v>
      </c>
    </row>
    <row r="8" spans="1:6">
      <c r="A8" s="21" t="s">
        <v>375</v>
      </c>
      <c r="B8" s="21" t="s">
        <v>376</v>
      </c>
      <c r="C8" s="21" t="s">
        <v>374</v>
      </c>
      <c r="D8" s="24">
        <v>4800000</v>
      </c>
      <c r="E8" s="22">
        <v>35527.199999999997</v>
      </c>
      <c r="F8" s="23">
        <v>7.1053448671799</v>
      </c>
    </row>
    <row r="9" spans="1:6">
      <c r="A9" s="21" t="s">
        <v>377</v>
      </c>
      <c r="B9" s="21" t="s">
        <v>378</v>
      </c>
      <c r="C9" s="21" t="s">
        <v>374</v>
      </c>
      <c r="D9" s="24">
        <v>2400000</v>
      </c>
      <c r="E9" s="22">
        <v>35505.599999999999</v>
      </c>
      <c r="F9" s="23">
        <v>7.1010249250192103</v>
      </c>
    </row>
    <row r="10" spans="1:6">
      <c r="A10" s="21" t="s">
        <v>372</v>
      </c>
      <c r="B10" s="21" t="s">
        <v>373</v>
      </c>
      <c r="C10" s="21" t="s">
        <v>374</v>
      </c>
      <c r="D10" s="24">
        <v>5100000</v>
      </c>
      <c r="E10" s="22">
        <v>34606.050000000003</v>
      </c>
      <c r="F10" s="23">
        <v>6.9211173337856904</v>
      </c>
    </row>
    <row r="11" spans="1:6">
      <c r="A11" s="21" t="s">
        <v>379</v>
      </c>
      <c r="B11" s="21" t="s">
        <v>380</v>
      </c>
      <c r="C11" s="21" t="s">
        <v>381</v>
      </c>
      <c r="D11" s="24">
        <v>1300000</v>
      </c>
      <c r="E11" s="22">
        <v>24646.7</v>
      </c>
      <c r="F11" s="23">
        <v>4.9292740023959896</v>
      </c>
    </row>
    <row r="12" spans="1:6">
      <c r="A12" s="21" t="s">
        <v>456</v>
      </c>
      <c r="B12" s="21" t="s">
        <v>457</v>
      </c>
      <c r="C12" s="21" t="s">
        <v>410</v>
      </c>
      <c r="D12" s="24">
        <v>11000000</v>
      </c>
      <c r="E12" s="22">
        <v>24304.5</v>
      </c>
      <c r="F12" s="23">
        <v>4.8608349187206903</v>
      </c>
    </row>
    <row r="13" spans="1:6">
      <c r="A13" s="21" t="s">
        <v>382</v>
      </c>
      <c r="B13" s="21" t="s">
        <v>383</v>
      </c>
      <c r="C13" s="21" t="s">
        <v>384</v>
      </c>
      <c r="D13" s="24">
        <v>2936108</v>
      </c>
      <c r="E13" s="22">
        <v>20077.106500000002</v>
      </c>
      <c r="F13" s="23">
        <v>4.0153675386070198</v>
      </c>
    </row>
    <row r="14" spans="1:6">
      <c r="A14" s="21" t="s">
        <v>406</v>
      </c>
      <c r="B14" s="21" t="s">
        <v>407</v>
      </c>
      <c r="C14" s="21" t="s">
        <v>387</v>
      </c>
      <c r="D14" s="24">
        <v>870000</v>
      </c>
      <c r="E14" s="22">
        <v>13798.635</v>
      </c>
      <c r="F14" s="23">
        <v>2.75969005075939</v>
      </c>
    </row>
    <row r="15" spans="1:6">
      <c r="A15" s="21" t="s">
        <v>416</v>
      </c>
      <c r="B15" s="21" t="s">
        <v>417</v>
      </c>
      <c r="C15" s="21" t="s">
        <v>394</v>
      </c>
      <c r="D15" s="24">
        <v>830000</v>
      </c>
      <c r="E15" s="22">
        <v>13464.674999999999</v>
      </c>
      <c r="F15" s="23">
        <v>2.69289894501946</v>
      </c>
    </row>
    <row r="16" spans="1:6">
      <c r="A16" s="21" t="s">
        <v>398</v>
      </c>
      <c r="B16" s="21" t="s">
        <v>399</v>
      </c>
      <c r="C16" s="21" t="s">
        <v>371</v>
      </c>
      <c r="D16" s="24">
        <v>1000000</v>
      </c>
      <c r="E16" s="22">
        <v>13191</v>
      </c>
      <c r="F16" s="23">
        <v>2.6381646778516199</v>
      </c>
    </row>
    <row r="17" spans="1:6">
      <c r="A17" s="21" t="s">
        <v>390</v>
      </c>
      <c r="B17" s="21" t="s">
        <v>391</v>
      </c>
      <c r="C17" s="21" t="s">
        <v>374</v>
      </c>
      <c r="D17" s="24">
        <v>2500000</v>
      </c>
      <c r="E17" s="22">
        <v>11511.25</v>
      </c>
      <c r="F17" s="23">
        <v>2.3022191757955799</v>
      </c>
    </row>
    <row r="18" spans="1:6">
      <c r="A18" s="21" t="s">
        <v>892</v>
      </c>
      <c r="B18" s="21" t="s">
        <v>893</v>
      </c>
      <c r="C18" s="21" t="s">
        <v>387</v>
      </c>
      <c r="D18" s="24">
        <v>1200000</v>
      </c>
      <c r="E18" s="22">
        <v>10779</v>
      </c>
      <c r="F18" s="23">
        <v>2.15577113657513</v>
      </c>
    </row>
    <row r="19" spans="1:6">
      <c r="A19" s="21" t="s">
        <v>385</v>
      </c>
      <c r="B19" s="21" t="s">
        <v>386</v>
      </c>
      <c r="C19" s="21" t="s">
        <v>387</v>
      </c>
      <c r="D19" s="24">
        <v>450000</v>
      </c>
      <c r="E19" s="22">
        <v>10620.674999999999</v>
      </c>
      <c r="F19" s="23">
        <v>2.1241065605292802</v>
      </c>
    </row>
    <row r="20" spans="1:6">
      <c r="A20" s="21" t="s">
        <v>388</v>
      </c>
      <c r="B20" s="21" t="s">
        <v>389</v>
      </c>
      <c r="C20" s="21" t="s">
        <v>374</v>
      </c>
      <c r="D20" s="24">
        <v>500000</v>
      </c>
      <c r="E20" s="22">
        <v>8980.5</v>
      </c>
      <c r="F20" s="23">
        <v>1.79607595250144</v>
      </c>
    </row>
    <row r="21" spans="1:6">
      <c r="A21" s="21" t="s">
        <v>544</v>
      </c>
      <c r="B21" s="21" t="s">
        <v>545</v>
      </c>
      <c r="C21" s="21" t="s">
        <v>371</v>
      </c>
      <c r="D21" s="24">
        <v>500000</v>
      </c>
      <c r="E21" s="22">
        <v>8952.75</v>
      </c>
      <c r="F21" s="23">
        <v>1.7905260268088901</v>
      </c>
    </row>
    <row r="22" spans="1:6">
      <c r="A22" s="21" t="s">
        <v>533</v>
      </c>
      <c r="B22" s="21" t="s">
        <v>534</v>
      </c>
      <c r="C22" s="21" t="s">
        <v>535</v>
      </c>
      <c r="D22" s="24">
        <v>3900000</v>
      </c>
      <c r="E22" s="22">
        <v>8188.05</v>
      </c>
      <c r="F22" s="23">
        <v>1.6375880744813101</v>
      </c>
    </row>
    <row r="23" spans="1:6">
      <c r="A23" s="21" t="s">
        <v>431</v>
      </c>
      <c r="B23" s="21" t="s">
        <v>432</v>
      </c>
      <c r="C23" s="21" t="s">
        <v>374</v>
      </c>
      <c r="D23" s="24">
        <v>5900000</v>
      </c>
      <c r="E23" s="22">
        <v>7944.35</v>
      </c>
      <c r="F23" s="23">
        <v>1.58884872704803</v>
      </c>
    </row>
    <row r="24" spans="1:6">
      <c r="A24" s="21" t="s">
        <v>444</v>
      </c>
      <c r="B24" s="21" t="s">
        <v>445</v>
      </c>
      <c r="C24" s="21" t="s">
        <v>435</v>
      </c>
      <c r="D24" s="24">
        <v>1500000</v>
      </c>
      <c r="E24" s="22">
        <v>7236</v>
      </c>
      <c r="F24" s="23">
        <v>1.44718062382945</v>
      </c>
    </row>
    <row r="25" spans="1:6">
      <c r="A25" s="21" t="s">
        <v>497</v>
      </c>
      <c r="B25" s="21" t="s">
        <v>498</v>
      </c>
      <c r="C25" s="21" t="s">
        <v>387</v>
      </c>
      <c r="D25" s="24">
        <v>1200000</v>
      </c>
      <c r="E25" s="22">
        <v>6960.6</v>
      </c>
      <c r="F25" s="23">
        <v>1.39210136128072</v>
      </c>
    </row>
    <row r="26" spans="1:6">
      <c r="A26" s="21" t="s">
        <v>433</v>
      </c>
      <c r="B26" s="21" t="s">
        <v>434</v>
      </c>
      <c r="C26" s="21" t="s">
        <v>435</v>
      </c>
      <c r="D26" s="24">
        <v>800000</v>
      </c>
      <c r="E26" s="22">
        <v>6697.2</v>
      </c>
      <c r="F26" s="23">
        <v>1.33942206659903</v>
      </c>
    </row>
    <row r="27" spans="1:6">
      <c r="A27" s="21" t="s">
        <v>403</v>
      </c>
      <c r="B27" s="21" t="s">
        <v>404</v>
      </c>
      <c r="C27" s="21" t="s">
        <v>405</v>
      </c>
      <c r="D27" s="24">
        <v>127107</v>
      </c>
      <c r="E27" s="22">
        <v>6237.1404899999998</v>
      </c>
      <c r="F27" s="23">
        <v>1.2474113965215801</v>
      </c>
    </row>
    <row r="28" spans="1:6">
      <c r="A28" s="21" t="s">
        <v>414</v>
      </c>
      <c r="B28" s="21" t="s">
        <v>415</v>
      </c>
      <c r="C28" s="21" t="s">
        <v>410</v>
      </c>
      <c r="D28" s="24">
        <v>3000000</v>
      </c>
      <c r="E28" s="22">
        <v>6132</v>
      </c>
      <c r="F28" s="23">
        <v>1.22638358006111</v>
      </c>
    </row>
    <row r="29" spans="1:6">
      <c r="A29" s="21" t="s">
        <v>429</v>
      </c>
      <c r="B29" s="21" t="s">
        <v>430</v>
      </c>
      <c r="C29" s="21" t="s">
        <v>402</v>
      </c>
      <c r="D29" s="24">
        <v>2000000</v>
      </c>
      <c r="E29" s="22">
        <v>5903</v>
      </c>
      <c r="F29" s="23">
        <v>1.1805841932649599</v>
      </c>
    </row>
    <row r="30" spans="1:6">
      <c r="A30" s="21" t="s">
        <v>452</v>
      </c>
      <c r="B30" s="21" t="s">
        <v>453</v>
      </c>
      <c r="C30" s="21" t="s">
        <v>428</v>
      </c>
      <c r="D30" s="24">
        <v>2000000</v>
      </c>
      <c r="E30" s="22">
        <v>5847</v>
      </c>
      <c r="F30" s="23">
        <v>1.1693843432187401</v>
      </c>
    </row>
    <row r="31" spans="1:6">
      <c r="A31" s="21" t="s">
        <v>551</v>
      </c>
      <c r="B31" s="21" t="s">
        <v>552</v>
      </c>
      <c r="C31" s="21" t="s">
        <v>402</v>
      </c>
      <c r="D31" s="24">
        <v>4500000</v>
      </c>
      <c r="E31" s="22">
        <v>5814</v>
      </c>
      <c r="F31" s="23">
        <v>1.1627844315843601</v>
      </c>
    </row>
    <row r="32" spans="1:6">
      <c r="A32" s="21" t="s">
        <v>408</v>
      </c>
      <c r="B32" s="21" t="s">
        <v>409</v>
      </c>
      <c r="C32" s="21" t="s">
        <v>410</v>
      </c>
      <c r="D32" s="24">
        <v>4500000</v>
      </c>
      <c r="E32" s="22">
        <v>5598</v>
      </c>
      <c r="F32" s="23">
        <v>1.11958500997751</v>
      </c>
    </row>
    <row r="33" spans="1:6">
      <c r="A33" s="21" t="s">
        <v>546</v>
      </c>
      <c r="B33" s="21" t="s">
        <v>547</v>
      </c>
      <c r="C33" s="21" t="s">
        <v>428</v>
      </c>
      <c r="D33" s="24">
        <v>5000000</v>
      </c>
      <c r="E33" s="22">
        <v>5575</v>
      </c>
      <c r="F33" s="23">
        <v>1.1149850715656699</v>
      </c>
    </row>
    <row r="34" spans="1:6">
      <c r="A34" s="21" t="s">
        <v>548</v>
      </c>
      <c r="B34" s="21" t="s">
        <v>549</v>
      </c>
      <c r="C34" s="21" t="s">
        <v>550</v>
      </c>
      <c r="D34" s="24">
        <v>600000</v>
      </c>
      <c r="E34" s="22">
        <v>5505.3</v>
      </c>
      <c r="F34" s="23">
        <v>1.10104525820457</v>
      </c>
    </row>
    <row r="35" spans="1:6">
      <c r="A35" s="21" t="s">
        <v>421</v>
      </c>
      <c r="B35" s="21" t="s">
        <v>422</v>
      </c>
      <c r="C35" s="21" t="s">
        <v>423</v>
      </c>
      <c r="D35" s="24">
        <v>2000000</v>
      </c>
      <c r="E35" s="22">
        <v>5445</v>
      </c>
      <c r="F35" s="23">
        <v>1.08898541967266</v>
      </c>
    </row>
    <row r="36" spans="1:6">
      <c r="A36" s="21" t="s">
        <v>910</v>
      </c>
      <c r="B36" s="21" t="s">
        <v>911</v>
      </c>
      <c r="C36" s="21" t="s">
        <v>543</v>
      </c>
      <c r="D36" s="24">
        <v>2275824</v>
      </c>
      <c r="E36" s="22">
        <v>5329.979808</v>
      </c>
      <c r="F36" s="23">
        <v>1.06598168926753</v>
      </c>
    </row>
    <row r="37" spans="1:6">
      <c r="A37" s="21" t="s">
        <v>458</v>
      </c>
      <c r="B37" s="21" t="s">
        <v>459</v>
      </c>
      <c r="C37" s="21" t="s">
        <v>435</v>
      </c>
      <c r="D37" s="24">
        <v>160000</v>
      </c>
      <c r="E37" s="22">
        <v>5198.8</v>
      </c>
      <c r="F37" s="23">
        <v>1.03974607893374</v>
      </c>
    </row>
    <row r="38" spans="1:6">
      <c r="A38" s="21" t="s">
        <v>562</v>
      </c>
      <c r="B38" s="21" t="s">
        <v>563</v>
      </c>
      <c r="C38" s="21" t="s">
        <v>405</v>
      </c>
      <c r="D38" s="24">
        <v>503898</v>
      </c>
      <c r="E38" s="22">
        <v>4790.8102349999999</v>
      </c>
      <c r="F38" s="23">
        <v>0.95814921842673095</v>
      </c>
    </row>
    <row r="39" spans="1:6">
      <c r="A39" s="21" t="s">
        <v>531</v>
      </c>
      <c r="B39" s="21" t="s">
        <v>532</v>
      </c>
      <c r="C39" s="21" t="s">
        <v>435</v>
      </c>
      <c r="D39" s="24">
        <v>2000000</v>
      </c>
      <c r="E39" s="22">
        <v>4787</v>
      </c>
      <c r="F39" s="23">
        <v>0.95738718162957304</v>
      </c>
    </row>
    <row r="40" spans="1:6">
      <c r="A40" s="21" t="s">
        <v>400</v>
      </c>
      <c r="B40" s="21" t="s">
        <v>401</v>
      </c>
      <c r="C40" s="21" t="s">
        <v>402</v>
      </c>
      <c r="D40" s="24">
        <v>2195568</v>
      </c>
      <c r="E40" s="22">
        <v>4751.2091520000004</v>
      </c>
      <c r="F40" s="23">
        <v>0.950229107868376</v>
      </c>
    </row>
    <row r="41" spans="1:6">
      <c r="A41" s="21" t="s">
        <v>439</v>
      </c>
      <c r="B41" s="21" t="s">
        <v>440</v>
      </c>
      <c r="C41" s="21" t="s">
        <v>387</v>
      </c>
      <c r="D41" s="24">
        <v>3400000</v>
      </c>
      <c r="E41" s="22">
        <v>4698.8</v>
      </c>
      <c r="F41" s="23">
        <v>0.93974741780677595</v>
      </c>
    </row>
    <row r="42" spans="1:6">
      <c r="A42" s="21" t="s">
        <v>884</v>
      </c>
      <c r="B42" s="21" t="s">
        <v>885</v>
      </c>
      <c r="C42" s="21" t="s">
        <v>374</v>
      </c>
      <c r="D42" s="24">
        <v>500000</v>
      </c>
      <c r="E42" s="22">
        <v>4440.75</v>
      </c>
      <c r="F42" s="23">
        <v>0.88813810879914901</v>
      </c>
    </row>
    <row r="43" spans="1:6">
      <c r="A43" s="21" t="s">
        <v>541</v>
      </c>
      <c r="B43" s="21" t="s">
        <v>542</v>
      </c>
      <c r="C43" s="21" t="s">
        <v>543</v>
      </c>
      <c r="D43" s="24">
        <v>770000</v>
      </c>
      <c r="E43" s="22">
        <v>4066.37</v>
      </c>
      <c r="F43" s="23">
        <v>0.81326311129372197</v>
      </c>
    </row>
    <row r="44" spans="1:6">
      <c r="A44" s="21" t="s">
        <v>448</v>
      </c>
      <c r="B44" s="21" t="s">
        <v>449</v>
      </c>
      <c r="C44" s="21" t="s">
        <v>387</v>
      </c>
      <c r="D44" s="24">
        <v>600000</v>
      </c>
      <c r="E44" s="22">
        <v>3547.2</v>
      </c>
      <c r="F44" s="23">
        <v>0.70943050149914799</v>
      </c>
    </row>
    <row r="45" spans="1:6">
      <c r="A45" s="21" t="s">
        <v>553</v>
      </c>
      <c r="B45" s="21" t="s">
        <v>554</v>
      </c>
      <c r="C45" s="21" t="s">
        <v>394</v>
      </c>
      <c r="D45" s="24">
        <v>160000</v>
      </c>
      <c r="E45" s="22">
        <v>3545.2</v>
      </c>
      <c r="F45" s="23">
        <v>0.70903050685463997</v>
      </c>
    </row>
    <row r="46" spans="1:6">
      <c r="A46" s="21" t="s">
        <v>801</v>
      </c>
      <c r="B46" s="21" t="s">
        <v>802</v>
      </c>
      <c r="C46" s="21" t="s">
        <v>443</v>
      </c>
      <c r="D46" s="24">
        <v>1877777</v>
      </c>
      <c r="E46" s="22">
        <v>3394.0819280000001</v>
      </c>
      <c r="F46" s="23">
        <v>0.67880729711046295</v>
      </c>
    </row>
    <row r="47" spans="1:6">
      <c r="A47" s="21" t="s">
        <v>424</v>
      </c>
      <c r="B47" s="21" t="s">
        <v>425</v>
      </c>
      <c r="C47" s="21" t="s">
        <v>405</v>
      </c>
      <c r="D47" s="24">
        <v>650000</v>
      </c>
      <c r="E47" s="22">
        <v>3140.4749999999999</v>
      </c>
      <c r="F47" s="23">
        <v>0.62808659060541705</v>
      </c>
    </row>
    <row r="48" spans="1:6">
      <c r="A48" s="21" t="s">
        <v>1053</v>
      </c>
      <c r="B48" s="21" t="s">
        <v>1054</v>
      </c>
      <c r="C48" s="21" t="s">
        <v>413</v>
      </c>
      <c r="D48" s="24">
        <v>600000</v>
      </c>
      <c r="E48" s="22">
        <v>2972.1</v>
      </c>
      <c r="F48" s="23">
        <v>0.59441204147091198</v>
      </c>
    </row>
    <row r="49" spans="1:9">
      <c r="A49" s="21" t="s">
        <v>1055</v>
      </c>
      <c r="B49" s="21" t="s">
        <v>1056</v>
      </c>
      <c r="C49" s="21" t="s">
        <v>482</v>
      </c>
      <c r="D49" s="24">
        <v>600000</v>
      </c>
      <c r="E49" s="22">
        <v>2848.5</v>
      </c>
      <c r="F49" s="23">
        <v>0.569692372440326</v>
      </c>
    </row>
    <row r="50" spans="1:9">
      <c r="A50" s="21" t="s">
        <v>465</v>
      </c>
      <c r="B50" s="21" t="s">
        <v>466</v>
      </c>
      <c r="C50" s="21" t="s">
        <v>467</v>
      </c>
      <c r="D50" s="24">
        <v>175000</v>
      </c>
      <c r="E50" s="22">
        <v>2769.9</v>
      </c>
      <c r="F50" s="23">
        <v>0.55397258291116702</v>
      </c>
    </row>
    <row r="51" spans="1:9">
      <c r="A51" s="21" t="s">
        <v>564</v>
      </c>
      <c r="B51" s="21" t="s">
        <v>565</v>
      </c>
      <c r="C51" s="21" t="s">
        <v>543</v>
      </c>
      <c r="D51" s="24">
        <v>1500000</v>
      </c>
      <c r="E51" s="22">
        <v>2769.75</v>
      </c>
      <c r="F51" s="23">
        <v>0.55394258331282897</v>
      </c>
    </row>
    <row r="52" spans="1:9">
      <c r="A52" s="21" t="s">
        <v>446</v>
      </c>
      <c r="B52" s="21" t="s">
        <v>447</v>
      </c>
      <c r="C52" s="21" t="s">
        <v>423</v>
      </c>
      <c r="D52" s="24">
        <v>2000000</v>
      </c>
      <c r="E52" s="22">
        <v>2748</v>
      </c>
      <c r="F52" s="23">
        <v>0.54959264155380505</v>
      </c>
    </row>
    <row r="53" spans="1:9">
      <c r="A53" s="21" t="s">
        <v>849</v>
      </c>
      <c r="B53" s="21" t="s">
        <v>850</v>
      </c>
      <c r="C53" s="21" t="s">
        <v>397</v>
      </c>
      <c r="D53" s="24">
        <v>150000</v>
      </c>
      <c r="E53" s="22">
        <v>2642.625</v>
      </c>
      <c r="F53" s="23">
        <v>0.52851792372129702</v>
      </c>
    </row>
    <row r="54" spans="1:9">
      <c r="A54" s="21" t="s">
        <v>795</v>
      </c>
      <c r="B54" s="21" t="s">
        <v>796</v>
      </c>
      <c r="C54" s="21" t="s">
        <v>397</v>
      </c>
      <c r="D54" s="24">
        <v>600000</v>
      </c>
      <c r="E54" s="22">
        <v>2624.7</v>
      </c>
      <c r="F54" s="23">
        <v>0.52493297171989595</v>
      </c>
    </row>
    <row r="55" spans="1:9">
      <c r="A55" s="21" t="s">
        <v>828</v>
      </c>
      <c r="B55" s="21" t="s">
        <v>829</v>
      </c>
      <c r="C55" s="21" t="s">
        <v>420</v>
      </c>
      <c r="D55" s="24">
        <v>15000</v>
      </c>
      <c r="E55" s="22">
        <v>2598.0374999999999</v>
      </c>
      <c r="F55" s="23">
        <v>0.51960054311530002</v>
      </c>
    </row>
    <row r="56" spans="1:9">
      <c r="A56" s="21" t="s">
        <v>719</v>
      </c>
      <c r="B56" s="21" t="s">
        <v>720</v>
      </c>
      <c r="C56" s="21" t="s">
        <v>443</v>
      </c>
      <c r="D56" s="24">
        <v>5500000</v>
      </c>
      <c r="E56" s="22">
        <v>2563</v>
      </c>
      <c r="F56" s="23">
        <v>0.51259313693682795</v>
      </c>
    </row>
    <row r="57" spans="1:9">
      <c r="A57" s="21" t="s">
        <v>436</v>
      </c>
      <c r="B57" s="21" t="s">
        <v>437</v>
      </c>
      <c r="C57" s="21" t="s">
        <v>438</v>
      </c>
      <c r="D57" s="24">
        <v>1000000</v>
      </c>
      <c r="E57" s="22">
        <v>2514.5</v>
      </c>
      <c r="F57" s="23">
        <v>0.50289326680751201</v>
      </c>
    </row>
    <row r="58" spans="1:9">
      <c r="A58" s="21" t="s">
        <v>411</v>
      </c>
      <c r="B58" s="21" t="s">
        <v>412</v>
      </c>
      <c r="C58" s="21" t="s">
        <v>413</v>
      </c>
      <c r="D58" s="24">
        <v>250000</v>
      </c>
      <c r="E58" s="22">
        <v>2320.375</v>
      </c>
      <c r="F58" s="23">
        <v>0.46406878662496798</v>
      </c>
    </row>
    <row r="59" spans="1:9">
      <c r="A59" s="21" t="s">
        <v>441</v>
      </c>
      <c r="B59" s="21" t="s">
        <v>442</v>
      </c>
      <c r="C59" s="21" t="s">
        <v>443</v>
      </c>
      <c r="D59" s="24">
        <v>400000</v>
      </c>
      <c r="E59" s="22">
        <v>2249.4</v>
      </c>
      <c r="F59" s="23">
        <v>0.449873976677995</v>
      </c>
    </row>
    <row r="60" spans="1:9">
      <c r="A60" s="21" t="s">
        <v>568</v>
      </c>
      <c r="B60" s="21" t="s">
        <v>569</v>
      </c>
      <c r="C60" s="21" t="s">
        <v>384</v>
      </c>
      <c r="D60" s="24">
        <v>163901</v>
      </c>
      <c r="E60" s="22">
        <v>577.99687649999998</v>
      </c>
      <c r="F60" s="23">
        <v>0.115597827571137</v>
      </c>
    </row>
    <row r="61" spans="1:9">
      <c r="A61" s="20" t="s">
        <v>17</v>
      </c>
      <c r="B61" s="20"/>
      <c r="C61" s="20"/>
      <c r="D61" s="20"/>
      <c r="E61" s="25">
        <f>SUM(E7:E60)</f>
        <v>482356.09248949995</v>
      </c>
      <c r="F61" s="26">
        <f>SUM(F7:F60)</f>
        <v>96.469926870770024</v>
      </c>
      <c r="G61" s="14"/>
      <c r="H61" s="14"/>
      <c r="I61" s="14"/>
    </row>
    <row r="62" spans="1:9">
      <c r="A62" s="21"/>
      <c r="B62" s="21"/>
      <c r="C62" s="21"/>
      <c r="D62" s="21"/>
      <c r="E62" s="22"/>
      <c r="F62" s="23"/>
    </row>
    <row r="63" spans="1:9">
      <c r="A63" s="20" t="s">
        <v>517</v>
      </c>
      <c r="B63" s="21"/>
      <c r="C63" s="21"/>
      <c r="D63" s="21"/>
      <c r="E63" s="22"/>
      <c r="F63" s="23"/>
    </row>
    <row r="64" spans="1:9">
      <c r="A64" s="21" t="s">
        <v>518</v>
      </c>
      <c r="B64" s="21" t="s">
        <v>519</v>
      </c>
      <c r="C64" s="21" t="s">
        <v>371</v>
      </c>
      <c r="D64" s="24">
        <v>30000</v>
      </c>
      <c r="E64" s="22">
        <v>3.0000000000000001E-3</v>
      </c>
      <c r="F64" s="23">
        <v>5.9999196676179597E-7</v>
      </c>
    </row>
    <row r="65" spans="1:9">
      <c r="A65" s="21" t="s">
        <v>870</v>
      </c>
      <c r="B65" s="21" t="s">
        <v>871</v>
      </c>
      <c r="C65" s="21" t="s">
        <v>697</v>
      </c>
      <c r="D65" s="24">
        <v>3500</v>
      </c>
      <c r="E65" s="22">
        <v>3.5E-4</v>
      </c>
      <c r="F65" s="23">
        <v>6.9999062788876198E-8</v>
      </c>
    </row>
    <row r="66" spans="1:9">
      <c r="A66" s="21"/>
      <c r="B66" s="21" t="s">
        <v>520</v>
      </c>
      <c r="C66" s="21" t="s">
        <v>413</v>
      </c>
      <c r="D66" s="24">
        <v>2900</v>
      </c>
      <c r="E66" s="22">
        <v>2.9E-4</v>
      </c>
      <c r="F66" s="23">
        <v>5.7999223453640297E-8</v>
      </c>
    </row>
    <row r="67" spans="1:9">
      <c r="A67" s="20" t="s">
        <v>17</v>
      </c>
      <c r="B67" s="20"/>
      <c r="C67" s="20"/>
      <c r="D67" s="20"/>
      <c r="E67" s="25">
        <f>SUM(E63:E66)</f>
        <v>3.64E-3</v>
      </c>
      <c r="F67" s="26">
        <f>SUM(F63:F66)</f>
        <v>7.2799025300431242E-7</v>
      </c>
      <c r="G67" s="14"/>
      <c r="H67" s="14"/>
      <c r="I67" s="14"/>
    </row>
    <row r="68" spans="1:9">
      <c r="A68" s="21"/>
      <c r="B68" s="21"/>
      <c r="C68" s="21"/>
      <c r="D68" s="21"/>
      <c r="E68" s="22"/>
      <c r="F68" s="23"/>
    </row>
    <row r="69" spans="1:9">
      <c r="A69" s="20" t="s">
        <v>58</v>
      </c>
      <c r="B69" s="20"/>
      <c r="C69" s="20"/>
      <c r="D69" s="20"/>
      <c r="E69" s="25">
        <f>E61+E67</f>
        <v>482356.09612949996</v>
      </c>
      <c r="F69" s="26">
        <f>F61+F67</f>
        <v>96.469927598760279</v>
      </c>
      <c r="G69" s="14"/>
      <c r="H69" s="14"/>
      <c r="I69" s="14"/>
    </row>
    <row r="70" spans="1:9">
      <c r="A70" s="20"/>
      <c r="B70" s="20"/>
      <c r="C70" s="20"/>
      <c r="D70" s="20"/>
      <c r="E70" s="25"/>
      <c r="F70" s="26"/>
      <c r="G70" s="14"/>
      <c r="H70" s="14"/>
      <c r="I70" s="14"/>
    </row>
    <row r="71" spans="1:9">
      <c r="A71" s="20" t="s">
        <v>59</v>
      </c>
      <c r="B71" s="20"/>
      <c r="C71" s="20"/>
      <c r="D71" s="20"/>
      <c r="E71" s="25">
        <f>E73-(E61+E67)</f>
        <v>17650.59832530003</v>
      </c>
      <c r="F71" s="26">
        <f>F73-(F61+F67)</f>
        <v>3.5300724012397211</v>
      </c>
      <c r="G71" s="14"/>
      <c r="H71" s="14"/>
      <c r="I71" s="14"/>
    </row>
    <row r="72" spans="1:9">
      <c r="A72" s="20"/>
      <c r="B72" s="20"/>
      <c r="C72" s="20"/>
      <c r="D72" s="20"/>
      <c r="E72" s="25"/>
      <c r="F72" s="26"/>
      <c r="G72" s="14"/>
      <c r="H72" s="14"/>
      <c r="I72" s="14"/>
    </row>
    <row r="73" spans="1:9">
      <c r="A73" s="27" t="s">
        <v>60</v>
      </c>
      <c r="B73" s="27"/>
      <c r="C73" s="27"/>
      <c r="D73" s="27"/>
      <c r="E73" s="28">
        <v>500006.69445479999</v>
      </c>
      <c r="F73" s="29">
        <v>100</v>
      </c>
      <c r="G73" s="14"/>
      <c r="H73" s="14"/>
      <c r="I73" s="14"/>
    </row>
    <row r="74" spans="1:9">
      <c r="F74" s="15" t="s">
        <v>522</v>
      </c>
    </row>
    <row r="75" spans="1:9">
      <c r="A75" s="44" t="s">
        <v>62</v>
      </c>
      <c r="F75" s="15"/>
    </row>
    <row r="76" spans="1:9">
      <c r="A76" s="44" t="s">
        <v>523</v>
      </c>
      <c r="F76" s="15"/>
    </row>
    <row r="78" spans="1:9">
      <c r="A78" s="14" t="s">
        <v>63</v>
      </c>
    </row>
    <row r="79" spans="1:9">
      <c r="A79" s="14" t="s">
        <v>64</v>
      </c>
    </row>
    <row r="80" spans="1:9">
      <c r="A80" s="14" t="s">
        <v>65</v>
      </c>
      <c r="B80" s="14"/>
      <c r="C80" s="30" t="s">
        <v>66</v>
      </c>
      <c r="D80" s="14" t="s">
        <v>67</v>
      </c>
    </row>
    <row r="81" spans="1:4">
      <c r="A81" s="7" t="s">
        <v>97</v>
      </c>
      <c r="C81" s="31">
        <v>779.85450000000003</v>
      </c>
      <c r="D81" s="31">
        <v>865.31460000000004</v>
      </c>
    </row>
    <row r="82" spans="1:4">
      <c r="A82" s="7" t="s">
        <v>306</v>
      </c>
      <c r="C82" s="31">
        <v>47.754399999999997</v>
      </c>
      <c r="D82" s="31">
        <v>52.9876</v>
      </c>
    </row>
    <row r="83" spans="1:4">
      <c r="A83" s="7" t="s">
        <v>100</v>
      </c>
      <c r="C83" s="31">
        <v>841.10090000000002</v>
      </c>
      <c r="D83" s="31">
        <v>937.1721</v>
      </c>
    </row>
    <row r="84" spans="1:4">
      <c r="A84" s="7" t="s">
        <v>307</v>
      </c>
      <c r="C84" s="31">
        <v>53.2014</v>
      </c>
      <c r="D84" s="31">
        <v>59.2776</v>
      </c>
    </row>
    <row r="86" spans="1:4">
      <c r="A86" s="7" t="s">
        <v>87</v>
      </c>
    </row>
    <row r="88" spans="1:4">
      <c r="A88" s="14" t="s">
        <v>83</v>
      </c>
      <c r="D88" s="30" t="s">
        <v>91</v>
      </c>
    </row>
    <row r="90" spans="1:4">
      <c r="A90" s="14" t="s">
        <v>524</v>
      </c>
      <c r="D90" s="36">
        <v>0.1749</v>
      </c>
    </row>
    <row r="93" spans="1:4">
      <c r="A93" s="14" t="s">
        <v>90</v>
      </c>
      <c r="D93" s="30" t="s">
        <v>873</v>
      </c>
    </row>
    <row r="94" spans="1:4">
      <c r="A94" s="7" t="s">
        <v>512</v>
      </c>
      <c r="D94" s="30"/>
    </row>
    <row r="95" spans="1:4">
      <c r="A95" s="41" t="s">
        <v>513</v>
      </c>
      <c r="D95" s="30"/>
    </row>
    <row r="98" spans="1:1">
      <c r="A98" s="14" t="s">
        <v>857</v>
      </c>
    </row>
    <row r="99" spans="1:1">
      <c r="A99" s="41"/>
    </row>
    <row r="100" spans="1:1">
      <c r="A100" s="39" t="s">
        <v>93</v>
      </c>
    </row>
    <row r="101" spans="1:1">
      <c r="A101" s="42"/>
    </row>
    <row r="102" spans="1:1">
      <c r="A102" s="43"/>
    </row>
    <row r="103" spans="1:1">
      <c r="A103" s="43"/>
    </row>
    <row r="104" spans="1:1">
      <c r="A104" s="43"/>
    </row>
    <row r="105" spans="1:1">
      <c r="A105" s="43"/>
    </row>
    <row r="106" spans="1:1">
      <c r="A106" s="43"/>
    </row>
    <row r="107" spans="1:1">
      <c r="A107" s="43"/>
    </row>
    <row r="108" spans="1:1">
      <c r="A108" s="43"/>
    </row>
    <row r="109" spans="1:1">
      <c r="A109" s="43"/>
    </row>
    <row r="110" spans="1:1">
      <c r="A110" s="43"/>
    </row>
    <row r="111" spans="1:1">
      <c r="A111" s="43"/>
    </row>
    <row r="112" spans="1:1">
      <c r="A112" s="43"/>
    </row>
    <row r="113" spans="1:1">
      <c r="A113" s="43"/>
    </row>
    <row r="114" spans="1:1">
      <c r="A114" s="39" t="s">
        <v>874</v>
      </c>
    </row>
    <row r="115" spans="1:1">
      <c r="A115" s="43"/>
    </row>
    <row r="116" spans="1:1">
      <c r="A116" s="39" t="s">
        <v>95</v>
      </c>
    </row>
    <row r="117" spans="1:1">
      <c r="A117" s="43"/>
    </row>
    <row r="118" spans="1:1">
      <c r="A118" s="43"/>
    </row>
    <row r="119" spans="1:1">
      <c r="A119" s="43"/>
    </row>
    <row r="120" spans="1:1">
      <c r="A120" s="43"/>
    </row>
    <row r="121" spans="1:1">
      <c r="A121" s="43"/>
    </row>
    <row r="122" spans="1:1">
      <c r="A122" s="43"/>
    </row>
    <row r="123" spans="1:1">
      <c r="A123" s="43"/>
    </row>
    <row r="124" spans="1:1">
      <c r="A124" s="43"/>
    </row>
    <row r="125" spans="1:1">
      <c r="A125" s="43"/>
    </row>
    <row r="126" spans="1:1">
      <c r="A126" s="43"/>
    </row>
    <row r="127" spans="1:1">
      <c r="A127" s="43"/>
    </row>
    <row r="128" spans="1:1">
      <c r="A128" s="43"/>
    </row>
  </sheetData>
  <mergeCells count="1">
    <mergeCell ref="A1:F1"/>
  </mergeCells>
  <conditionalFormatting sqref="F2:F3 F5:F65538">
    <cfRule type="cellIs" dxfId="33" priority="1" stopIfTrue="1" operator="between">
      <formula>0.009</formula>
      <formula>-0.009</formula>
    </cfRule>
  </conditionalFormatting>
  <hyperlinks>
    <hyperlink ref="A95" r:id="rId1" xr:uid="{00000000-0004-0000-2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60"/>
  <sheetViews>
    <sheetView workbookViewId="0">
      <selection sqref="A1:F1"/>
    </sheetView>
  </sheetViews>
  <sheetFormatPr defaultColWidth="9.28515625" defaultRowHeight="10.15"/>
  <cols>
    <col min="1" max="1" width="36.7109375" style="7" bestFit="1" customWidth="1"/>
    <col min="2" max="2" width="33.5703125" style="7" bestFit="1" customWidth="1"/>
    <col min="3" max="3" width="18.7109375" style="7" bestFit="1" customWidth="1"/>
    <col min="4" max="4" width="25.28515625" style="7" customWidth="1"/>
    <col min="5" max="5" width="17.7109375" style="10" customWidth="1"/>
    <col min="6" max="6" width="13.5703125" style="11" bestFit="1" customWidth="1"/>
    <col min="7" max="16384" width="9.28515625" style="7"/>
  </cols>
  <sheetData>
    <row r="1" spans="1:8" s="1" customFormat="1" ht="13.9">
      <c r="A1" s="58" t="s">
        <v>1057</v>
      </c>
      <c r="B1" s="59"/>
      <c r="C1" s="59"/>
      <c r="D1" s="59"/>
      <c r="E1" s="59"/>
      <c r="F1" s="59"/>
    </row>
    <row r="2" spans="1:8" s="1" customFormat="1" ht="11.45">
      <c r="E2" s="5"/>
      <c r="F2" s="9"/>
    </row>
    <row r="3" spans="1:8" s="1" customFormat="1" ht="12">
      <c r="A3" s="8" t="s">
        <v>1</v>
      </c>
      <c r="B3" s="2"/>
      <c r="C3" s="3"/>
      <c r="D3" s="3"/>
      <c r="E3" s="4"/>
      <c r="F3" s="9"/>
    </row>
    <row r="4" spans="1:8" s="1" customFormat="1" ht="17.649999999999999" customHeight="1">
      <c r="A4" s="6" t="s">
        <v>2</v>
      </c>
      <c r="B4" s="6" t="s">
        <v>3</v>
      </c>
      <c r="C4" s="13" t="s">
        <v>5</v>
      </c>
      <c r="D4" s="12" t="s">
        <v>6</v>
      </c>
      <c r="E4" s="12" t="s">
        <v>7</v>
      </c>
    </row>
    <row r="5" spans="1:8">
      <c r="A5" s="16" t="s">
        <v>676</v>
      </c>
      <c r="B5" s="17"/>
      <c r="C5" s="17"/>
      <c r="D5" s="18"/>
      <c r="E5" s="19"/>
      <c r="F5" s="7"/>
    </row>
    <row r="6" spans="1:8">
      <c r="A6" s="21" t="s">
        <v>1058</v>
      </c>
      <c r="B6" s="21" t="s">
        <v>1059</v>
      </c>
      <c r="C6" s="24">
        <v>6497405.0310000004</v>
      </c>
      <c r="D6" s="22">
        <v>416875.22665999999</v>
      </c>
      <c r="E6" s="23">
        <v>100.03731453728901</v>
      </c>
      <c r="F6" s="7"/>
    </row>
    <row r="7" spans="1:8">
      <c r="A7" s="20" t="s">
        <v>17</v>
      </c>
      <c r="B7" s="20"/>
      <c r="C7" s="20"/>
      <c r="D7" s="25">
        <f>SUM(D6:D6)</f>
        <v>416875.22665999999</v>
      </c>
      <c r="E7" s="26">
        <f>SUM(E6:E6)</f>
        <v>100.03731453728901</v>
      </c>
      <c r="F7" s="14"/>
      <c r="G7" s="14"/>
      <c r="H7" s="14"/>
    </row>
    <row r="8" spans="1:8">
      <c r="A8" s="21"/>
      <c r="B8" s="21"/>
      <c r="C8" s="21"/>
      <c r="D8" s="22"/>
      <c r="E8" s="23"/>
      <c r="F8" s="7"/>
    </row>
    <row r="9" spans="1:8">
      <c r="A9" s="20" t="s">
        <v>58</v>
      </c>
      <c r="B9" s="20"/>
      <c r="C9" s="20"/>
      <c r="D9" s="25">
        <f>D7</f>
        <v>416875.22665999999</v>
      </c>
      <c r="E9" s="26">
        <f>E7</f>
        <v>100.03731453728901</v>
      </c>
      <c r="F9" s="14"/>
      <c r="G9" s="14"/>
      <c r="H9" s="14"/>
    </row>
    <row r="10" spans="1:8">
      <c r="A10" s="20"/>
      <c r="B10" s="20"/>
      <c r="C10" s="20"/>
      <c r="D10" s="25"/>
      <c r="E10" s="26"/>
      <c r="F10" s="14"/>
      <c r="G10" s="14"/>
      <c r="H10" s="14"/>
    </row>
    <row r="11" spans="1:8">
      <c r="A11" s="20" t="s">
        <v>59</v>
      </c>
      <c r="B11" s="20"/>
      <c r="C11" s="20"/>
      <c r="D11" s="25">
        <f>D13-(D7)</f>
        <v>-155.49703889997909</v>
      </c>
      <c r="E11" s="26">
        <f>E13-(E7)</f>
        <v>-3.7314537289006466E-2</v>
      </c>
      <c r="F11" s="14"/>
      <c r="G11" s="14"/>
      <c r="H11" s="14"/>
    </row>
    <row r="12" spans="1:8">
      <c r="A12" s="20"/>
      <c r="B12" s="20"/>
      <c r="C12" s="20"/>
      <c r="D12" s="25"/>
      <c r="E12" s="26"/>
      <c r="F12" s="14"/>
      <c r="G12" s="14"/>
      <c r="H12" s="14"/>
    </row>
    <row r="13" spans="1:8">
      <c r="A13" s="27" t="s">
        <v>60</v>
      </c>
      <c r="B13" s="27"/>
      <c r="C13" s="27"/>
      <c r="D13" s="28">
        <v>416719.72962110001</v>
      </c>
      <c r="E13" s="29">
        <v>100</v>
      </c>
      <c r="F13" s="14"/>
      <c r="G13" s="14"/>
      <c r="H13" s="14"/>
    </row>
    <row r="16" spans="1:8">
      <c r="A16" s="14" t="s">
        <v>63</v>
      </c>
    </row>
    <row r="17" spans="1:4">
      <c r="A17" s="14" t="s">
        <v>64</v>
      </c>
    </row>
    <row r="18" spans="1:4">
      <c r="A18" s="14" t="s">
        <v>65</v>
      </c>
      <c r="B18" s="14"/>
      <c r="C18" s="30" t="s">
        <v>66</v>
      </c>
      <c r="D18" s="14" t="s">
        <v>67</v>
      </c>
    </row>
    <row r="19" spans="1:4">
      <c r="A19" s="7" t="s">
        <v>97</v>
      </c>
      <c r="C19" s="31">
        <v>57.199100000000001</v>
      </c>
      <c r="D19" s="31">
        <v>59.249200000000002</v>
      </c>
    </row>
    <row r="20" spans="1:4">
      <c r="A20" s="7" t="s">
        <v>306</v>
      </c>
      <c r="C20" s="31">
        <v>57.199100000000001</v>
      </c>
      <c r="D20" s="31">
        <v>59.249200000000002</v>
      </c>
    </row>
    <row r="21" spans="1:4">
      <c r="A21" s="7" t="s">
        <v>100</v>
      </c>
      <c r="C21" s="31">
        <v>62.109000000000002</v>
      </c>
      <c r="D21" s="31">
        <v>64.673500000000004</v>
      </c>
    </row>
    <row r="22" spans="1:4">
      <c r="A22" s="7" t="s">
        <v>307</v>
      </c>
      <c r="C22" s="31">
        <v>62.109000000000002</v>
      </c>
      <c r="D22" s="31">
        <v>64.673500000000004</v>
      </c>
    </row>
    <row r="24" spans="1:4">
      <c r="A24" s="7" t="s">
        <v>87</v>
      </c>
    </row>
    <row r="26" spans="1:4">
      <c r="A26" s="14" t="s">
        <v>83</v>
      </c>
      <c r="D26" s="30" t="s">
        <v>91</v>
      </c>
    </row>
    <row r="28" spans="1:4">
      <c r="A28" s="14" t="s">
        <v>524</v>
      </c>
      <c r="D28" s="36">
        <v>5.4000000000000003E-3</v>
      </c>
    </row>
    <row r="30" spans="1:4">
      <c r="A30" s="14" t="s">
        <v>916</v>
      </c>
    </row>
    <row r="31" spans="1:4">
      <c r="A31" s="41"/>
    </row>
    <row r="32" spans="1:4">
      <c r="A32" s="39" t="s">
        <v>93</v>
      </c>
    </row>
    <row r="33" spans="1:1">
      <c r="A33" s="42"/>
    </row>
    <row r="34" spans="1:1">
      <c r="A34" s="43"/>
    </row>
    <row r="35" spans="1:1">
      <c r="A35" s="43"/>
    </row>
    <row r="36" spans="1:1">
      <c r="A36" s="43"/>
    </row>
    <row r="37" spans="1:1">
      <c r="A37" s="43"/>
    </row>
    <row r="38" spans="1:1">
      <c r="A38" s="43"/>
    </row>
    <row r="39" spans="1:1">
      <c r="A39" s="43"/>
    </row>
    <row r="40" spans="1:1">
      <c r="A40" s="43"/>
    </row>
    <row r="41" spans="1:1">
      <c r="A41" s="43"/>
    </row>
    <row r="42" spans="1:1">
      <c r="A42" s="43"/>
    </row>
    <row r="43" spans="1:1">
      <c r="A43" s="43"/>
    </row>
    <row r="44" spans="1:1">
      <c r="A44" s="43"/>
    </row>
    <row r="45" spans="1:1">
      <c r="A45" s="43"/>
    </row>
    <row r="46" spans="1:1">
      <c r="A46" s="39" t="s">
        <v>1060</v>
      </c>
    </row>
    <row r="47" spans="1:1">
      <c r="A47" s="43"/>
    </row>
    <row r="48" spans="1:1">
      <c r="A48" s="39" t="s">
        <v>95</v>
      </c>
    </row>
    <row r="49" spans="1:1">
      <c r="A49" s="43"/>
    </row>
    <row r="50" spans="1:1">
      <c r="A50" s="43"/>
    </row>
    <row r="51" spans="1:1">
      <c r="A51" s="43"/>
    </row>
    <row r="52" spans="1:1">
      <c r="A52" s="43"/>
    </row>
    <row r="53" spans="1:1">
      <c r="A53" s="43"/>
    </row>
    <row r="54" spans="1:1">
      <c r="A54" s="43"/>
    </row>
    <row r="55" spans="1:1">
      <c r="A55" s="43"/>
    </row>
    <row r="56" spans="1:1">
      <c r="A56" s="43"/>
    </row>
    <row r="57" spans="1:1">
      <c r="A57" s="43"/>
    </row>
    <row r="58" spans="1:1">
      <c r="A58" s="43"/>
    </row>
    <row r="59" spans="1:1">
      <c r="A59" s="43"/>
    </row>
    <row r="60" spans="1:1">
      <c r="A60" s="43"/>
    </row>
  </sheetData>
  <mergeCells count="1">
    <mergeCell ref="A1:F1"/>
  </mergeCells>
  <conditionalFormatting sqref="F2:F3 F14:F65536 E5:E13">
    <cfRule type="cellIs" dxfId="32" priority="1" stopIfTrue="1" operator="between">
      <formula>0.009</formula>
      <formula>-0.009</formula>
    </cfRule>
  </conditionalFormatting>
  <hyperlinks>
    <hyperlink ref="A33" r:id="rId1" tooltip="https://www.franklintempletonindia.com/downloadsServlet/pdf/product-labels-jg9o5k7l" display="https://www.franklintempletonindia.com/downloadsServlet/pdf/product-labels-jg9o5k7l" xr:uid="{00000000-0004-0000-2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64"/>
  <sheetViews>
    <sheetView workbookViewId="0">
      <selection sqref="A1:F1"/>
    </sheetView>
  </sheetViews>
  <sheetFormatPr defaultColWidth="9.28515625" defaultRowHeight="10.15"/>
  <cols>
    <col min="1" max="1" width="36.7109375" style="7" bestFit="1" customWidth="1"/>
    <col min="2" max="2" width="39.28515625" style="7" bestFit="1" customWidth="1"/>
    <col min="3" max="3" width="18.7109375" style="7" bestFit="1" customWidth="1"/>
    <col min="4" max="4" width="22.28515625" style="7" customWidth="1"/>
    <col min="5" max="5" width="18.28515625" style="10" customWidth="1"/>
    <col min="6" max="6" width="13.5703125" style="11" bestFit="1" customWidth="1"/>
    <col min="7" max="16384" width="9.28515625" style="7"/>
  </cols>
  <sheetData>
    <row r="1" spans="1:8" s="1" customFormat="1" ht="13.9">
      <c r="A1" s="58" t="s">
        <v>1061</v>
      </c>
      <c r="B1" s="59"/>
      <c r="C1" s="59"/>
      <c r="D1" s="59"/>
      <c r="E1" s="59"/>
      <c r="F1" s="59"/>
    </row>
    <row r="2" spans="1:8" s="1" customFormat="1" ht="11.45">
      <c r="E2" s="5"/>
      <c r="F2" s="9"/>
    </row>
    <row r="3" spans="1:8" s="1" customFormat="1" ht="12">
      <c r="A3" s="8" t="s">
        <v>1</v>
      </c>
      <c r="B3" s="2"/>
      <c r="C3" s="3"/>
      <c r="D3" s="3"/>
      <c r="E3" s="4"/>
      <c r="F3" s="9"/>
    </row>
    <row r="4" spans="1:8" s="1" customFormat="1" ht="17.649999999999999" customHeight="1">
      <c r="A4" s="6" t="s">
        <v>2</v>
      </c>
      <c r="B4" s="6" t="s">
        <v>3</v>
      </c>
      <c r="C4" s="13" t="s">
        <v>5</v>
      </c>
      <c r="D4" s="12" t="s">
        <v>6</v>
      </c>
      <c r="E4" s="12" t="s">
        <v>7</v>
      </c>
    </row>
    <row r="5" spans="1:8">
      <c r="A5" s="16" t="s">
        <v>676</v>
      </c>
      <c r="B5" s="17"/>
      <c r="C5" s="17"/>
      <c r="D5" s="18"/>
      <c r="E5" s="19"/>
      <c r="F5" s="7"/>
    </row>
    <row r="6" spans="1:8">
      <c r="A6" s="21" t="s">
        <v>1062</v>
      </c>
      <c r="B6" s="21" t="s">
        <v>1063</v>
      </c>
      <c r="C6" s="24">
        <v>89642.94</v>
      </c>
      <c r="D6" s="22">
        <v>2297.8358969999999</v>
      </c>
      <c r="E6" s="23">
        <v>99.152056441436997</v>
      </c>
      <c r="F6" s="7"/>
    </row>
    <row r="7" spans="1:8">
      <c r="A7" s="20" t="s">
        <v>17</v>
      </c>
      <c r="B7" s="20"/>
      <c r="C7" s="20"/>
      <c r="D7" s="25">
        <f>SUM(D6:D6)</f>
        <v>2297.8358969999999</v>
      </c>
      <c r="E7" s="26">
        <f>SUM(E6:E6)</f>
        <v>99.152056441436997</v>
      </c>
      <c r="F7" s="14"/>
      <c r="G7" s="14"/>
      <c r="H7" s="14"/>
    </row>
    <row r="8" spans="1:8">
      <c r="A8" s="21"/>
      <c r="B8" s="21"/>
      <c r="C8" s="21"/>
      <c r="D8" s="22"/>
      <c r="E8" s="23"/>
      <c r="F8" s="7"/>
    </row>
    <row r="9" spans="1:8">
      <c r="A9" s="20" t="s">
        <v>58</v>
      </c>
      <c r="B9" s="20"/>
      <c r="C9" s="20"/>
      <c r="D9" s="25">
        <f>D7</f>
        <v>2297.8358969999999</v>
      </c>
      <c r="E9" s="26">
        <f>E7</f>
        <v>99.152056441436997</v>
      </c>
      <c r="F9" s="14"/>
      <c r="G9" s="14"/>
      <c r="H9" s="14"/>
    </row>
    <row r="10" spans="1:8">
      <c r="A10" s="20"/>
      <c r="B10" s="20"/>
      <c r="C10" s="20"/>
      <c r="D10" s="25"/>
      <c r="E10" s="26"/>
      <c r="F10" s="14"/>
      <c r="G10" s="14"/>
      <c r="H10" s="14"/>
    </row>
    <row r="11" spans="1:8">
      <c r="A11" s="20" t="s">
        <v>59</v>
      </c>
      <c r="B11" s="20"/>
      <c r="C11" s="20"/>
      <c r="D11" s="25">
        <f>D13-(D7)</f>
        <v>19.650980700000218</v>
      </c>
      <c r="E11" s="26">
        <f>E13-(E7)</f>
        <v>0.84794355856300285</v>
      </c>
      <c r="F11" s="14"/>
      <c r="G11" s="14"/>
      <c r="H11" s="14"/>
    </row>
    <row r="12" spans="1:8">
      <c r="A12" s="20"/>
      <c r="B12" s="20"/>
      <c r="C12" s="20"/>
      <c r="D12" s="25"/>
      <c r="E12" s="26"/>
      <c r="F12" s="14"/>
      <c r="G12" s="14"/>
      <c r="H12" s="14"/>
    </row>
    <row r="13" spans="1:8">
      <c r="A13" s="27" t="s">
        <v>60</v>
      </c>
      <c r="B13" s="27"/>
      <c r="C13" s="27"/>
      <c r="D13" s="28">
        <v>2317.4868777000002</v>
      </c>
      <c r="E13" s="29">
        <v>100</v>
      </c>
      <c r="F13" s="14"/>
      <c r="G13" s="14"/>
      <c r="H13" s="14"/>
    </row>
    <row r="16" spans="1:8">
      <c r="A16" s="14" t="s">
        <v>63</v>
      </c>
    </row>
    <row r="17" spans="1:4">
      <c r="A17" s="14" t="s">
        <v>64</v>
      </c>
    </row>
    <row r="18" spans="1:4">
      <c r="A18" s="14" t="s">
        <v>65</v>
      </c>
      <c r="B18" s="14"/>
      <c r="C18" s="30" t="s">
        <v>66</v>
      </c>
      <c r="D18" s="14" t="s">
        <v>67</v>
      </c>
    </row>
    <row r="19" spans="1:4">
      <c r="A19" s="7" t="s">
        <v>97</v>
      </c>
      <c r="C19" s="31">
        <v>9.7787000000000006</v>
      </c>
      <c r="D19" s="31">
        <v>9.5376999999999992</v>
      </c>
    </row>
    <row r="20" spans="1:4">
      <c r="A20" s="7" t="s">
        <v>306</v>
      </c>
      <c r="C20" s="31">
        <v>9.7787000000000006</v>
      </c>
      <c r="D20" s="31">
        <v>9.5376999999999992</v>
      </c>
    </row>
    <row r="21" spans="1:4">
      <c r="A21" s="7" t="s">
        <v>100</v>
      </c>
      <c r="C21" s="31">
        <v>10.6327</v>
      </c>
      <c r="D21" s="31">
        <v>10.4175</v>
      </c>
    </row>
    <row r="22" spans="1:4">
      <c r="A22" s="7" t="s">
        <v>307</v>
      </c>
      <c r="C22" s="31">
        <v>10.6327</v>
      </c>
      <c r="D22" s="31">
        <v>10.4175</v>
      </c>
    </row>
    <row r="24" spans="1:4">
      <c r="A24" s="7" t="s">
        <v>87</v>
      </c>
    </row>
    <row r="26" spans="1:4">
      <c r="A26" s="14" t="s">
        <v>83</v>
      </c>
      <c r="D26" s="30" t="s">
        <v>91</v>
      </c>
    </row>
    <row r="28" spans="1:4">
      <c r="A28" s="14" t="s">
        <v>524</v>
      </c>
      <c r="D28" s="36">
        <v>0.06</v>
      </c>
    </row>
    <row r="31" spans="1:4">
      <c r="A31" s="14" t="s">
        <v>916</v>
      </c>
    </row>
    <row r="32" spans="1:4">
      <c r="A32" s="41"/>
    </row>
    <row r="33" spans="1:1">
      <c r="A33" s="39" t="s">
        <v>93</v>
      </c>
    </row>
    <row r="34" spans="1:1">
      <c r="A34" s="42"/>
    </row>
    <row r="35" spans="1:1">
      <c r="A35" s="43"/>
    </row>
    <row r="36" spans="1:1">
      <c r="A36" s="43"/>
    </row>
    <row r="37" spans="1:1">
      <c r="A37" s="43"/>
    </row>
    <row r="38" spans="1:1">
      <c r="A38" s="43"/>
    </row>
    <row r="39" spans="1:1">
      <c r="A39" s="43"/>
    </row>
    <row r="40" spans="1:1">
      <c r="A40" s="43"/>
    </row>
    <row r="41" spans="1:1">
      <c r="A41" s="43"/>
    </row>
    <row r="42" spans="1:1">
      <c r="A42" s="43"/>
    </row>
    <row r="43" spans="1:1">
      <c r="A43" s="43"/>
    </row>
    <row r="44" spans="1:1">
      <c r="A44" s="43"/>
    </row>
    <row r="45" spans="1:1">
      <c r="A45" s="43"/>
    </row>
    <row r="46" spans="1:1">
      <c r="A46" s="43"/>
    </row>
    <row r="47" spans="1:1">
      <c r="A47" s="39" t="s">
        <v>1064</v>
      </c>
    </row>
    <row r="48" spans="1:1">
      <c r="A48" s="43"/>
    </row>
    <row r="49" spans="1:1">
      <c r="A49" s="39" t="s">
        <v>95</v>
      </c>
    </row>
    <row r="50" spans="1:1">
      <c r="A50" s="43"/>
    </row>
    <row r="51" spans="1:1">
      <c r="A51" s="43"/>
    </row>
    <row r="52" spans="1:1">
      <c r="A52" s="43"/>
    </row>
    <row r="53" spans="1:1">
      <c r="A53" s="43"/>
    </row>
    <row r="54" spans="1:1">
      <c r="A54" s="43"/>
    </row>
    <row r="55" spans="1:1">
      <c r="A55" s="43"/>
    </row>
    <row r="56" spans="1:1">
      <c r="A56" s="43"/>
    </row>
    <row r="57" spans="1:1">
      <c r="A57" s="43"/>
    </row>
    <row r="58" spans="1:1">
      <c r="A58" s="43"/>
    </row>
    <row r="59" spans="1:1">
      <c r="A59" s="43"/>
    </row>
    <row r="60" spans="1:1">
      <c r="A60" s="43"/>
    </row>
    <row r="61" spans="1:1">
      <c r="A61" s="43"/>
    </row>
    <row r="63" spans="1:1">
      <c r="A63" s="41"/>
    </row>
    <row r="64" spans="1:1">
      <c r="A64" s="14" t="s">
        <v>1065</v>
      </c>
    </row>
  </sheetData>
  <mergeCells count="1">
    <mergeCell ref="A1:F1"/>
  </mergeCells>
  <conditionalFormatting sqref="F2:F3 F14:F65536 E5:E13">
    <cfRule type="cellIs" dxfId="31" priority="1" stopIfTrue="1" operator="between">
      <formula>0.009</formula>
      <formula>-0.009</formula>
    </cfRule>
  </conditionalFormatting>
  <hyperlinks>
    <hyperlink ref="A33" r:id="rId1" tooltip="https://www.franklintempletonindia.com/downloadsServlet/pdf/product-labels-jg9o5k7l" display="https://www.franklintempletonindia.com/downloadsServlet/pdf/product-labels-jg9o5k7l" xr:uid="{00000000-0004-0000-2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71"/>
  <sheetViews>
    <sheetView workbookViewId="0">
      <selection sqref="A1:F1"/>
    </sheetView>
  </sheetViews>
  <sheetFormatPr defaultColWidth="9.28515625" defaultRowHeight="10.15"/>
  <cols>
    <col min="1" max="1" width="36.7109375" style="7" bestFit="1" customWidth="1"/>
    <col min="2" max="2" width="50" style="7" customWidth="1"/>
    <col min="3" max="3" width="15.28515625" style="7" bestFit="1" customWidth="1"/>
    <col min="4" max="4" width="22.5703125" style="7" customWidth="1"/>
    <col min="5" max="5" width="20" style="10" customWidth="1"/>
    <col min="6" max="6" width="14.7109375" style="11" bestFit="1" customWidth="1"/>
    <col min="7" max="16384" width="9.28515625" style="7"/>
  </cols>
  <sheetData>
    <row r="1" spans="1:8" s="1" customFormat="1" ht="13.9">
      <c r="A1" s="58" t="s">
        <v>1066</v>
      </c>
      <c r="B1" s="59"/>
      <c r="C1" s="59"/>
      <c r="D1" s="59"/>
      <c r="E1" s="59"/>
      <c r="F1" s="59"/>
    </row>
    <row r="2" spans="1:8" s="1" customFormat="1" ht="11.45">
      <c r="E2" s="5"/>
      <c r="F2" s="9"/>
    </row>
    <row r="3" spans="1:8" s="1" customFormat="1" ht="12">
      <c r="A3" s="8" t="s">
        <v>1</v>
      </c>
      <c r="B3" s="2"/>
      <c r="C3" s="3"/>
      <c r="D3" s="3"/>
      <c r="E3" s="4"/>
      <c r="F3" s="9"/>
    </row>
    <row r="4" spans="1:8" s="1" customFormat="1" ht="17.649999999999999" customHeight="1">
      <c r="A4" s="6" t="s">
        <v>2</v>
      </c>
      <c r="B4" s="6" t="s">
        <v>3</v>
      </c>
      <c r="C4" s="13" t="s">
        <v>5</v>
      </c>
      <c r="D4" s="12" t="s">
        <v>6</v>
      </c>
      <c r="E4" s="12" t="s">
        <v>7</v>
      </c>
    </row>
    <row r="5" spans="1:8">
      <c r="A5" s="16" t="s">
        <v>1067</v>
      </c>
      <c r="B5" s="17"/>
      <c r="C5" s="17"/>
      <c r="D5" s="18"/>
      <c r="E5" s="19"/>
      <c r="F5" s="7"/>
    </row>
    <row r="6" spans="1:8">
      <c r="A6" s="21" t="s">
        <v>1068</v>
      </c>
      <c r="B6" s="21" t="s">
        <v>1069</v>
      </c>
      <c r="C6" s="24">
        <v>182550.47200000001</v>
      </c>
      <c r="D6" s="22">
        <v>1394.233246</v>
      </c>
      <c r="E6" s="23">
        <v>27.611740152437999</v>
      </c>
      <c r="F6" s="7"/>
    </row>
    <row r="7" spans="1:8">
      <c r="A7" s="21" t="s">
        <v>1070</v>
      </c>
      <c r="B7" s="21" t="s">
        <v>1071</v>
      </c>
      <c r="C7" s="24">
        <v>3105958</v>
      </c>
      <c r="D7" s="22">
        <v>1288.3513780000001</v>
      </c>
      <c r="E7" s="23">
        <v>25.514829442226201</v>
      </c>
      <c r="F7" s="7"/>
    </row>
    <row r="8" spans="1:8">
      <c r="A8" s="21" t="s">
        <v>1072</v>
      </c>
      <c r="B8" s="21" t="s">
        <v>1073</v>
      </c>
      <c r="C8" s="24">
        <v>5858.1109999999999</v>
      </c>
      <c r="D8" s="22">
        <v>185.73102259999999</v>
      </c>
      <c r="E8" s="23">
        <v>3.6782631234700802</v>
      </c>
      <c r="F8" s="7"/>
    </row>
    <row r="9" spans="1:8" ht="20.45">
      <c r="A9" s="21" t="s">
        <v>1074</v>
      </c>
      <c r="B9" s="45" t="s">
        <v>1075</v>
      </c>
      <c r="C9" s="24">
        <v>2330.23</v>
      </c>
      <c r="D9" s="22">
        <v>56.454899300000001</v>
      </c>
      <c r="E9" s="23">
        <v>1.11804679330079</v>
      </c>
      <c r="F9" s="7"/>
    </row>
    <row r="10" spans="1:8" ht="24" customHeight="1">
      <c r="A10" s="21" t="s">
        <v>1076</v>
      </c>
      <c r="B10" s="45" t="s">
        <v>1077</v>
      </c>
      <c r="C10" s="24">
        <v>23973.544999999998</v>
      </c>
      <c r="D10" s="22">
        <v>0</v>
      </c>
      <c r="E10" s="22">
        <v>0</v>
      </c>
      <c r="F10" s="7"/>
    </row>
    <row r="11" spans="1:8" ht="20.45">
      <c r="A11" s="21" t="s">
        <v>1078</v>
      </c>
      <c r="B11" s="45" t="s">
        <v>1079</v>
      </c>
      <c r="C11" s="24">
        <v>20869.901999999998</v>
      </c>
      <c r="D11" s="22">
        <v>0</v>
      </c>
      <c r="E11" s="22">
        <v>0</v>
      </c>
      <c r="F11" s="7"/>
    </row>
    <row r="12" spans="1:8">
      <c r="A12" s="20" t="s">
        <v>17</v>
      </c>
      <c r="B12" s="20"/>
      <c r="C12" s="20"/>
      <c r="D12" s="25">
        <f>SUM(D6:D11)</f>
        <v>2924.7705458999999</v>
      </c>
      <c r="E12" s="26">
        <f>SUM(E6:E11)</f>
        <v>57.922879511435077</v>
      </c>
      <c r="F12" s="14"/>
      <c r="G12" s="14"/>
      <c r="H12" s="14"/>
    </row>
    <row r="13" spans="1:8">
      <c r="A13" s="21"/>
      <c r="B13" s="21"/>
      <c r="C13" s="21"/>
      <c r="D13" s="22"/>
      <c r="E13" s="23"/>
      <c r="F13" s="7"/>
    </row>
    <row r="14" spans="1:8">
      <c r="A14" s="20" t="s">
        <v>58</v>
      </c>
      <c r="B14" s="20"/>
      <c r="C14" s="20"/>
      <c r="D14" s="25">
        <f>D12</f>
        <v>2924.7705458999999</v>
      </c>
      <c r="E14" s="26">
        <f>E12</f>
        <v>57.922879511435077</v>
      </c>
      <c r="F14" s="14"/>
      <c r="G14" s="14"/>
      <c r="H14" s="14"/>
    </row>
    <row r="15" spans="1:8">
      <c r="A15" s="20"/>
      <c r="B15" s="20"/>
      <c r="C15" s="20"/>
      <c r="D15" s="25"/>
      <c r="E15" s="26"/>
      <c r="F15" s="14"/>
      <c r="G15" s="14"/>
      <c r="H15" s="14"/>
    </row>
    <row r="16" spans="1:8">
      <c r="A16" s="20" t="s">
        <v>59</v>
      </c>
      <c r="B16" s="20"/>
      <c r="C16" s="20"/>
      <c r="D16" s="25">
        <f>D18-(D12)</f>
        <v>2124.6513242999999</v>
      </c>
      <c r="E16" s="26">
        <f>E18-(E12)</f>
        <v>42.077120488564923</v>
      </c>
      <c r="F16" s="14"/>
      <c r="G16" s="14"/>
      <c r="H16" s="14"/>
    </row>
    <row r="17" spans="1:8">
      <c r="A17" s="20"/>
      <c r="B17" s="20"/>
      <c r="C17" s="20"/>
      <c r="D17" s="25"/>
      <c r="E17" s="26"/>
      <c r="F17" s="14"/>
      <c r="G17" s="14"/>
      <c r="H17" s="14"/>
    </row>
    <row r="18" spans="1:8">
      <c r="A18" s="27" t="s">
        <v>60</v>
      </c>
      <c r="B18" s="27"/>
      <c r="C18" s="27"/>
      <c r="D18" s="28">
        <v>5049.4218701999998</v>
      </c>
      <c r="E18" s="29">
        <v>100</v>
      </c>
      <c r="F18" s="14"/>
      <c r="G18" s="14"/>
      <c r="H18" s="14"/>
    </row>
    <row r="19" spans="1:8">
      <c r="F19" s="15"/>
    </row>
    <row r="20" spans="1:8">
      <c r="A20" s="14" t="s">
        <v>1080</v>
      </c>
    </row>
    <row r="21" spans="1:8" ht="25.5" customHeight="1">
      <c r="A21" s="63" t="s">
        <v>1081</v>
      </c>
      <c r="B21" s="64"/>
      <c r="C21" s="64"/>
      <c r="D21" s="64"/>
      <c r="E21" s="64"/>
    </row>
    <row r="22" spans="1:8">
      <c r="A22" s="14"/>
    </row>
    <row r="23" spans="1:8">
      <c r="A23" s="14" t="s">
        <v>63</v>
      </c>
    </row>
    <row r="24" spans="1:8">
      <c r="A24" s="14" t="s">
        <v>64</v>
      </c>
    </row>
    <row r="25" spans="1:8">
      <c r="A25" s="14" t="s">
        <v>65</v>
      </c>
      <c r="B25" s="14"/>
      <c r="C25" s="30" t="s">
        <v>66</v>
      </c>
      <c r="D25" s="14" t="s">
        <v>67</v>
      </c>
    </row>
    <row r="26" spans="1:8">
      <c r="A26" s="7" t="s">
        <v>97</v>
      </c>
      <c r="C26" s="31">
        <v>13.0602</v>
      </c>
      <c r="D26" s="31">
        <v>14.1921</v>
      </c>
    </row>
    <row r="27" spans="1:8">
      <c r="A27" s="7" t="s">
        <v>306</v>
      </c>
      <c r="C27" s="31">
        <v>13.0602</v>
      </c>
      <c r="D27" s="31">
        <v>14.1921</v>
      </c>
    </row>
    <row r="28" spans="1:8">
      <c r="A28" s="7" t="s">
        <v>100</v>
      </c>
      <c r="C28" s="31">
        <v>14.165699999999999</v>
      </c>
      <c r="D28" s="31">
        <v>15.475300000000001</v>
      </c>
    </row>
    <row r="29" spans="1:8">
      <c r="A29" s="7" t="s">
        <v>307</v>
      </c>
      <c r="C29" s="31">
        <v>14.165699999999999</v>
      </c>
      <c r="D29" s="31">
        <v>15.475300000000001</v>
      </c>
    </row>
    <row r="31" spans="1:8">
      <c r="A31" s="7" t="s">
        <v>87</v>
      </c>
    </row>
    <row r="33" spans="1:4">
      <c r="A33" s="14" t="s">
        <v>83</v>
      </c>
      <c r="D33" s="30" t="s">
        <v>91</v>
      </c>
    </row>
    <row r="35" spans="1:4">
      <c r="A35" s="14" t="s">
        <v>524</v>
      </c>
      <c r="D35" s="36">
        <v>0.59699999999999998</v>
      </c>
    </row>
    <row r="37" spans="1:4">
      <c r="A37" s="14" t="s">
        <v>90</v>
      </c>
      <c r="D37" s="30" t="s">
        <v>91</v>
      </c>
    </row>
    <row r="38" spans="1:4">
      <c r="A38" s="7" t="s">
        <v>512</v>
      </c>
      <c r="D38" s="30"/>
    </row>
    <row r="39" spans="1:4">
      <c r="A39" s="41" t="s">
        <v>513</v>
      </c>
      <c r="D39" s="30"/>
    </row>
    <row r="40" spans="1:4">
      <c r="A40" s="41"/>
      <c r="D40" s="30"/>
    </row>
    <row r="41" spans="1:4">
      <c r="A41" s="14" t="s">
        <v>857</v>
      </c>
    </row>
    <row r="42" spans="1:4">
      <c r="A42" s="14"/>
    </row>
    <row r="43" spans="1:4">
      <c r="A43" s="39" t="s">
        <v>93</v>
      </c>
    </row>
    <row r="44" spans="1:4">
      <c r="A44" s="42"/>
    </row>
    <row r="45" spans="1:4">
      <c r="A45" s="43"/>
    </row>
    <row r="46" spans="1:4">
      <c r="A46" s="43"/>
    </row>
    <row r="47" spans="1:4">
      <c r="A47" s="43"/>
    </row>
    <row r="48" spans="1:4">
      <c r="A48" s="43"/>
    </row>
    <row r="49" spans="1:1">
      <c r="A49" s="43"/>
    </row>
    <row r="50" spans="1:1">
      <c r="A50" s="43"/>
    </row>
    <row r="51" spans="1:1">
      <c r="A51" s="43"/>
    </row>
    <row r="52" spans="1:1">
      <c r="A52" s="43"/>
    </row>
    <row r="53" spans="1:1">
      <c r="A53" s="43"/>
    </row>
    <row r="54" spans="1:1">
      <c r="A54" s="43"/>
    </row>
    <row r="55" spans="1:1">
      <c r="A55" s="43"/>
    </row>
    <row r="56" spans="1:1">
      <c r="A56" s="43"/>
    </row>
    <row r="57" spans="1:1">
      <c r="A57" s="39" t="s">
        <v>528</v>
      </c>
    </row>
    <row r="58" spans="1:1">
      <c r="A58" s="43"/>
    </row>
    <row r="59" spans="1:1">
      <c r="A59" s="39" t="s">
        <v>95</v>
      </c>
    </row>
    <row r="60" spans="1:1">
      <c r="A60" s="43"/>
    </row>
    <row r="61" spans="1:1">
      <c r="A61" s="43"/>
    </row>
    <row r="62" spans="1:1">
      <c r="A62" s="43"/>
    </row>
    <row r="63" spans="1:1">
      <c r="A63" s="43"/>
    </row>
    <row r="64" spans="1:1">
      <c r="A64" s="43"/>
    </row>
    <row r="65" spans="1:1">
      <c r="A65" s="43"/>
    </row>
    <row r="66" spans="1:1">
      <c r="A66" s="43"/>
    </row>
    <row r="67" spans="1:1">
      <c r="A67" s="43"/>
    </row>
    <row r="68" spans="1:1">
      <c r="A68" s="43"/>
    </row>
    <row r="69" spans="1:1">
      <c r="A69" s="43"/>
    </row>
    <row r="70" spans="1:1">
      <c r="A70" s="43"/>
    </row>
    <row r="71" spans="1:1">
      <c r="A71" s="43"/>
    </row>
  </sheetData>
  <mergeCells count="2">
    <mergeCell ref="A1:F1"/>
    <mergeCell ref="A21:E21"/>
  </mergeCells>
  <conditionalFormatting sqref="F2:F3 E5:E9 E12:E18 F19:F65539">
    <cfRule type="cellIs" dxfId="30" priority="1" stopIfTrue="1" operator="between">
      <formula>0.009</formula>
      <formula>-0.009</formula>
    </cfRule>
  </conditionalFormatting>
  <hyperlinks>
    <hyperlink ref="A39" r:id="rId1" xr:uid="{00000000-0004-0000-2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65"/>
  <sheetViews>
    <sheetView workbookViewId="0">
      <selection sqref="A1:F1"/>
    </sheetView>
  </sheetViews>
  <sheetFormatPr defaultColWidth="9.28515625" defaultRowHeight="10.15"/>
  <cols>
    <col min="1" max="1" width="36.7109375" style="7" bestFit="1" customWidth="1"/>
    <col min="2" max="2" width="34.42578125" style="7" bestFit="1" customWidth="1"/>
    <col min="3" max="3" width="22.42578125" style="7" customWidth="1"/>
    <col min="4" max="4" width="21.7109375" style="7" customWidth="1"/>
    <col min="5" max="5" width="17" style="10" customWidth="1"/>
    <col min="6" max="6" width="13.5703125" style="11" bestFit="1" customWidth="1"/>
    <col min="7" max="16384" width="9.28515625" style="7"/>
  </cols>
  <sheetData>
    <row r="1" spans="1:8" s="1" customFormat="1" ht="13.9">
      <c r="A1" s="58" t="s">
        <v>1082</v>
      </c>
      <c r="B1" s="59"/>
      <c r="C1" s="59"/>
      <c r="D1" s="59"/>
      <c r="E1" s="59"/>
      <c r="F1" s="59"/>
    </row>
    <row r="2" spans="1:8" s="1" customFormat="1" ht="11.45">
      <c r="E2" s="5"/>
      <c r="F2" s="9"/>
    </row>
    <row r="3" spans="1:8" s="1" customFormat="1" ht="12">
      <c r="A3" s="8" t="s">
        <v>1</v>
      </c>
      <c r="B3" s="2"/>
      <c r="C3" s="3"/>
      <c r="D3" s="3"/>
      <c r="E3" s="4"/>
      <c r="F3" s="9"/>
    </row>
    <row r="4" spans="1:8" s="1" customFormat="1" ht="17.649999999999999" customHeight="1">
      <c r="A4" s="6" t="s">
        <v>2</v>
      </c>
      <c r="B4" s="6" t="s">
        <v>3</v>
      </c>
      <c r="C4" s="13" t="s">
        <v>5</v>
      </c>
      <c r="D4" s="12" t="s">
        <v>6</v>
      </c>
      <c r="E4" s="12" t="s">
        <v>7</v>
      </c>
    </row>
    <row r="5" spans="1:8">
      <c r="A5" s="16" t="s">
        <v>1067</v>
      </c>
      <c r="B5" s="17"/>
      <c r="C5" s="17"/>
      <c r="D5" s="18"/>
      <c r="E5" s="19"/>
      <c r="F5" s="7"/>
    </row>
    <row r="6" spans="1:8">
      <c r="A6" s="21" t="s">
        <v>1083</v>
      </c>
      <c r="B6" s="21" t="s">
        <v>1084</v>
      </c>
      <c r="C6" s="24">
        <v>3722092.9040000001</v>
      </c>
      <c r="D6" s="22">
        <v>1529.3744750000001</v>
      </c>
      <c r="E6" s="23">
        <v>78.7395037635075</v>
      </c>
      <c r="F6" s="7"/>
    </row>
    <row r="7" spans="1:8">
      <c r="A7" s="21" t="s">
        <v>1068</v>
      </c>
      <c r="B7" s="21" t="s">
        <v>1069</v>
      </c>
      <c r="C7" s="24">
        <v>25450.833999999999</v>
      </c>
      <c r="D7" s="22">
        <v>194.38130459999999</v>
      </c>
      <c r="E7" s="23">
        <v>10.007678116314301</v>
      </c>
      <c r="F7" s="7"/>
    </row>
    <row r="8" spans="1:8">
      <c r="A8" s="21" t="s">
        <v>1085</v>
      </c>
      <c r="B8" s="21" t="s">
        <v>1086</v>
      </c>
      <c r="C8" s="24">
        <v>46179.125</v>
      </c>
      <c r="D8" s="22">
        <v>193.24347539999999</v>
      </c>
      <c r="E8" s="23">
        <v>9.9490972337115693</v>
      </c>
      <c r="F8" s="7"/>
    </row>
    <row r="9" spans="1:8">
      <c r="A9" s="20" t="s">
        <v>17</v>
      </c>
      <c r="B9" s="20"/>
      <c r="C9" s="20"/>
      <c r="D9" s="25">
        <f>SUM(D6:D8)</f>
        <v>1916.9992550000002</v>
      </c>
      <c r="E9" s="26">
        <f>SUM(E6:E8)</f>
        <v>98.696279113533365</v>
      </c>
      <c r="F9" s="14"/>
      <c r="G9" s="14"/>
      <c r="H9" s="14"/>
    </row>
    <row r="10" spans="1:8">
      <c r="A10" s="21"/>
      <c r="B10" s="21"/>
      <c r="C10" s="21"/>
      <c r="D10" s="22"/>
      <c r="E10" s="23"/>
      <c r="F10" s="7"/>
    </row>
    <row r="11" spans="1:8">
      <c r="A11" s="20" t="s">
        <v>58</v>
      </c>
      <c r="B11" s="20"/>
      <c r="C11" s="20"/>
      <c r="D11" s="25">
        <f>D9</f>
        <v>1916.9992550000002</v>
      </c>
      <c r="E11" s="26">
        <f>E9</f>
        <v>98.696279113533365</v>
      </c>
      <c r="F11" s="14"/>
      <c r="G11" s="14"/>
      <c r="H11" s="14"/>
    </row>
    <row r="12" spans="1:8">
      <c r="A12" s="20"/>
      <c r="B12" s="20"/>
      <c r="C12" s="20"/>
      <c r="D12" s="25"/>
      <c r="E12" s="26"/>
      <c r="F12" s="14"/>
      <c r="G12" s="14"/>
      <c r="H12" s="14"/>
    </row>
    <row r="13" spans="1:8">
      <c r="A13" s="20" t="s">
        <v>59</v>
      </c>
      <c r="B13" s="20"/>
      <c r="C13" s="20"/>
      <c r="D13" s="25">
        <f>D15-(D9)</f>
        <v>25.322453799999721</v>
      </c>
      <c r="E13" s="26">
        <f>E15-(E9)</f>
        <v>1.3037208864666354</v>
      </c>
      <c r="F13" s="14"/>
      <c r="G13" s="14"/>
      <c r="H13" s="14"/>
    </row>
    <row r="14" spans="1:8">
      <c r="A14" s="20"/>
      <c r="B14" s="20"/>
      <c r="C14" s="20"/>
      <c r="D14" s="25"/>
      <c r="E14" s="26"/>
      <c r="F14" s="14"/>
      <c r="G14" s="14"/>
      <c r="H14" s="14"/>
    </row>
    <row r="15" spans="1:8">
      <c r="A15" s="27" t="s">
        <v>60</v>
      </c>
      <c r="B15" s="27"/>
      <c r="C15" s="27"/>
      <c r="D15" s="28">
        <v>1942.3217087999999</v>
      </c>
      <c r="E15" s="29">
        <v>100</v>
      </c>
      <c r="F15" s="14"/>
      <c r="G15" s="14"/>
      <c r="H15" s="14"/>
    </row>
    <row r="18" spans="1:4">
      <c r="A18" s="14" t="s">
        <v>63</v>
      </c>
    </row>
    <row r="19" spans="1:4">
      <c r="A19" s="14" t="s">
        <v>64</v>
      </c>
    </row>
    <row r="20" spans="1:4">
      <c r="A20" s="14" t="s">
        <v>65</v>
      </c>
      <c r="B20" s="14"/>
      <c r="C20" s="30" t="s">
        <v>66</v>
      </c>
      <c r="D20" s="14" t="s">
        <v>67</v>
      </c>
    </row>
    <row r="21" spans="1:4">
      <c r="A21" s="7" t="s">
        <v>316</v>
      </c>
      <c r="C21" s="31">
        <v>45.0244</v>
      </c>
      <c r="D21" s="31">
        <v>46.435299999999998</v>
      </c>
    </row>
    <row r="22" spans="1:4">
      <c r="A22" s="7" t="s">
        <v>1087</v>
      </c>
      <c r="C22" s="31">
        <v>14.303100000000001</v>
      </c>
      <c r="D22" s="31">
        <v>14.217700000000001</v>
      </c>
    </row>
    <row r="23" spans="1:4">
      <c r="A23" s="7" t="s">
        <v>318</v>
      </c>
      <c r="C23" s="31">
        <v>46.766399999999997</v>
      </c>
      <c r="D23" s="31">
        <v>48.377499999999998</v>
      </c>
    </row>
    <row r="24" spans="1:4">
      <c r="A24" s="7" t="s">
        <v>1088</v>
      </c>
      <c r="C24" s="31">
        <v>14.9123</v>
      </c>
      <c r="D24" s="31">
        <v>14.8728</v>
      </c>
    </row>
    <row r="26" spans="1:4">
      <c r="A26" s="14" t="s">
        <v>83</v>
      </c>
    </row>
    <row r="27" spans="1:4">
      <c r="A27" s="70" t="s">
        <v>84</v>
      </c>
      <c r="B27" s="71"/>
      <c r="C27" s="34" t="s">
        <v>85</v>
      </c>
    </row>
    <row r="28" spans="1:4">
      <c r="A28" s="72" t="s">
        <v>1087</v>
      </c>
      <c r="B28" s="73"/>
      <c r="C28" s="35">
        <v>0.53</v>
      </c>
    </row>
    <row r="29" spans="1:4">
      <c r="A29" s="72" t="s">
        <v>1088</v>
      </c>
      <c r="B29" s="73"/>
      <c r="C29" s="35">
        <v>0.53</v>
      </c>
    </row>
    <row r="30" spans="1:4">
      <c r="A30" s="7" t="s">
        <v>86</v>
      </c>
    </row>
    <row r="31" spans="1:4">
      <c r="A31" s="7" t="s">
        <v>87</v>
      </c>
    </row>
    <row r="33" spans="1:4">
      <c r="A33" s="14" t="s">
        <v>524</v>
      </c>
      <c r="D33" s="36">
        <v>5.1700000000000003E-2</v>
      </c>
    </row>
    <row r="35" spans="1:4">
      <c r="A35" s="14" t="s">
        <v>916</v>
      </c>
    </row>
    <row r="36" spans="1:4">
      <c r="A36" s="41"/>
    </row>
    <row r="37" spans="1:4">
      <c r="A37" s="39" t="s">
        <v>93</v>
      </c>
    </row>
    <row r="38" spans="1:4">
      <c r="A38" s="42"/>
    </row>
    <row r="39" spans="1:4">
      <c r="A39" s="43"/>
    </row>
    <row r="40" spans="1:4">
      <c r="A40" s="43"/>
    </row>
    <row r="41" spans="1:4">
      <c r="A41" s="43"/>
    </row>
    <row r="42" spans="1:4">
      <c r="A42" s="43"/>
    </row>
    <row r="43" spans="1:4">
      <c r="A43" s="43"/>
    </row>
    <row r="44" spans="1:4">
      <c r="A44" s="43"/>
    </row>
    <row r="45" spans="1:4">
      <c r="A45" s="43"/>
    </row>
    <row r="46" spans="1:4">
      <c r="A46" s="43"/>
    </row>
    <row r="47" spans="1:4">
      <c r="A47" s="43"/>
    </row>
    <row r="48" spans="1:4">
      <c r="A48" s="43"/>
    </row>
    <row r="49" spans="1:1">
      <c r="A49" s="43"/>
    </row>
    <row r="50" spans="1:1">
      <c r="A50" s="43"/>
    </row>
    <row r="51" spans="1:1" ht="20.45">
      <c r="A51" s="46" t="s">
        <v>1089</v>
      </c>
    </row>
    <row r="52" spans="1:1">
      <c r="A52" s="43"/>
    </row>
    <row r="53" spans="1:1">
      <c r="A53" s="39" t="s">
        <v>95</v>
      </c>
    </row>
    <row r="54" spans="1:1">
      <c r="A54" s="43"/>
    </row>
    <row r="55" spans="1:1">
      <c r="A55" s="43"/>
    </row>
    <row r="56" spans="1:1">
      <c r="A56" s="43"/>
    </row>
    <row r="57" spans="1:1">
      <c r="A57" s="43"/>
    </row>
    <row r="58" spans="1:1">
      <c r="A58" s="43"/>
    </row>
    <row r="59" spans="1:1">
      <c r="A59" s="43"/>
    </row>
    <row r="60" spans="1:1">
      <c r="A60" s="43"/>
    </row>
    <row r="61" spans="1:1">
      <c r="A61" s="43"/>
    </row>
    <row r="62" spans="1:1">
      <c r="A62" s="43"/>
    </row>
    <row r="63" spans="1:1">
      <c r="A63" s="43"/>
    </row>
    <row r="64" spans="1:1">
      <c r="A64" s="43"/>
    </row>
    <row r="65" spans="1:1">
      <c r="A65" s="43"/>
    </row>
  </sheetData>
  <mergeCells count="4">
    <mergeCell ref="A1:F1"/>
    <mergeCell ref="A27:B27"/>
    <mergeCell ref="A28:B28"/>
    <mergeCell ref="A29:B29"/>
  </mergeCells>
  <conditionalFormatting sqref="F2:F3 E5:E15 F16:F65535">
    <cfRule type="cellIs" dxfId="29" priority="1" stopIfTrue="1" operator="between">
      <formula>0.009</formula>
      <formula>-0.009</formula>
    </cfRule>
  </conditionalFormatting>
  <hyperlinks>
    <hyperlink ref="A38" r:id="rId1" tooltip="https://www.franklintempletonindia.com/downloadsServlet/pdf/product-labels-jg9o5k7l" display="https://www.franklintempletonindia.com/downloadsServlet/pdf/product-labels-jg9o5k7l" xr:uid="{00000000-0004-0000-2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74"/>
  <sheetViews>
    <sheetView workbookViewId="0">
      <selection sqref="A1:F1"/>
    </sheetView>
  </sheetViews>
  <sheetFormatPr defaultColWidth="9.28515625" defaultRowHeight="10.15"/>
  <cols>
    <col min="1" max="1" width="36.7109375" style="7" bestFit="1" customWidth="1"/>
    <col min="2" max="2" width="55.42578125" style="7" customWidth="1"/>
    <col min="3" max="3" width="18.42578125" style="7" customWidth="1"/>
    <col min="4" max="4" width="22.28515625" style="7" customWidth="1"/>
    <col min="5" max="5" width="18.28515625" style="10" customWidth="1"/>
    <col min="6" max="6" width="14.7109375" style="11" bestFit="1" customWidth="1"/>
    <col min="7" max="16384" width="9.28515625" style="7"/>
  </cols>
  <sheetData>
    <row r="1" spans="1:8" s="1" customFormat="1" ht="13.9">
      <c r="A1" s="58" t="s">
        <v>1090</v>
      </c>
      <c r="B1" s="59"/>
      <c r="C1" s="59"/>
      <c r="D1" s="59"/>
      <c r="E1" s="59"/>
      <c r="F1" s="59"/>
    </row>
    <row r="2" spans="1:8" s="1" customFormat="1" ht="11.45">
      <c r="E2" s="5"/>
      <c r="F2" s="9"/>
    </row>
    <row r="3" spans="1:8" s="1" customFormat="1" ht="12">
      <c r="A3" s="8" t="s">
        <v>1</v>
      </c>
      <c r="B3" s="2"/>
      <c r="C3" s="3"/>
      <c r="D3" s="3"/>
      <c r="E3" s="4"/>
      <c r="F3" s="9"/>
    </row>
    <row r="4" spans="1:8" s="1" customFormat="1" ht="17.649999999999999" customHeight="1">
      <c r="A4" s="6" t="s">
        <v>2</v>
      </c>
      <c r="B4" s="6" t="s">
        <v>3</v>
      </c>
      <c r="C4" s="13" t="s">
        <v>5</v>
      </c>
      <c r="D4" s="12" t="s">
        <v>6</v>
      </c>
      <c r="E4" s="12" t="s">
        <v>7</v>
      </c>
    </row>
    <row r="5" spans="1:8">
      <c r="A5" s="16" t="s">
        <v>1067</v>
      </c>
      <c r="B5" s="17"/>
      <c r="C5" s="17"/>
      <c r="D5" s="18"/>
      <c r="E5" s="19"/>
      <c r="F5" s="7"/>
    </row>
    <row r="6" spans="1:8">
      <c r="A6" s="21" t="s">
        <v>1091</v>
      </c>
      <c r="B6" s="21" t="s">
        <v>1092</v>
      </c>
      <c r="C6" s="24">
        <v>1408198.7379999999</v>
      </c>
      <c r="D6" s="22">
        <v>1192.1951340000001</v>
      </c>
      <c r="E6" s="23">
        <v>78.500552573353701</v>
      </c>
      <c r="F6" s="7"/>
    </row>
    <row r="7" spans="1:8">
      <c r="A7" s="21" t="s">
        <v>1068</v>
      </c>
      <c r="B7" s="21" t="s">
        <v>1069</v>
      </c>
      <c r="C7" s="24">
        <v>19878.669000000002</v>
      </c>
      <c r="D7" s="22">
        <v>151.8237718</v>
      </c>
      <c r="E7" s="23">
        <v>9.9968953405162608</v>
      </c>
      <c r="F7" s="7"/>
    </row>
    <row r="8" spans="1:8">
      <c r="A8" s="21" t="s">
        <v>1085</v>
      </c>
      <c r="B8" s="21" t="s">
        <v>1086</v>
      </c>
      <c r="C8" s="24">
        <v>36243.332000000002</v>
      </c>
      <c r="D8" s="22">
        <v>151.66565929999999</v>
      </c>
      <c r="E8" s="23">
        <v>9.9864843614199792</v>
      </c>
      <c r="F8" s="7"/>
    </row>
    <row r="9" spans="1:8" ht="20.45">
      <c r="A9" s="21" t="s">
        <v>1093</v>
      </c>
      <c r="B9" s="45" t="s">
        <v>1094</v>
      </c>
      <c r="C9" s="24">
        <v>12403.706</v>
      </c>
      <c r="D9" s="22">
        <v>5.1871429999999998</v>
      </c>
      <c r="E9" s="23">
        <v>0.34154944955261302</v>
      </c>
      <c r="F9" s="7"/>
    </row>
    <row r="10" spans="1:8" ht="20.45">
      <c r="A10" s="21" t="s">
        <v>1095</v>
      </c>
      <c r="B10" s="45" t="s">
        <v>1096</v>
      </c>
      <c r="C10" s="24">
        <v>489502.28</v>
      </c>
      <c r="D10" s="22">
        <v>0</v>
      </c>
      <c r="E10" s="22">
        <v>0</v>
      </c>
      <c r="F10" s="7"/>
    </row>
    <row r="11" spans="1:8" ht="20.45">
      <c r="A11" s="21" t="s">
        <v>1097</v>
      </c>
      <c r="B11" s="45" t="s">
        <v>1098</v>
      </c>
      <c r="C11" s="24">
        <v>338628.01899999997</v>
      </c>
      <c r="D11" s="22">
        <v>0</v>
      </c>
      <c r="E11" s="22">
        <v>0</v>
      </c>
      <c r="F11" s="7"/>
    </row>
    <row r="12" spans="1:8">
      <c r="A12" s="20" t="s">
        <v>17</v>
      </c>
      <c r="B12" s="20"/>
      <c r="C12" s="20"/>
      <c r="D12" s="25">
        <f>SUM(D6:D11)</f>
        <v>1500.8717081000002</v>
      </c>
      <c r="E12" s="26">
        <f>SUM(E6:E11)</f>
        <v>98.825481724842561</v>
      </c>
      <c r="F12" s="14"/>
      <c r="G12" s="14"/>
      <c r="H12" s="14"/>
    </row>
    <row r="13" spans="1:8">
      <c r="A13" s="21"/>
      <c r="B13" s="21"/>
      <c r="C13" s="21"/>
      <c r="D13" s="22"/>
      <c r="E13" s="23"/>
      <c r="F13" s="7"/>
    </row>
    <row r="14" spans="1:8">
      <c r="A14" s="20" t="s">
        <v>58</v>
      </c>
      <c r="B14" s="20"/>
      <c r="C14" s="20"/>
      <c r="D14" s="25">
        <f>D12</f>
        <v>1500.8717081000002</v>
      </c>
      <c r="E14" s="26">
        <f>E12</f>
        <v>98.825481724842561</v>
      </c>
      <c r="F14" s="14"/>
      <c r="G14" s="14"/>
      <c r="H14" s="14"/>
    </row>
    <row r="15" spans="1:8">
      <c r="A15" s="20"/>
      <c r="B15" s="20"/>
      <c r="C15" s="20"/>
      <c r="D15" s="25"/>
      <c r="E15" s="26"/>
      <c r="F15" s="14"/>
      <c r="G15" s="14"/>
      <c r="H15" s="14"/>
    </row>
    <row r="16" spans="1:8">
      <c r="A16" s="20" t="s">
        <v>59</v>
      </c>
      <c r="B16" s="20"/>
      <c r="C16" s="20"/>
      <c r="D16" s="25">
        <f>D18-(D12)</f>
        <v>17.837517399999797</v>
      </c>
      <c r="E16" s="26">
        <f>E18-(E12)</f>
        <v>1.174518275157439</v>
      </c>
      <c r="F16" s="14"/>
      <c r="G16" s="14"/>
      <c r="H16" s="14"/>
    </row>
    <row r="17" spans="1:8">
      <c r="A17" s="20"/>
      <c r="B17" s="20"/>
      <c r="C17" s="20"/>
      <c r="D17" s="25"/>
      <c r="E17" s="26"/>
      <c r="F17" s="14"/>
      <c r="G17" s="14"/>
      <c r="H17" s="14"/>
    </row>
    <row r="18" spans="1:8">
      <c r="A18" s="27" t="s">
        <v>60</v>
      </c>
      <c r="B18" s="27"/>
      <c r="C18" s="27"/>
      <c r="D18" s="28">
        <v>1518.7092255</v>
      </c>
      <c r="E18" s="29">
        <v>100</v>
      </c>
      <c r="F18" s="14"/>
      <c r="G18" s="14"/>
      <c r="H18" s="14"/>
    </row>
    <row r="19" spans="1:8">
      <c r="F19" s="15"/>
    </row>
    <row r="20" spans="1:8">
      <c r="A20" s="14" t="s">
        <v>1080</v>
      </c>
      <c r="F20" s="15"/>
    </row>
    <row r="21" spans="1:8" ht="14.45">
      <c r="A21" s="65" t="s">
        <v>1081</v>
      </c>
      <c r="B21" s="66"/>
      <c r="C21" s="66"/>
      <c r="D21" s="66"/>
      <c r="E21" s="66"/>
    </row>
    <row r="23" spans="1:8">
      <c r="A23" s="14" t="s">
        <v>63</v>
      </c>
    </row>
    <row r="24" spans="1:8">
      <c r="A24" s="14" t="s">
        <v>64</v>
      </c>
    </row>
    <row r="25" spans="1:8">
      <c r="A25" s="14" t="s">
        <v>65</v>
      </c>
      <c r="B25" s="14"/>
      <c r="C25" s="30" t="s">
        <v>66</v>
      </c>
      <c r="D25" s="14" t="s">
        <v>67</v>
      </c>
    </row>
    <row r="26" spans="1:8">
      <c r="A26" s="7" t="s">
        <v>316</v>
      </c>
      <c r="C26" s="31">
        <v>33.704599999999999</v>
      </c>
      <c r="D26" s="31">
        <v>36.060400000000001</v>
      </c>
    </row>
    <row r="27" spans="1:8">
      <c r="A27" s="7" t="s">
        <v>1087</v>
      </c>
      <c r="C27" s="31">
        <v>11.0876</v>
      </c>
      <c r="D27" s="31">
        <v>11.417999999999999</v>
      </c>
    </row>
    <row r="28" spans="1:8">
      <c r="A28" s="7" t="s">
        <v>318</v>
      </c>
      <c r="C28" s="31">
        <v>35.710799999999999</v>
      </c>
      <c r="D28" s="31">
        <v>38.356000000000002</v>
      </c>
    </row>
    <row r="29" spans="1:8">
      <c r="A29" s="7" t="s">
        <v>1088</v>
      </c>
      <c r="C29" s="31">
        <v>11.793799999999999</v>
      </c>
      <c r="D29" s="31">
        <v>12.2209</v>
      </c>
    </row>
    <row r="31" spans="1:8">
      <c r="A31" s="14" t="s">
        <v>83</v>
      </c>
    </row>
    <row r="32" spans="1:8">
      <c r="A32" s="70" t="s">
        <v>84</v>
      </c>
      <c r="B32" s="71"/>
      <c r="C32" s="34" t="s">
        <v>85</v>
      </c>
    </row>
    <row r="33" spans="1:4">
      <c r="A33" s="72" t="s">
        <v>1087</v>
      </c>
      <c r="B33" s="73"/>
      <c r="C33" s="35">
        <v>0.44</v>
      </c>
    </row>
    <row r="34" spans="1:4">
      <c r="A34" s="72" t="s">
        <v>1088</v>
      </c>
      <c r="B34" s="73"/>
      <c r="C34" s="35">
        <v>0.44</v>
      </c>
    </row>
    <row r="35" spans="1:4">
      <c r="A35" s="7" t="s">
        <v>86</v>
      </c>
    </row>
    <row r="36" spans="1:4">
      <c r="A36" s="7" t="s">
        <v>87</v>
      </c>
    </row>
    <row r="38" spans="1:4">
      <c r="A38" s="14" t="s">
        <v>524</v>
      </c>
      <c r="D38" s="36">
        <v>9.8299999999999998E-2</v>
      </c>
    </row>
    <row r="40" spans="1:4">
      <c r="A40" s="14" t="s">
        <v>90</v>
      </c>
      <c r="D40" s="30" t="s">
        <v>91</v>
      </c>
    </row>
    <row r="41" spans="1:4">
      <c r="A41" s="7" t="s">
        <v>512</v>
      </c>
      <c r="D41" s="30"/>
    </row>
    <row r="42" spans="1:4">
      <c r="A42" s="41" t="s">
        <v>513</v>
      </c>
      <c r="D42" s="30"/>
    </row>
    <row r="44" spans="1:4">
      <c r="A44" s="14" t="s">
        <v>857</v>
      </c>
    </row>
    <row r="45" spans="1:4">
      <c r="A45" s="41"/>
    </row>
    <row r="46" spans="1:4">
      <c r="A46" s="39" t="s">
        <v>93</v>
      </c>
    </row>
    <row r="47" spans="1:4">
      <c r="A47" s="42"/>
    </row>
    <row r="48" spans="1:4">
      <c r="A48" s="43"/>
    </row>
    <row r="49" spans="1:1">
      <c r="A49" s="43"/>
    </row>
    <row r="50" spans="1:1">
      <c r="A50" s="43"/>
    </row>
    <row r="51" spans="1:1">
      <c r="A51" s="43"/>
    </row>
    <row r="52" spans="1:1">
      <c r="A52" s="43"/>
    </row>
    <row r="53" spans="1:1">
      <c r="A53" s="43"/>
    </row>
    <row r="54" spans="1:1">
      <c r="A54" s="43"/>
    </row>
    <row r="55" spans="1:1">
      <c r="A55" s="43"/>
    </row>
    <row r="56" spans="1:1">
      <c r="A56" s="43"/>
    </row>
    <row r="57" spans="1:1">
      <c r="A57" s="43"/>
    </row>
    <row r="58" spans="1:1">
      <c r="A58" s="43"/>
    </row>
    <row r="59" spans="1:1">
      <c r="A59" s="43"/>
    </row>
    <row r="60" spans="1:1" ht="20.45">
      <c r="A60" s="46" t="s">
        <v>1099</v>
      </c>
    </row>
    <row r="61" spans="1:1">
      <c r="A61" s="43"/>
    </row>
    <row r="62" spans="1:1">
      <c r="A62" s="39" t="s">
        <v>95</v>
      </c>
    </row>
    <row r="63" spans="1:1">
      <c r="A63" s="43"/>
    </row>
    <row r="64" spans="1:1">
      <c r="A64" s="43"/>
    </row>
    <row r="65" spans="1:1">
      <c r="A65" s="43"/>
    </row>
    <row r="66" spans="1:1">
      <c r="A66" s="43"/>
    </row>
    <row r="67" spans="1:1">
      <c r="A67" s="43"/>
    </row>
    <row r="68" spans="1:1">
      <c r="A68" s="43"/>
    </row>
    <row r="69" spans="1:1">
      <c r="A69" s="43"/>
    </row>
    <row r="70" spans="1:1">
      <c r="A70" s="43"/>
    </row>
    <row r="71" spans="1:1">
      <c r="A71" s="43"/>
    </row>
    <row r="72" spans="1:1">
      <c r="A72" s="43"/>
    </row>
    <row r="73" spans="1:1">
      <c r="A73" s="43"/>
    </row>
    <row r="74" spans="1:1">
      <c r="A74" s="43"/>
    </row>
  </sheetData>
  <mergeCells count="5">
    <mergeCell ref="A1:F1"/>
    <mergeCell ref="A32:B32"/>
    <mergeCell ref="A33:B33"/>
    <mergeCell ref="A34:B34"/>
    <mergeCell ref="A21:E21"/>
  </mergeCells>
  <conditionalFormatting sqref="F2:F3 E5:E9 E12:E18 F19:F65535">
    <cfRule type="cellIs" dxfId="28" priority="1" stopIfTrue="1" operator="between">
      <formula>0.009</formula>
      <formula>-0.009</formula>
    </cfRule>
  </conditionalFormatting>
  <hyperlinks>
    <hyperlink ref="A42" r:id="rId1" xr:uid="{00000000-0004-0000-2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75"/>
  <sheetViews>
    <sheetView workbookViewId="0">
      <selection sqref="A1:F1"/>
    </sheetView>
  </sheetViews>
  <sheetFormatPr defaultColWidth="9.28515625" defaultRowHeight="10.15"/>
  <cols>
    <col min="1" max="1" width="36.7109375" style="7" bestFit="1" customWidth="1"/>
    <col min="2" max="2" width="60.42578125" style="7" customWidth="1"/>
    <col min="3" max="3" width="19" style="7" customWidth="1"/>
    <col min="4" max="4" width="22.7109375" style="7" customWidth="1"/>
    <col min="5" max="5" width="18.42578125" style="10" customWidth="1"/>
    <col min="6" max="6" width="14.7109375" style="11" bestFit="1" customWidth="1"/>
    <col min="7" max="16384" width="9.28515625" style="7"/>
  </cols>
  <sheetData>
    <row r="1" spans="1:8" s="1" customFormat="1" ht="13.9">
      <c r="A1" s="58" t="s">
        <v>1100</v>
      </c>
      <c r="B1" s="59"/>
      <c r="C1" s="59"/>
      <c r="D1" s="59"/>
      <c r="E1" s="59"/>
      <c r="F1" s="59"/>
    </row>
    <row r="2" spans="1:8" s="1" customFormat="1" ht="11.45">
      <c r="E2" s="5"/>
      <c r="F2" s="9"/>
    </row>
    <row r="3" spans="1:8" s="1" customFormat="1" ht="12">
      <c r="A3" s="8" t="s">
        <v>1</v>
      </c>
      <c r="B3" s="2"/>
      <c r="C3" s="3"/>
      <c r="D3" s="3"/>
      <c r="E3" s="4"/>
      <c r="F3" s="9"/>
    </row>
    <row r="4" spans="1:8" s="1" customFormat="1" ht="17.649999999999999" customHeight="1">
      <c r="A4" s="6" t="s">
        <v>2</v>
      </c>
      <c r="B4" s="6" t="s">
        <v>3</v>
      </c>
      <c r="C4" s="13" t="s">
        <v>5</v>
      </c>
      <c r="D4" s="12" t="s">
        <v>6</v>
      </c>
      <c r="E4" s="12" t="s">
        <v>7</v>
      </c>
    </row>
    <row r="5" spans="1:8">
      <c r="A5" s="16" t="s">
        <v>1067</v>
      </c>
      <c r="B5" s="17"/>
      <c r="C5" s="17"/>
      <c r="D5" s="18"/>
      <c r="E5" s="19"/>
      <c r="F5" s="7"/>
    </row>
    <row r="6" spans="1:8">
      <c r="A6" s="21" t="s">
        <v>1091</v>
      </c>
      <c r="B6" s="21" t="s">
        <v>1092</v>
      </c>
      <c r="C6" s="24">
        <v>1336917.3359999999</v>
      </c>
      <c r="D6" s="22">
        <v>1131.8475860000001</v>
      </c>
      <c r="E6" s="23">
        <v>63.385834122192897</v>
      </c>
      <c r="F6" s="7"/>
    </row>
    <row r="7" spans="1:8">
      <c r="A7" s="21" t="s">
        <v>1068</v>
      </c>
      <c r="B7" s="21" t="s">
        <v>1069</v>
      </c>
      <c r="C7" s="24">
        <v>35023.042000000001</v>
      </c>
      <c r="D7" s="22">
        <v>267.48925379999997</v>
      </c>
      <c r="E7" s="23">
        <v>14.9799581503335</v>
      </c>
      <c r="F7" s="7"/>
    </row>
    <row r="8" spans="1:8">
      <c r="A8" s="21" t="s">
        <v>1101</v>
      </c>
      <c r="B8" s="21" t="s">
        <v>1102</v>
      </c>
      <c r="C8" s="24">
        <v>10936.924999999999</v>
      </c>
      <c r="D8" s="22">
        <v>179.0531349</v>
      </c>
      <c r="E8" s="23">
        <v>10.027350367852501</v>
      </c>
      <c r="F8" s="7"/>
    </row>
    <row r="9" spans="1:8">
      <c r="A9" s="21" t="s">
        <v>1085</v>
      </c>
      <c r="B9" s="21" t="s">
        <v>1086</v>
      </c>
      <c r="C9" s="24">
        <v>42349.482000000004</v>
      </c>
      <c r="D9" s="22">
        <v>177.2177599</v>
      </c>
      <c r="E9" s="23">
        <v>9.9245655258463401</v>
      </c>
      <c r="F9" s="7"/>
    </row>
    <row r="10" spans="1:8" ht="20.45">
      <c r="A10" s="21" t="s">
        <v>1093</v>
      </c>
      <c r="B10" s="45" t="s">
        <v>1094</v>
      </c>
      <c r="C10" s="24">
        <v>16146.995000000001</v>
      </c>
      <c r="D10" s="22">
        <v>6.7525602999999998</v>
      </c>
      <c r="E10" s="23">
        <v>0.37815751199199399</v>
      </c>
      <c r="F10" s="7"/>
    </row>
    <row r="11" spans="1:8" ht="20.45">
      <c r="A11" s="21" t="s">
        <v>1095</v>
      </c>
      <c r="B11" s="45" t="s">
        <v>1096</v>
      </c>
      <c r="C11" s="24">
        <v>631308.71</v>
      </c>
      <c r="D11" s="22">
        <v>0</v>
      </c>
      <c r="E11" s="22">
        <v>0</v>
      </c>
      <c r="F11" s="7"/>
    </row>
    <row r="12" spans="1:8" ht="20.45">
      <c r="A12" s="21" t="s">
        <v>1097</v>
      </c>
      <c r="B12" s="45" t="s">
        <v>1098</v>
      </c>
      <c r="C12" s="24">
        <v>533448.80299999996</v>
      </c>
      <c r="D12" s="22">
        <v>0</v>
      </c>
      <c r="E12" s="22">
        <v>0</v>
      </c>
      <c r="F12" s="7"/>
    </row>
    <row r="13" spans="1:8">
      <c r="A13" s="20" t="s">
        <v>17</v>
      </c>
      <c r="B13" s="20"/>
      <c r="C13" s="20"/>
      <c r="D13" s="25">
        <f>SUM(D6:D12)</f>
        <v>1762.3602948999999</v>
      </c>
      <c r="E13" s="26">
        <f>SUM(E6:E12)</f>
        <v>98.695865678217231</v>
      </c>
      <c r="F13" s="14"/>
      <c r="G13" s="14"/>
      <c r="H13" s="14"/>
    </row>
    <row r="14" spans="1:8">
      <c r="A14" s="21"/>
      <c r="B14" s="21"/>
      <c r="C14" s="21"/>
      <c r="D14" s="22"/>
      <c r="E14" s="23"/>
      <c r="F14" s="7"/>
    </row>
    <row r="15" spans="1:8">
      <c r="A15" s="20" t="s">
        <v>58</v>
      </c>
      <c r="B15" s="20"/>
      <c r="C15" s="20"/>
      <c r="D15" s="25">
        <f>D13</f>
        <v>1762.3602948999999</v>
      </c>
      <c r="E15" s="26">
        <f>E13</f>
        <v>98.695865678217231</v>
      </c>
      <c r="F15" s="14"/>
      <c r="G15" s="14"/>
      <c r="H15" s="14"/>
    </row>
    <row r="16" spans="1:8">
      <c r="A16" s="20"/>
      <c r="B16" s="20"/>
      <c r="C16" s="20"/>
      <c r="D16" s="25"/>
      <c r="E16" s="26"/>
      <c r="F16" s="14"/>
      <c r="G16" s="14"/>
      <c r="H16" s="14"/>
    </row>
    <row r="17" spans="1:8">
      <c r="A17" s="20" t="s">
        <v>59</v>
      </c>
      <c r="B17" s="20"/>
      <c r="C17" s="20"/>
      <c r="D17" s="25">
        <f>D19-(D13)</f>
        <v>23.287242400000196</v>
      </c>
      <c r="E17" s="26">
        <f>E19-(E13)</f>
        <v>1.3041343217827688</v>
      </c>
      <c r="F17" s="14"/>
      <c r="G17" s="14"/>
      <c r="H17" s="14"/>
    </row>
    <row r="18" spans="1:8">
      <c r="A18" s="20"/>
      <c r="B18" s="20"/>
      <c r="C18" s="20"/>
      <c r="D18" s="25"/>
      <c r="E18" s="26"/>
      <c r="F18" s="14"/>
      <c r="G18" s="14"/>
      <c r="H18" s="14"/>
    </row>
    <row r="19" spans="1:8">
      <c r="A19" s="27" t="s">
        <v>60</v>
      </c>
      <c r="B19" s="27"/>
      <c r="C19" s="27"/>
      <c r="D19" s="28">
        <v>1785.6475373000001</v>
      </c>
      <c r="E19" s="29">
        <v>100</v>
      </c>
      <c r="F19" s="14"/>
      <c r="G19" s="14"/>
      <c r="H19" s="14"/>
    </row>
    <row r="20" spans="1:8">
      <c r="F20" s="15"/>
    </row>
    <row r="21" spans="1:8">
      <c r="A21" s="14" t="s">
        <v>1080</v>
      </c>
      <c r="D21" s="10"/>
      <c r="E21" s="11"/>
    </row>
    <row r="22" spans="1:8" ht="14.45">
      <c r="A22" s="63" t="s">
        <v>1081</v>
      </c>
      <c r="B22" s="64"/>
      <c r="C22" s="64"/>
      <c r="D22" s="64"/>
      <c r="E22" s="64"/>
    </row>
    <row r="23" spans="1:8" ht="14.45">
      <c r="A23" s="47"/>
      <c r="B23" s="48"/>
      <c r="C23" s="48"/>
      <c r="D23" s="48"/>
      <c r="E23" s="48"/>
    </row>
    <row r="24" spans="1:8">
      <c r="A24" s="14" t="s">
        <v>63</v>
      </c>
    </row>
    <row r="25" spans="1:8">
      <c r="A25" s="14" t="s">
        <v>64</v>
      </c>
    </row>
    <row r="26" spans="1:8">
      <c r="A26" s="14" t="s">
        <v>65</v>
      </c>
      <c r="B26" s="14"/>
      <c r="C26" s="30" t="s">
        <v>66</v>
      </c>
      <c r="D26" s="14" t="s">
        <v>67</v>
      </c>
    </row>
    <row r="27" spans="1:8">
      <c r="A27" s="7" t="s">
        <v>316</v>
      </c>
      <c r="C27" s="31">
        <v>52.882800000000003</v>
      </c>
      <c r="D27" s="31">
        <v>57.171199999999999</v>
      </c>
    </row>
    <row r="28" spans="1:8">
      <c r="A28" s="7" t="s">
        <v>1087</v>
      </c>
      <c r="C28" s="31">
        <v>13.8393</v>
      </c>
      <c r="D28" s="31">
        <v>13.719799999999999</v>
      </c>
    </row>
    <row r="29" spans="1:8">
      <c r="A29" s="7" t="s">
        <v>318</v>
      </c>
      <c r="C29" s="31">
        <v>55.9634</v>
      </c>
      <c r="D29" s="31">
        <v>60.721699999999998</v>
      </c>
    </row>
    <row r="30" spans="1:8">
      <c r="A30" s="7" t="s">
        <v>1088</v>
      </c>
      <c r="C30" s="31">
        <v>14.631399999999999</v>
      </c>
      <c r="D30" s="31">
        <v>14.6228</v>
      </c>
    </row>
    <row r="32" spans="1:8">
      <c r="A32" s="14" t="s">
        <v>83</v>
      </c>
    </row>
    <row r="33" spans="1:4">
      <c r="A33" s="70" t="s">
        <v>84</v>
      </c>
      <c r="B33" s="71"/>
      <c r="C33" s="34" t="s">
        <v>85</v>
      </c>
    </row>
    <row r="34" spans="1:4">
      <c r="A34" s="72" t="s">
        <v>1087</v>
      </c>
      <c r="B34" s="73"/>
      <c r="C34" s="35">
        <v>1.25</v>
      </c>
    </row>
    <row r="35" spans="1:4">
      <c r="A35" s="72" t="s">
        <v>1088</v>
      </c>
      <c r="B35" s="73"/>
      <c r="C35" s="35">
        <v>1.25</v>
      </c>
    </row>
    <row r="36" spans="1:4">
      <c r="A36" s="7" t="s">
        <v>86</v>
      </c>
    </row>
    <row r="37" spans="1:4">
      <c r="A37" s="7" t="s">
        <v>87</v>
      </c>
    </row>
    <row r="39" spans="1:4">
      <c r="A39" s="14" t="s">
        <v>524</v>
      </c>
      <c r="D39" s="36">
        <v>0.13220000000000001</v>
      </c>
    </row>
    <row r="41" spans="1:4">
      <c r="A41" s="14" t="s">
        <v>90</v>
      </c>
      <c r="D41" s="30" t="s">
        <v>91</v>
      </c>
    </row>
    <row r="42" spans="1:4">
      <c r="A42" s="7" t="s">
        <v>512</v>
      </c>
      <c r="D42" s="30"/>
    </row>
    <row r="43" spans="1:4">
      <c r="A43" s="41" t="s">
        <v>513</v>
      </c>
      <c r="D43" s="30"/>
    </row>
    <row r="45" spans="1:4">
      <c r="A45" s="14" t="s">
        <v>857</v>
      </c>
    </row>
    <row r="46" spans="1:4">
      <c r="A46" s="41"/>
    </row>
    <row r="47" spans="1:4">
      <c r="A47" s="39" t="s">
        <v>93</v>
      </c>
    </row>
    <row r="48" spans="1:4">
      <c r="A48" s="42"/>
    </row>
    <row r="49" spans="1:1">
      <c r="A49" s="43"/>
    </row>
    <row r="50" spans="1:1">
      <c r="A50" s="43"/>
    </row>
    <row r="51" spans="1:1">
      <c r="A51" s="43"/>
    </row>
    <row r="52" spans="1:1">
      <c r="A52" s="43"/>
    </row>
    <row r="53" spans="1:1">
      <c r="A53" s="43"/>
    </row>
    <row r="54" spans="1:1">
      <c r="A54" s="43"/>
    </row>
    <row r="55" spans="1:1">
      <c r="A55" s="43"/>
    </row>
    <row r="56" spans="1:1">
      <c r="A56" s="43"/>
    </row>
    <row r="57" spans="1:1">
      <c r="A57" s="43"/>
    </row>
    <row r="58" spans="1:1">
      <c r="A58" s="43"/>
    </row>
    <row r="59" spans="1:1">
      <c r="A59" s="43"/>
    </row>
    <row r="60" spans="1:1">
      <c r="A60" s="43"/>
    </row>
    <row r="61" spans="1:1" ht="20.45">
      <c r="A61" s="46" t="s">
        <v>1103</v>
      </c>
    </row>
    <row r="62" spans="1:1">
      <c r="A62" s="43"/>
    </row>
    <row r="63" spans="1:1">
      <c r="A63" s="39" t="s">
        <v>95</v>
      </c>
    </row>
    <row r="64" spans="1:1">
      <c r="A64" s="43"/>
    </row>
    <row r="65" spans="1:1">
      <c r="A65" s="43"/>
    </row>
    <row r="66" spans="1:1">
      <c r="A66" s="43"/>
    </row>
    <row r="67" spans="1:1">
      <c r="A67" s="43"/>
    </row>
    <row r="68" spans="1:1">
      <c r="A68" s="43"/>
    </row>
    <row r="69" spans="1:1">
      <c r="A69" s="43"/>
    </row>
    <row r="70" spans="1:1">
      <c r="A70" s="43"/>
    </row>
    <row r="71" spans="1:1">
      <c r="A71" s="43"/>
    </row>
    <row r="72" spans="1:1">
      <c r="A72" s="43"/>
    </row>
    <row r="73" spans="1:1">
      <c r="A73" s="43"/>
    </row>
    <row r="74" spans="1:1">
      <c r="A74" s="43"/>
    </row>
    <row r="75" spans="1:1">
      <c r="A75" s="43"/>
    </row>
  </sheetData>
  <mergeCells count="5">
    <mergeCell ref="A1:F1"/>
    <mergeCell ref="A33:B33"/>
    <mergeCell ref="A34:B34"/>
    <mergeCell ref="A35:B35"/>
    <mergeCell ref="A22:E22"/>
  </mergeCells>
  <conditionalFormatting sqref="F2:F3 E5:E10 E13:E19 F20:F65537">
    <cfRule type="cellIs" dxfId="27" priority="2" stopIfTrue="1" operator="between">
      <formula>0.009</formula>
      <formula>-0.009</formula>
    </cfRule>
  </conditionalFormatting>
  <conditionalFormatting sqref="E21">
    <cfRule type="cellIs" dxfId="26" priority="1" stopIfTrue="1" operator="between">
      <formula>0.009</formula>
      <formula>-0.009</formula>
    </cfRule>
  </conditionalFormatting>
  <hyperlinks>
    <hyperlink ref="A43" r:id="rId1" xr:uid="{00000000-0004-0000-2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6"/>
  <sheetViews>
    <sheetView workbookViewId="0">
      <selection sqref="A1:F1"/>
    </sheetView>
  </sheetViews>
  <sheetFormatPr defaultColWidth="9.28515625" defaultRowHeight="10.15"/>
  <cols>
    <col min="1" max="1" width="36.7109375" style="7" bestFit="1" customWidth="1"/>
    <col min="2" max="2" width="51.7109375" style="7" customWidth="1"/>
    <col min="3" max="3" width="18.7109375" style="7" customWidth="1"/>
    <col min="4" max="4" width="23.28515625" style="7" customWidth="1"/>
    <col min="5" max="5" width="19.5703125" style="10" customWidth="1"/>
    <col min="6" max="6" width="14.7109375" style="11" bestFit="1" customWidth="1"/>
    <col min="7" max="16384" width="9.28515625" style="7"/>
  </cols>
  <sheetData>
    <row r="1" spans="1:8" s="1" customFormat="1" ht="13.9">
      <c r="A1" s="58" t="s">
        <v>1104</v>
      </c>
      <c r="B1" s="59"/>
      <c r="C1" s="59"/>
      <c r="D1" s="59"/>
      <c r="E1" s="59"/>
      <c r="F1" s="59"/>
    </row>
    <row r="2" spans="1:8" s="1" customFormat="1" ht="11.45">
      <c r="E2" s="5"/>
      <c r="F2" s="9"/>
    </row>
    <row r="3" spans="1:8" s="1" customFormat="1" ht="12">
      <c r="A3" s="8" t="s">
        <v>1</v>
      </c>
      <c r="B3" s="2"/>
      <c r="C3" s="3"/>
      <c r="D3" s="3"/>
      <c r="E3" s="4"/>
      <c r="F3" s="9"/>
    </row>
    <row r="4" spans="1:8" s="1" customFormat="1" ht="17.649999999999999" customHeight="1">
      <c r="A4" s="6" t="s">
        <v>2</v>
      </c>
      <c r="B4" s="6" t="s">
        <v>3</v>
      </c>
      <c r="C4" s="13" t="s">
        <v>5</v>
      </c>
      <c r="D4" s="12" t="s">
        <v>6</v>
      </c>
      <c r="E4" s="12" t="s">
        <v>7</v>
      </c>
    </row>
    <row r="5" spans="1:8">
      <c r="A5" s="16" t="s">
        <v>1067</v>
      </c>
      <c r="B5" s="17"/>
      <c r="C5" s="17"/>
      <c r="D5" s="18"/>
      <c r="E5" s="19"/>
      <c r="F5" s="7"/>
    </row>
    <row r="6" spans="1:8">
      <c r="A6" s="21" t="s">
        <v>1091</v>
      </c>
      <c r="B6" s="21" t="s">
        <v>1092</v>
      </c>
      <c r="C6" s="24">
        <v>299211.761</v>
      </c>
      <c r="D6" s="22">
        <v>253.31566900000001</v>
      </c>
      <c r="E6" s="23">
        <v>43.872502445843303</v>
      </c>
      <c r="F6" s="7"/>
    </row>
    <row r="7" spans="1:8">
      <c r="A7" s="21" t="s">
        <v>1068</v>
      </c>
      <c r="B7" s="21" t="s">
        <v>1069</v>
      </c>
      <c r="C7" s="24">
        <v>26398.973999999998</v>
      </c>
      <c r="D7" s="22">
        <v>201.6227447</v>
      </c>
      <c r="E7" s="23">
        <v>34.919649443352803</v>
      </c>
      <c r="F7" s="7"/>
    </row>
    <row r="8" spans="1:8">
      <c r="A8" s="21" t="s">
        <v>1101</v>
      </c>
      <c r="B8" s="21" t="s">
        <v>1102</v>
      </c>
      <c r="C8" s="24">
        <v>3477.9920000000002</v>
      </c>
      <c r="D8" s="22">
        <v>56.939712999999998</v>
      </c>
      <c r="E8" s="23">
        <v>9.8615601147756795</v>
      </c>
      <c r="F8" s="7"/>
    </row>
    <row r="9" spans="1:8">
      <c r="A9" s="21" t="s">
        <v>1085</v>
      </c>
      <c r="B9" s="21" t="s">
        <v>1086</v>
      </c>
      <c r="C9" s="24">
        <v>13467.432000000001</v>
      </c>
      <c r="D9" s="22">
        <v>56.3564893</v>
      </c>
      <c r="E9" s="23">
        <v>9.7605498483925004</v>
      </c>
      <c r="F9" s="7"/>
    </row>
    <row r="10" spans="1:8" ht="20.45">
      <c r="A10" s="21" t="s">
        <v>1093</v>
      </c>
      <c r="B10" s="45" t="s">
        <v>1094</v>
      </c>
      <c r="C10" s="24">
        <v>4814.4089999999997</v>
      </c>
      <c r="D10" s="22">
        <v>2.0133521000000001</v>
      </c>
      <c r="E10" s="23">
        <v>0.34869850444029898</v>
      </c>
      <c r="F10" s="7"/>
    </row>
    <row r="11" spans="1:8" ht="20.45">
      <c r="A11" s="21" t="s">
        <v>1095</v>
      </c>
      <c r="B11" s="45" t="s">
        <v>1096</v>
      </c>
      <c r="C11" s="24">
        <v>196087.27</v>
      </c>
      <c r="D11" s="22">
        <v>0</v>
      </c>
      <c r="E11" s="22">
        <v>0</v>
      </c>
      <c r="F11" s="7"/>
    </row>
    <row r="12" spans="1:8" ht="20.45">
      <c r="A12" s="21" t="s">
        <v>1097</v>
      </c>
      <c r="B12" s="45" t="s">
        <v>1098</v>
      </c>
      <c r="C12" s="24">
        <v>161743.72099999999</v>
      </c>
      <c r="D12" s="22">
        <v>0</v>
      </c>
      <c r="E12" s="22">
        <v>0</v>
      </c>
      <c r="F12" s="7"/>
    </row>
    <row r="13" spans="1:8">
      <c r="A13" s="20" t="s">
        <v>17</v>
      </c>
      <c r="B13" s="20"/>
      <c r="C13" s="20"/>
      <c r="D13" s="25">
        <f>SUM(D6:D12)</f>
        <v>570.24796809999998</v>
      </c>
      <c r="E13" s="26">
        <f>SUM(E6:E12)</f>
        <v>98.762960356804584</v>
      </c>
      <c r="F13" s="14"/>
      <c r="G13" s="14"/>
      <c r="H13" s="14"/>
    </row>
    <row r="14" spans="1:8">
      <c r="A14" s="21"/>
      <c r="B14" s="21"/>
      <c r="C14" s="21"/>
      <c r="D14" s="22"/>
      <c r="E14" s="23"/>
      <c r="F14" s="7"/>
    </row>
    <row r="15" spans="1:8">
      <c r="A15" s="20" t="s">
        <v>58</v>
      </c>
      <c r="B15" s="20"/>
      <c r="C15" s="20"/>
      <c r="D15" s="25">
        <f>D13</f>
        <v>570.24796809999998</v>
      </c>
      <c r="E15" s="26">
        <f>E13</f>
        <v>98.762960356804584</v>
      </c>
      <c r="F15" s="14"/>
      <c r="G15" s="14"/>
      <c r="H15" s="14"/>
    </row>
    <row r="16" spans="1:8">
      <c r="A16" s="20"/>
      <c r="B16" s="20"/>
      <c r="C16" s="20"/>
      <c r="D16" s="25"/>
      <c r="E16" s="26"/>
      <c r="F16" s="14"/>
      <c r="G16" s="14"/>
      <c r="H16" s="14"/>
    </row>
    <row r="17" spans="1:8">
      <c r="A17" s="20" t="s">
        <v>59</v>
      </c>
      <c r="B17" s="20"/>
      <c r="C17" s="20"/>
      <c r="D17" s="25">
        <f>D19-(D13)</f>
        <v>7.1425496000000521</v>
      </c>
      <c r="E17" s="26">
        <f>E19-(E13)</f>
        <v>1.2370396431954163</v>
      </c>
      <c r="F17" s="14"/>
      <c r="G17" s="14"/>
      <c r="H17" s="14"/>
    </row>
    <row r="18" spans="1:8">
      <c r="A18" s="20"/>
      <c r="B18" s="20"/>
      <c r="C18" s="20"/>
      <c r="D18" s="25"/>
      <c r="E18" s="26"/>
      <c r="F18" s="14"/>
      <c r="G18" s="14"/>
      <c r="H18" s="14"/>
    </row>
    <row r="19" spans="1:8">
      <c r="A19" s="27" t="s">
        <v>60</v>
      </c>
      <c r="B19" s="27"/>
      <c r="C19" s="27"/>
      <c r="D19" s="28">
        <v>577.39051770000003</v>
      </c>
      <c r="E19" s="29">
        <v>100</v>
      </c>
      <c r="F19" s="14"/>
      <c r="G19" s="14"/>
      <c r="H19" s="14"/>
    </row>
    <row r="20" spans="1:8">
      <c r="F20" s="15"/>
    </row>
    <row r="21" spans="1:8">
      <c r="A21" s="14" t="s">
        <v>1080</v>
      </c>
    </row>
    <row r="22" spans="1:8" ht="14.45">
      <c r="A22" s="63" t="s">
        <v>1081</v>
      </c>
      <c r="B22" s="64"/>
      <c r="C22" s="64"/>
      <c r="D22" s="64"/>
      <c r="E22" s="64"/>
    </row>
    <row r="23" spans="1:8" ht="14.45">
      <c r="A23" s="47"/>
      <c r="B23" s="48"/>
      <c r="C23" s="48"/>
      <c r="D23" s="48"/>
      <c r="E23" s="48"/>
    </row>
    <row r="24" spans="1:8">
      <c r="A24" s="14" t="s">
        <v>63</v>
      </c>
    </row>
    <row r="25" spans="1:8">
      <c r="A25" s="14" t="s">
        <v>64</v>
      </c>
    </row>
    <row r="26" spans="1:8">
      <c r="A26" s="14" t="s">
        <v>65</v>
      </c>
      <c r="B26" s="14"/>
      <c r="C26" s="30" t="s">
        <v>66</v>
      </c>
      <c r="D26" s="14" t="s">
        <v>67</v>
      </c>
    </row>
    <row r="27" spans="1:8">
      <c r="A27" s="7" t="s">
        <v>316</v>
      </c>
      <c r="C27" s="31">
        <v>72.052199999999999</v>
      </c>
      <c r="D27" s="31">
        <v>78.695499999999996</v>
      </c>
    </row>
    <row r="28" spans="1:8">
      <c r="A28" s="7" t="s">
        <v>1087</v>
      </c>
      <c r="C28" s="31">
        <v>23.390799999999999</v>
      </c>
      <c r="D28" s="31">
        <v>23.578900000000001</v>
      </c>
    </row>
    <row r="29" spans="1:8">
      <c r="A29" s="7" t="s">
        <v>318</v>
      </c>
      <c r="C29" s="31">
        <v>75.704700000000003</v>
      </c>
      <c r="D29" s="31">
        <v>82.875699999999995</v>
      </c>
    </row>
    <row r="30" spans="1:8">
      <c r="A30" s="7" t="s">
        <v>1088</v>
      </c>
      <c r="C30" s="31">
        <v>24.9648</v>
      </c>
      <c r="D30" s="31">
        <v>25.350100000000001</v>
      </c>
    </row>
    <row r="32" spans="1:8">
      <c r="A32" s="14" t="s">
        <v>83</v>
      </c>
    </row>
    <row r="33" spans="1:4">
      <c r="A33" s="70" t="s">
        <v>84</v>
      </c>
      <c r="B33" s="71"/>
      <c r="C33" s="34" t="s">
        <v>85</v>
      </c>
    </row>
    <row r="34" spans="1:4">
      <c r="A34" s="72" t="s">
        <v>1087</v>
      </c>
      <c r="B34" s="73"/>
      <c r="C34" s="35">
        <v>2</v>
      </c>
    </row>
    <row r="35" spans="1:4">
      <c r="A35" s="72" t="s">
        <v>1088</v>
      </c>
      <c r="B35" s="73"/>
      <c r="C35" s="35">
        <v>2</v>
      </c>
    </row>
    <row r="36" spans="1:4">
      <c r="A36" s="7" t="s">
        <v>86</v>
      </c>
    </row>
    <row r="37" spans="1:4">
      <c r="A37" s="7" t="s">
        <v>87</v>
      </c>
    </row>
    <row r="39" spans="1:4">
      <c r="A39" s="14" t="s">
        <v>524</v>
      </c>
      <c r="D39" s="36">
        <v>0.1893</v>
      </c>
    </row>
    <row r="42" spans="1:4">
      <c r="A42" s="14" t="s">
        <v>90</v>
      </c>
      <c r="D42" s="30" t="s">
        <v>91</v>
      </c>
    </row>
    <row r="43" spans="1:4">
      <c r="A43" s="7" t="s">
        <v>512</v>
      </c>
      <c r="D43" s="30"/>
    </row>
    <row r="44" spans="1:4">
      <c r="A44" s="41" t="s">
        <v>513</v>
      </c>
      <c r="D44" s="30"/>
    </row>
    <row r="46" spans="1:4">
      <c r="A46" s="14" t="s">
        <v>680</v>
      </c>
    </row>
    <row r="47" spans="1:4">
      <c r="A47" s="41"/>
    </row>
    <row r="48" spans="1:4">
      <c r="A48" s="39" t="s">
        <v>93</v>
      </c>
    </row>
    <row r="49" spans="1:1">
      <c r="A49" s="42"/>
    </row>
    <row r="50" spans="1:1">
      <c r="A50" s="43"/>
    </row>
    <row r="51" spans="1:1">
      <c r="A51" s="43"/>
    </row>
    <row r="52" spans="1:1">
      <c r="A52" s="43"/>
    </row>
    <row r="53" spans="1:1">
      <c r="A53" s="43"/>
    </row>
    <row r="54" spans="1:1">
      <c r="A54" s="43"/>
    </row>
    <row r="55" spans="1:1">
      <c r="A55" s="43"/>
    </row>
    <row r="56" spans="1:1">
      <c r="A56" s="43"/>
    </row>
    <row r="57" spans="1:1">
      <c r="A57" s="43"/>
    </row>
    <row r="58" spans="1:1">
      <c r="A58" s="43"/>
    </row>
    <row r="59" spans="1:1">
      <c r="A59" s="43"/>
    </row>
    <row r="60" spans="1:1">
      <c r="A60" s="43"/>
    </row>
    <row r="61" spans="1:1">
      <c r="A61" s="43"/>
    </row>
    <row r="62" spans="1:1" ht="20.45">
      <c r="A62" s="46" t="s">
        <v>1105</v>
      </c>
    </row>
    <row r="63" spans="1:1">
      <c r="A63" s="43"/>
    </row>
    <row r="64" spans="1:1">
      <c r="A64" s="39" t="s">
        <v>95</v>
      </c>
    </row>
    <row r="65" spans="1:1">
      <c r="A65" s="43"/>
    </row>
    <row r="66" spans="1:1">
      <c r="A66" s="43"/>
    </row>
    <row r="67" spans="1:1">
      <c r="A67" s="43"/>
    </row>
    <row r="68" spans="1:1">
      <c r="A68" s="43"/>
    </row>
    <row r="69" spans="1:1">
      <c r="A69" s="43"/>
    </row>
    <row r="70" spans="1:1">
      <c r="A70" s="43"/>
    </row>
    <row r="71" spans="1:1">
      <c r="A71" s="43"/>
    </row>
    <row r="72" spans="1:1">
      <c r="A72" s="43"/>
    </row>
    <row r="73" spans="1:1">
      <c r="A73" s="43"/>
    </row>
    <row r="74" spans="1:1">
      <c r="A74" s="43"/>
    </row>
    <row r="75" spans="1:1">
      <c r="A75" s="43"/>
    </row>
    <row r="76" spans="1:1">
      <c r="A76" s="43"/>
    </row>
  </sheetData>
  <mergeCells count="5">
    <mergeCell ref="A1:F1"/>
    <mergeCell ref="A33:B33"/>
    <mergeCell ref="A34:B34"/>
    <mergeCell ref="A35:B35"/>
    <mergeCell ref="A22:E22"/>
  </mergeCells>
  <conditionalFormatting sqref="F2:F3 F20:F65537 E5:E10 E13:E19">
    <cfRule type="cellIs" dxfId="25" priority="1" stopIfTrue="1" operator="between">
      <formula>0.009</formula>
      <formula>-0.009</formula>
    </cfRule>
  </conditionalFormatting>
  <hyperlinks>
    <hyperlink ref="A44" r:id="rId1" xr:uid="{00000000-0004-0000-2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75"/>
  <sheetViews>
    <sheetView workbookViewId="0">
      <selection sqref="A1:F1"/>
    </sheetView>
  </sheetViews>
  <sheetFormatPr defaultColWidth="9.28515625" defaultRowHeight="10.15"/>
  <cols>
    <col min="1" max="1" width="36.7109375" style="7" bestFit="1" customWidth="1"/>
    <col min="2" max="2" width="52.42578125" style="7" customWidth="1"/>
    <col min="3" max="3" width="20.28515625" style="7" customWidth="1"/>
    <col min="4" max="4" width="22.7109375" style="7" customWidth="1"/>
    <col min="5" max="5" width="23" style="10" bestFit="1" customWidth="1"/>
    <col min="6" max="6" width="14.7109375" style="11" bestFit="1" customWidth="1"/>
    <col min="7" max="16384" width="9.28515625" style="7"/>
  </cols>
  <sheetData>
    <row r="1" spans="1:8" s="1" customFormat="1" ht="13.9">
      <c r="A1" s="58" t="s">
        <v>1106</v>
      </c>
      <c r="B1" s="59"/>
      <c r="C1" s="59"/>
      <c r="D1" s="59"/>
      <c r="E1" s="59"/>
      <c r="F1" s="59"/>
    </row>
    <row r="2" spans="1:8" s="1" customFormat="1" ht="11.45">
      <c r="E2" s="5"/>
      <c r="F2" s="9"/>
    </row>
    <row r="3" spans="1:8" s="1" customFormat="1" ht="12">
      <c r="A3" s="8" t="s">
        <v>1</v>
      </c>
      <c r="B3" s="2"/>
      <c r="C3" s="3"/>
      <c r="D3" s="3"/>
      <c r="E3" s="4"/>
      <c r="F3" s="9"/>
    </row>
    <row r="4" spans="1:8" s="1" customFormat="1" ht="17.649999999999999" customHeight="1">
      <c r="A4" s="6" t="s">
        <v>2</v>
      </c>
      <c r="B4" s="6" t="s">
        <v>3</v>
      </c>
      <c r="C4" s="13" t="s">
        <v>5</v>
      </c>
      <c r="D4" s="12" t="s">
        <v>6</v>
      </c>
      <c r="E4" s="12" t="s">
        <v>7</v>
      </c>
    </row>
    <row r="5" spans="1:8">
      <c r="A5" s="16" t="s">
        <v>1067</v>
      </c>
      <c r="B5" s="17"/>
      <c r="C5" s="17"/>
      <c r="D5" s="18"/>
      <c r="E5" s="19"/>
      <c r="F5" s="7"/>
    </row>
    <row r="6" spans="1:8">
      <c r="A6" s="21" t="s">
        <v>1068</v>
      </c>
      <c r="B6" s="21" t="s">
        <v>1069</v>
      </c>
      <c r="C6" s="24">
        <v>77248.144</v>
      </c>
      <c r="D6" s="22">
        <v>589.98439929999995</v>
      </c>
      <c r="E6" s="23">
        <v>49.952078446742398</v>
      </c>
      <c r="F6" s="7"/>
    </row>
    <row r="7" spans="1:8">
      <c r="A7" s="21" t="s">
        <v>1091</v>
      </c>
      <c r="B7" s="21" t="s">
        <v>1092</v>
      </c>
      <c r="C7" s="24">
        <v>265457.57799999998</v>
      </c>
      <c r="D7" s="22">
        <v>224.73904010000001</v>
      </c>
      <c r="E7" s="23">
        <v>19.027930525689101</v>
      </c>
      <c r="F7" s="7"/>
    </row>
    <row r="8" spans="1:8">
      <c r="A8" s="21" t="s">
        <v>1101</v>
      </c>
      <c r="B8" s="21" t="s">
        <v>1102</v>
      </c>
      <c r="C8" s="24">
        <v>10691.682000000001</v>
      </c>
      <c r="D8" s="22">
        <v>175.03815549999999</v>
      </c>
      <c r="E8" s="23">
        <v>14.8199167386172</v>
      </c>
      <c r="F8" s="7"/>
    </row>
    <row r="9" spans="1:8">
      <c r="A9" s="21" t="s">
        <v>1085</v>
      </c>
      <c r="B9" s="21" t="s">
        <v>1086</v>
      </c>
      <c r="C9" s="24">
        <v>41817.985999999997</v>
      </c>
      <c r="D9" s="22">
        <v>174.99363510000001</v>
      </c>
      <c r="E9" s="23">
        <v>14.816147339772201</v>
      </c>
      <c r="F9" s="7"/>
    </row>
    <row r="10" spans="1:8" ht="20.45">
      <c r="A10" s="21" t="s">
        <v>1093</v>
      </c>
      <c r="B10" s="45" t="s">
        <v>1094</v>
      </c>
      <c r="C10" s="24">
        <v>3707.953</v>
      </c>
      <c r="D10" s="22">
        <v>1.55064</v>
      </c>
      <c r="E10" s="23">
        <v>0.13128769339419499</v>
      </c>
      <c r="F10" s="7"/>
    </row>
    <row r="11" spans="1:8" ht="20.45">
      <c r="A11" s="21" t="s">
        <v>1095</v>
      </c>
      <c r="B11" s="45" t="s">
        <v>1096</v>
      </c>
      <c r="C11" s="24">
        <v>167004.62</v>
      </c>
      <c r="D11" s="22">
        <v>0</v>
      </c>
      <c r="E11" s="22">
        <v>0</v>
      </c>
      <c r="F11" s="7"/>
    </row>
    <row r="12" spans="1:8" ht="20.45">
      <c r="A12" s="21" t="s">
        <v>1097</v>
      </c>
      <c r="B12" s="45" t="s">
        <v>1098</v>
      </c>
      <c r="C12" s="24">
        <v>134545.87</v>
      </c>
      <c r="D12" s="22">
        <v>0</v>
      </c>
      <c r="E12" s="22">
        <v>0</v>
      </c>
      <c r="F12" s="7"/>
    </row>
    <row r="13" spans="1:8">
      <c r="A13" s="20" t="s">
        <v>17</v>
      </c>
      <c r="B13" s="20"/>
      <c r="C13" s="20"/>
      <c r="D13" s="25">
        <f>SUM(D6:D12)</f>
        <v>1166.3058699999999</v>
      </c>
      <c r="E13" s="26">
        <f>SUM(E6:E12)</f>
        <v>98.747360744215101</v>
      </c>
      <c r="F13" s="14"/>
      <c r="G13" s="14"/>
      <c r="H13" s="14"/>
    </row>
    <row r="14" spans="1:8">
      <c r="A14" s="21"/>
      <c r="B14" s="21"/>
      <c r="C14" s="21"/>
      <c r="D14" s="22"/>
      <c r="E14" s="23"/>
      <c r="F14" s="7"/>
    </row>
    <row r="15" spans="1:8">
      <c r="A15" s="20" t="s">
        <v>58</v>
      </c>
      <c r="B15" s="20"/>
      <c r="C15" s="20"/>
      <c r="D15" s="25">
        <f>D13</f>
        <v>1166.3058699999999</v>
      </c>
      <c r="E15" s="26">
        <f>E13</f>
        <v>98.747360744215101</v>
      </c>
      <c r="F15" s="14"/>
      <c r="G15" s="14"/>
      <c r="H15" s="14"/>
    </row>
    <row r="16" spans="1:8">
      <c r="A16" s="20"/>
      <c r="B16" s="20"/>
      <c r="C16" s="20"/>
      <c r="D16" s="25"/>
      <c r="E16" s="26"/>
      <c r="F16" s="14"/>
      <c r="G16" s="14"/>
      <c r="H16" s="14"/>
    </row>
    <row r="17" spans="1:8">
      <c r="A17" s="20" t="s">
        <v>59</v>
      </c>
      <c r="B17" s="20"/>
      <c r="C17" s="20"/>
      <c r="D17" s="25">
        <f>D19-(D13)</f>
        <v>14.794932300000028</v>
      </c>
      <c r="E17" s="26">
        <f>E19-(E13)</f>
        <v>1.2526392557848993</v>
      </c>
      <c r="F17" s="14"/>
      <c r="G17" s="14"/>
      <c r="H17" s="14"/>
    </row>
    <row r="18" spans="1:8">
      <c r="A18" s="20"/>
      <c r="B18" s="20"/>
      <c r="C18" s="20"/>
      <c r="D18" s="25"/>
      <c r="E18" s="26"/>
      <c r="F18" s="14"/>
      <c r="G18" s="14"/>
      <c r="H18" s="14"/>
    </row>
    <row r="19" spans="1:8">
      <c r="A19" s="27" t="s">
        <v>60</v>
      </c>
      <c r="B19" s="27"/>
      <c r="C19" s="27"/>
      <c r="D19" s="28">
        <v>1181.1008022999999</v>
      </c>
      <c r="E19" s="29">
        <v>100</v>
      </c>
      <c r="F19" s="14"/>
      <c r="G19" s="14"/>
      <c r="H19" s="14"/>
    </row>
    <row r="20" spans="1:8">
      <c r="F20" s="15"/>
    </row>
    <row r="21" spans="1:8">
      <c r="A21" s="14" t="s">
        <v>1080</v>
      </c>
    </row>
    <row r="22" spans="1:8" ht="14.45">
      <c r="A22" s="63" t="s">
        <v>1081</v>
      </c>
      <c r="B22" s="64"/>
      <c r="C22" s="64"/>
      <c r="D22" s="64"/>
      <c r="E22" s="64"/>
    </row>
    <row r="23" spans="1:8" ht="14.45">
      <c r="A23" s="47"/>
      <c r="B23" s="48"/>
      <c r="C23" s="48"/>
      <c r="D23" s="48"/>
      <c r="E23" s="48"/>
    </row>
    <row r="24" spans="1:8">
      <c r="A24" s="14" t="s">
        <v>63</v>
      </c>
    </row>
    <row r="25" spans="1:8">
      <c r="A25" s="14" t="s">
        <v>64</v>
      </c>
    </row>
    <row r="26" spans="1:8">
      <c r="A26" s="14" t="s">
        <v>65</v>
      </c>
      <c r="B26" s="14"/>
      <c r="C26" s="30" t="s">
        <v>66</v>
      </c>
      <c r="D26" s="30" t="s">
        <v>67</v>
      </c>
    </row>
    <row r="27" spans="1:8">
      <c r="A27" s="7" t="s">
        <v>97</v>
      </c>
      <c r="C27" s="31">
        <v>108.5219</v>
      </c>
      <c r="D27" s="31">
        <v>118.06480000000001</v>
      </c>
    </row>
    <row r="28" spans="1:8">
      <c r="A28" s="7" t="s">
        <v>306</v>
      </c>
      <c r="C28" s="31">
        <v>32.644199999999998</v>
      </c>
      <c r="D28" s="31">
        <v>32.602600000000002</v>
      </c>
    </row>
    <row r="29" spans="1:8">
      <c r="A29" s="7" t="s">
        <v>100</v>
      </c>
      <c r="C29" s="31">
        <v>113.0027</v>
      </c>
      <c r="D29" s="31">
        <v>123.2321</v>
      </c>
    </row>
    <row r="30" spans="1:8">
      <c r="A30" s="7" t="s">
        <v>307</v>
      </c>
      <c r="C30" s="31">
        <v>34.406300000000002</v>
      </c>
      <c r="D30" s="31">
        <v>34.5901</v>
      </c>
    </row>
    <row r="32" spans="1:8">
      <c r="A32" s="14" t="s">
        <v>83</v>
      </c>
    </row>
    <row r="33" spans="1:4">
      <c r="A33" s="70" t="s">
        <v>84</v>
      </c>
      <c r="B33" s="71"/>
      <c r="C33" s="34" t="s">
        <v>85</v>
      </c>
    </row>
    <row r="34" spans="1:4">
      <c r="A34" s="72" t="s">
        <v>306</v>
      </c>
      <c r="B34" s="73"/>
      <c r="C34" s="35">
        <v>3</v>
      </c>
    </row>
    <row r="35" spans="1:4">
      <c r="A35" s="72" t="s">
        <v>307</v>
      </c>
      <c r="B35" s="73"/>
      <c r="C35" s="35">
        <v>3</v>
      </c>
    </row>
    <row r="36" spans="1:4">
      <c r="A36" s="7" t="s">
        <v>86</v>
      </c>
    </row>
    <row r="37" spans="1:4">
      <c r="A37" s="7" t="s">
        <v>87</v>
      </c>
    </row>
    <row r="39" spans="1:4">
      <c r="A39" s="14" t="s">
        <v>524</v>
      </c>
      <c r="D39" s="36">
        <v>0.22159999999999999</v>
      </c>
    </row>
    <row r="41" spans="1:4">
      <c r="A41" s="14" t="s">
        <v>90</v>
      </c>
      <c r="D41" s="30" t="s">
        <v>91</v>
      </c>
    </row>
    <row r="42" spans="1:4">
      <c r="A42" s="7" t="s">
        <v>512</v>
      </c>
      <c r="D42" s="30"/>
    </row>
    <row r="43" spans="1:4">
      <c r="A43" s="41" t="s">
        <v>513</v>
      </c>
      <c r="D43" s="30"/>
    </row>
    <row r="45" spans="1:4">
      <c r="A45" s="14" t="s">
        <v>857</v>
      </c>
    </row>
    <row r="46" spans="1:4">
      <c r="A46" s="41"/>
    </row>
    <row r="47" spans="1:4">
      <c r="A47" s="39" t="s">
        <v>93</v>
      </c>
    </row>
    <row r="48" spans="1:4">
      <c r="A48" s="42"/>
    </row>
    <row r="49" spans="1:1">
      <c r="A49" s="43"/>
    </row>
    <row r="50" spans="1:1">
      <c r="A50" s="43"/>
    </row>
    <row r="51" spans="1:1">
      <c r="A51" s="43"/>
    </row>
    <row r="52" spans="1:1">
      <c r="A52" s="43"/>
    </row>
    <row r="53" spans="1:1">
      <c r="A53" s="43"/>
    </row>
    <row r="54" spans="1:1">
      <c r="A54" s="43"/>
    </row>
    <row r="55" spans="1:1">
      <c r="A55" s="43"/>
    </row>
    <row r="56" spans="1:1">
      <c r="A56" s="43"/>
    </row>
    <row r="57" spans="1:1">
      <c r="A57" s="43"/>
    </row>
    <row r="58" spans="1:1">
      <c r="A58" s="43"/>
    </row>
    <row r="59" spans="1:1">
      <c r="A59" s="43"/>
    </row>
    <row r="60" spans="1:1">
      <c r="A60" s="43"/>
    </row>
    <row r="61" spans="1:1" ht="20.45">
      <c r="A61" s="46" t="s">
        <v>1107</v>
      </c>
    </row>
    <row r="62" spans="1:1">
      <c r="A62" s="43"/>
    </row>
    <row r="63" spans="1:1">
      <c r="A63" s="39" t="s">
        <v>95</v>
      </c>
    </row>
    <row r="64" spans="1:1">
      <c r="A64" s="43"/>
    </row>
    <row r="65" spans="1:1">
      <c r="A65" s="43"/>
    </row>
    <row r="66" spans="1:1">
      <c r="A66" s="43"/>
    </row>
    <row r="67" spans="1:1">
      <c r="A67" s="43"/>
    </row>
    <row r="68" spans="1:1">
      <c r="A68" s="43"/>
    </row>
    <row r="69" spans="1:1">
      <c r="A69" s="43"/>
    </row>
    <row r="70" spans="1:1">
      <c r="A70" s="43"/>
    </row>
    <row r="71" spans="1:1">
      <c r="A71" s="43"/>
    </row>
    <row r="72" spans="1:1">
      <c r="A72" s="43"/>
    </row>
    <row r="73" spans="1:1">
      <c r="A73" s="43"/>
    </row>
    <row r="74" spans="1:1">
      <c r="A74" s="43"/>
    </row>
    <row r="75" spans="1:1">
      <c r="A75" s="43"/>
    </row>
  </sheetData>
  <mergeCells count="5">
    <mergeCell ref="A1:F1"/>
    <mergeCell ref="A33:B33"/>
    <mergeCell ref="A34:B34"/>
    <mergeCell ref="A35:B35"/>
    <mergeCell ref="A22:E22"/>
  </mergeCells>
  <conditionalFormatting sqref="F2:F3 E5:E10 E13:E19 F20:F65537">
    <cfRule type="cellIs" dxfId="24" priority="1" stopIfTrue="1" operator="between">
      <formula>0.009</formula>
      <formula>-0.009</formula>
    </cfRule>
  </conditionalFormatting>
  <hyperlinks>
    <hyperlink ref="A43" r:id="rId1" xr:uid="{00000000-0004-0000-2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72"/>
  <sheetViews>
    <sheetView workbookViewId="0">
      <selection sqref="A1:F1"/>
    </sheetView>
  </sheetViews>
  <sheetFormatPr defaultColWidth="9.28515625" defaultRowHeight="10.15"/>
  <cols>
    <col min="1" max="1" width="36.7109375" style="7" bestFit="1" customWidth="1"/>
    <col min="2" max="2" width="63.28515625" style="7" customWidth="1"/>
    <col min="3" max="3" width="18.28515625" style="7" customWidth="1"/>
    <col min="4" max="4" width="22.42578125" style="7" customWidth="1"/>
    <col min="5" max="5" width="17.7109375" style="10" customWidth="1"/>
    <col min="6" max="6" width="14.7109375" style="11" bestFit="1" customWidth="1"/>
    <col min="7" max="16384" width="9.28515625" style="7"/>
  </cols>
  <sheetData>
    <row r="1" spans="1:8" s="1" customFormat="1" ht="13.9">
      <c r="A1" s="58" t="s">
        <v>1108</v>
      </c>
      <c r="B1" s="59"/>
      <c r="C1" s="59"/>
      <c r="D1" s="59"/>
      <c r="E1" s="59"/>
      <c r="F1" s="59"/>
    </row>
    <row r="2" spans="1:8" s="1" customFormat="1" ht="11.45">
      <c r="E2" s="5"/>
      <c r="F2" s="9"/>
    </row>
    <row r="3" spans="1:8" s="1" customFormat="1" ht="12">
      <c r="A3" s="8" t="s">
        <v>1</v>
      </c>
      <c r="B3" s="2"/>
      <c r="C3" s="3"/>
      <c r="D3" s="3"/>
      <c r="E3" s="4"/>
      <c r="F3" s="9"/>
    </row>
    <row r="4" spans="1:8" s="1" customFormat="1" ht="17.649999999999999" customHeight="1">
      <c r="A4" s="6" t="s">
        <v>2</v>
      </c>
      <c r="B4" s="6" t="s">
        <v>3</v>
      </c>
      <c r="C4" s="13" t="s">
        <v>5</v>
      </c>
      <c r="D4" s="12" t="s">
        <v>6</v>
      </c>
      <c r="E4" s="12" t="s">
        <v>7</v>
      </c>
    </row>
    <row r="5" spans="1:8">
      <c r="A5" s="16" t="s">
        <v>1067</v>
      </c>
      <c r="B5" s="17"/>
      <c r="C5" s="17"/>
      <c r="D5" s="18"/>
      <c r="E5" s="19"/>
      <c r="F5" s="7"/>
    </row>
    <row r="6" spans="1:8" ht="20.45">
      <c r="A6" s="21" t="s">
        <v>1109</v>
      </c>
      <c r="B6" s="45" t="s">
        <v>1110</v>
      </c>
      <c r="C6" s="24">
        <v>5186471.75</v>
      </c>
      <c r="D6" s="22">
        <v>54015.983</v>
      </c>
      <c r="E6" s="23">
        <v>47.5231023818979</v>
      </c>
      <c r="F6" s="7"/>
    </row>
    <row r="7" spans="1:8" ht="20.45">
      <c r="A7" s="21" t="s">
        <v>1074</v>
      </c>
      <c r="B7" s="45" t="s">
        <v>1075</v>
      </c>
      <c r="C7" s="24">
        <v>57783.828999999998</v>
      </c>
      <c r="D7" s="22">
        <v>1399.939169</v>
      </c>
      <c r="E7" s="23">
        <v>1.23166234810197</v>
      </c>
      <c r="F7" s="7"/>
    </row>
    <row r="8" spans="1:8" ht="20.45">
      <c r="A8" s="21" t="s">
        <v>1076</v>
      </c>
      <c r="B8" s="45" t="s">
        <v>1077</v>
      </c>
      <c r="C8" s="24">
        <v>1370528.45</v>
      </c>
      <c r="D8" s="22">
        <v>0</v>
      </c>
      <c r="E8" s="22">
        <v>0</v>
      </c>
      <c r="F8" s="7"/>
    </row>
    <row r="9" spans="1:8" ht="20.45">
      <c r="A9" s="21" t="s">
        <v>1078</v>
      </c>
      <c r="B9" s="45" t="s">
        <v>1079</v>
      </c>
      <c r="C9" s="24">
        <v>1126813.243</v>
      </c>
      <c r="D9" s="22">
        <v>0</v>
      </c>
      <c r="E9" s="22">
        <v>0</v>
      </c>
      <c r="F9" s="7"/>
    </row>
    <row r="10" spans="1:8">
      <c r="A10" s="20" t="s">
        <v>17</v>
      </c>
      <c r="B10" s="20"/>
      <c r="C10" s="20"/>
      <c r="D10" s="25">
        <f>SUM(D6:D9)</f>
        <v>55415.922168999998</v>
      </c>
      <c r="E10" s="26">
        <f>SUM(E6:E9)</f>
        <v>48.75476472999987</v>
      </c>
      <c r="F10" s="14"/>
      <c r="G10" s="14"/>
      <c r="H10" s="14"/>
    </row>
    <row r="11" spans="1:8">
      <c r="A11" s="21"/>
      <c r="B11" s="21"/>
      <c r="C11" s="21"/>
      <c r="D11" s="22"/>
      <c r="E11" s="23"/>
      <c r="F11" s="7"/>
    </row>
    <row r="12" spans="1:8">
      <c r="A12" s="20" t="s">
        <v>58</v>
      </c>
      <c r="B12" s="20"/>
      <c r="C12" s="20"/>
      <c r="D12" s="25">
        <f>D10</f>
        <v>55415.922168999998</v>
      </c>
      <c r="E12" s="26">
        <f>E10</f>
        <v>48.75476472999987</v>
      </c>
      <c r="F12" s="14"/>
      <c r="G12" s="14"/>
      <c r="H12" s="14"/>
    </row>
    <row r="13" spans="1:8">
      <c r="A13" s="20"/>
      <c r="B13" s="20"/>
      <c r="C13" s="20"/>
      <c r="D13" s="25"/>
      <c r="E13" s="26"/>
      <c r="F13" s="14"/>
      <c r="G13" s="14"/>
      <c r="H13" s="14"/>
    </row>
    <row r="14" spans="1:8">
      <c r="A14" s="20" t="s">
        <v>59</v>
      </c>
      <c r="B14" s="20"/>
      <c r="C14" s="20"/>
      <c r="D14" s="25">
        <f>D16-(D10)</f>
        <v>58246.655172700004</v>
      </c>
      <c r="E14" s="26">
        <f>E16-(E10)</f>
        <v>51.24523527000013</v>
      </c>
      <c r="F14" s="14"/>
      <c r="G14" s="14"/>
      <c r="H14" s="14"/>
    </row>
    <row r="15" spans="1:8">
      <c r="A15" s="20"/>
      <c r="B15" s="20"/>
      <c r="C15" s="20"/>
      <c r="D15" s="25"/>
      <c r="E15" s="26"/>
      <c r="F15" s="14"/>
      <c r="G15" s="14"/>
      <c r="H15" s="14"/>
    </row>
    <row r="16" spans="1:8">
      <c r="A16" s="27" t="s">
        <v>60</v>
      </c>
      <c r="B16" s="27"/>
      <c r="C16" s="27"/>
      <c r="D16" s="28">
        <v>113662.5773417</v>
      </c>
      <c r="E16" s="29">
        <v>100</v>
      </c>
      <c r="F16" s="14"/>
      <c r="G16" s="14"/>
      <c r="H16" s="14"/>
    </row>
    <row r="17" spans="1:6">
      <c r="F17" s="15"/>
    </row>
    <row r="18" spans="1:6">
      <c r="A18" s="14" t="s">
        <v>1080</v>
      </c>
      <c r="D18" s="10"/>
      <c r="E18" s="11"/>
    </row>
    <row r="19" spans="1:6" ht="14.45">
      <c r="A19" s="63" t="s">
        <v>1081</v>
      </c>
      <c r="B19" s="64"/>
      <c r="C19" s="64"/>
      <c r="D19" s="64"/>
      <c r="E19" s="64"/>
    </row>
    <row r="20" spans="1:6" ht="14.45">
      <c r="A20" s="47"/>
      <c r="B20" s="48"/>
      <c r="C20" s="48"/>
      <c r="D20" s="48"/>
      <c r="E20" s="48"/>
    </row>
    <row r="21" spans="1:6">
      <c r="A21" s="14" t="s">
        <v>63</v>
      </c>
    </row>
    <row r="22" spans="1:6">
      <c r="A22" s="14" t="s">
        <v>64</v>
      </c>
    </row>
    <row r="23" spans="1:6">
      <c r="A23" s="14" t="s">
        <v>65</v>
      </c>
      <c r="B23" s="14"/>
      <c r="C23" s="30" t="s">
        <v>66</v>
      </c>
      <c r="D23" s="14" t="s">
        <v>67</v>
      </c>
    </row>
    <row r="24" spans="1:6">
      <c r="A24" s="7" t="s">
        <v>97</v>
      </c>
      <c r="C24" s="31">
        <v>96.331100000000006</v>
      </c>
      <c r="D24" s="31">
        <v>108.37869999999999</v>
      </c>
    </row>
    <row r="25" spans="1:6">
      <c r="A25" s="7" t="s">
        <v>306</v>
      </c>
      <c r="C25" s="31">
        <v>35.014200000000002</v>
      </c>
      <c r="D25" s="31">
        <v>37.819899999999997</v>
      </c>
    </row>
    <row r="26" spans="1:6">
      <c r="A26" s="7" t="s">
        <v>100</v>
      </c>
      <c r="C26" s="31">
        <v>104.8351</v>
      </c>
      <c r="D26" s="31">
        <v>118.538</v>
      </c>
    </row>
    <row r="27" spans="1:6">
      <c r="A27" s="7" t="s">
        <v>307</v>
      </c>
      <c r="C27" s="31">
        <v>39.532699999999998</v>
      </c>
      <c r="D27" s="31">
        <v>43.121600000000001</v>
      </c>
    </row>
    <row r="29" spans="1:6">
      <c r="A29" s="14" t="s">
        <v>83</v>
      </c>
    </row>
    <row r="30" spans="1:6">
      <c r="A30" s="70" t="s">
        <v>84</v>
      </c>
      <c r="B30" s="71"/>
      <c r="C30" s="34" t="s">
        <v>85</v>
      </c>
    </row>
    <row r="31" spans="1:6">
      <c r="A31" s="72" t="s">
        <v>306</v>
      </c>
      <c r="B31" s="73"/>
      <c r="C31" s="35">
        <v>1.5</v>
      </c>
    </row>
    <row r="32" spans="1:6">
      <c r="A32" s="72" t="s">
        <v>307</v>
      </c>
      <c r="B32" s="73"/>
      <c r="C32" s="35">
        <v>1.5</v>
      </c>
    </row>
    <row r="33" spans="1:4">
      <c r="A33" s="7" t="s">
        <v>86</v>
      </c>
    </row>
    <row r="34" spans="1:4">
      <c r="A34" s="7" t="s">
        <v>87</v>
      </c>
    </row>
    <row r="36" spans="1:4">
      <c r="A36" s="14" t="s">
        <v>524</v>
      </c>
      <c r="D36" s="36">
        <v>9.8900000000000002E-2</v>
      </c>
    </row>
    <row r="38" spans="1:4">
      <c r="A38" s="14" t="s">
        <v>90</v>
      </c>
      <c r="D38" s="30" t="s">
        <v>91</v>
      </c>
    </row>
    <row r="39" spans="1:4">
      <c r="A39" s="7" t="s">
        <v>512</v>
      </c>
      <c r="D39" s="30"/>
    </row>
    <row r="40" spans="1:4">
      <c r="A40" s="41" t="s">
        <v>513</v>
      </c>
      <c r="D40" s="30"/>
    </row>
    <row r="41" spans="1:4" ht="14.45">
      <c r="A41" s="33"/>
    </row>
    <row r="42" spans="1:4">
      <c r="A42" s="14" t="s">
        <v>857</v>
      </c>
    </row>
    <row r="43" spans="1:4">
      <c r="A43" s="41"/>
    </row>
    <row r="44" spans="1:4">
      <c r="A44" s="39" t="s">
        <v>93</v>
      </c>
    </row>
    <row r="45" spans="1:4">
      <c r="A45" s="42"/>
    </row>
    <row r="46" spans="1:4">
      <c r="A46" s="43"/>
    </row>
    <row r="47" spans="1:4">
      <c r="A47" s="43"/>
    </row>
    <row r="48" spans="1:4">
      <c r="A48" s="43"/>
    </row>
    <row r="49" spans="1:1">
      <c r="A49" s="43"/>
    </row>
    <row r="50" spans="1:1">
      <c r="A50" s="43"/>
    </row>
    <row r="51" spans="1:1">
      <c r="A51" s="43"/>
    </row>
    <row r="52" spans="1:1">
      <c r="A52" s="43"/>
    </row>
    <row r="53" spans="1:1">
      <c r="A53" s="43"/>
    </row>
    <row r="54" spans="1:1">
      <c r="A54" s="43"/>
    </row>
    <row r="55" spans="1:1">
      <c r="A55" s="43"/>
    </row>
    <row r="56" spans="1:1">
      <c r="A56" s="43"/>
    </row>
    <row r="57" spans="1:1">
      <c r="A57" s="43"/>
    </row>
    <row r="58" spans="1:1">
      <c r="A58" s="39" t="s">
        <v>528</v>
      </c>
    </row>
    <row r="59" spans="1:1">
      <c r="A59" s="43"/>
    </row>
    <row r="60" spans="1:1">
      <c r="A60" s="39" t="s">
        <v>95</v>
      </c>
    </row>
    <row r="61" spans="1:1">
      <c r="A61" s="43"/>
    </row>
    <row r="62" spans="1:1">
      <c r="A62" s="43"/>
    </row>
    <row r="63" spans="1:1">
      <c r="A63" s="43"/>
    </row>
    <row r="64" spans="1:1">
      <c r="A64" s="43"/>
    </row>
    <row r="65" spans="1:1">
      <c r="A65" s="43"/>
    </row>
    <row r="66" spans="1:1">
      <c r="A66" s="43"/>
    </row>
    <row r="67" spans="1:1">
      <c r="A67" s="43"/>
    </row>
    <row r="68" spans="1:1">
      <c r="A68" s="43"/>
    </row>
    <row r="69" spans="1:1">
      <c r="A69" s="43"/>
    </row>
    <row r="70" spans="1:1">
      <c r="A70" s="43"/>
    </row>
    <row r="71" spans="1:1">
      <c r="A71" s="43"/>
    </row>
    <row r="72" spans="1:1">
      <c r="A72" s="43"/>
    </row>
  </sheetData>
  <mergeCells count="5">
    <mergeCell ref="A1:F1"/>
    <mergeCell ref="A30:B30"/>
    <mergeCell ref="A31:B31"/>
    <mergeCell ref="A32:B32"/>
    <mergeCell ref="A19:E19"/>
  </mergeCells>
  <conditionalFormatting sqref="F2:F3 F17:F65537 E5:E7 E10:E16">
    <cfRule type="cellIs" dxfId="23" priority="2" stopIfTrue="1" operator="between">
      <formula>0.009</formula>
      <formula>-0.009</formula>
    </cfRule>
  </conditionalFormatting>
  <conditionalFormatting sqref="E18">
    <cfRule type="cellIs" dxfId="22" priority="1" stopIfTrue="1" operator="between">
      <formula>0.009</formula>
      <formula>-0.009</formula>
    </cfRule>
  </conditionalFormatting>
  <hyperlinks>
    <hyperlink ref="A40" r:id="rId1" xr:uid="{00000000-0004-0000-2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151"/>
  <sheetViews>
    <sheetView workbookViewId="0">
      <selection sqref="A1:G1"/>
    </sheetView>
  </sheetViews>
  <sheetFormatPr defaultColWidth="9.28515625" defaultRowHeight="10.15"/>
  <cols>
    <col min="1" max="1" width="38.7109375" style="7" bestFit="1" customWidth="1"/>
    <col min="2" max="2" width="58" style="7" bestFit="1" customWidth="1"/>
    <col min="3"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9" s="1" customFormat="1" ht="15" customHeight="1">
      <c r="A1" s="58" t="s">
        <v>1111</v>
      </c>
      <c r="B1" s="59"/>
      <c r="C1" s="59"/>
      <c r="D1" s="59"/>
      <c r="E1" s="59"/>
      <c r="F1" s="59"/>
      <c r="G1" s="59"/>
    </row>
    <row r="2" spans="1:9" s="1" customFormat="1" ht="12">
      <c r="A2" s="50" t="s">
        <v>478</v>
      </c>
      <c r="E2" s="5"/>
      <c r="F2" s="9"/>
      <c r="G2" s="10"/>
    </row>
    <row r="3" spans="1:9" s="1" customFormat="1" ht="12">
      <c r="A3" s="8" t="s">
        <v>1</v>
      </c>
      <c r="B3" s="2"/>
      <c r="C3" s="3"/>
      <c r="D3" s="3"/>
      <c r="E3" s="4"/>
      <c r="F3" s="9"/>
      <c r="G3" s="10"/>
    </row>
    <row r="4" spans="1:9" s="1" customFormat="1" ht="17.649999999999999" customHeight="1">
      <c r="A4" s="6" t="s">
        <v>2</v>
      </c>
      <c r="B4" s="6" t="s">
        <v>3</v>
      </c>
      <c r="C4" s="13" t="s">
        <v>4</v>
      </c>
      <c r="D4" s="13" t="s">
        <v>5</v>
      </c>
      <c r="E4" s="12" t="s">
        <v>6</v>
      </c>
      <c r="F4" s="12" t="s">
        <v>7</v>
      </c>
      <c r="G4" s="12" t="s">
        <v>8</v>
      </c>
    </row>
    <row r="5" spans="1:9">
      <c r="A5" s="16" t="s">
        <v>9</v>
      </c>
      <c r="B5" s="17"/>
      <c r="C5" s="17"/>
      <c r="D5" s="17"/>
      <c r="E5" s="18"/>
      <c r="F5" s="19"/>
      <c r="G5" s="18"/>
    </row>
    <row r="6" spans="1:9">
      <c r="A6" s="20" t="s">
        <v>10</v>
      </c>
      <c r="B6" s="21"/>
      <c r="C6" s="21"/>
      <c r="D6" s="21"/>
      <c r="E6" s="22"/>
      <c r="F6" s="23"/>
      <c r="G6" s="22"/>
    </row>
    <row r="7" spans="1:9">
      <c r="A7" s="21" t="s">
        <v>1112</v>
      </c>
      <c r="B7" s="21" t="s">
        <v>1113</v>
      </c>
      <c r="C7" s="21" t="s">
        <v>1114</v>
      </c>
      <c r="D7" s="24">
        <v>3795</v>
      </c>
      <c r="E7" s="22">
        <v>8371.49676</v>
      </c>
      <c r="F7" s="23">
        <v>98.554432527557793</v>
      </c>
      <c r="G7" s="22">
        <v>8.1381999999999994</v>
      </c>
    </row>
    <row r="8" spans="1:9">
      <c r="A8" s="20" t="s">
        <v>17</v>
      </c>
      <c r="B8" s="20"/>
      <c r="C8" s="20"/>
      <c r="D8" s="20"/>
      <c r="E8" s="25">
        <f>SUM(E6:E7)</f>
        <v>8371.49676</v>
      </c>
      <c r="F8" s="26">
        <f>SUM(F6:F7)</f>
        <v>98.554432527557793</v>
      </c>
      <c r="G8" s="25"/>
      <c r="H8" s="14"/>
      <c r="I8" s="14"/>
    </row>
    <row r="9" spans="1:9">
      <c r="A9" s="21"/>
      <c r="B9" s="21"/>
      <c r="C9" s="21"/>
      <c r="D9" s="21"/>
      <c r="E9" s="22"/>
      <c r="F9" s="23"/>
      <c r="G9" s="22"/>
    </row>
    <row r="10" spans="1:9">
      <c r="A10" s="20" t="s">
        <v>363</v>
      </c>
      <c r="B10" s="21"/>
      <c r="C10" s="21"/>
      <c r="D10" s="21"/>
      <c r="E10" s="22"/>
      <c r="F10" s="23"/>
      <c r="G10" s="22"/>
    </row>
    <row r="11" spans="1:9">
      <c r="A11" s="21" t="s">
        <v>1115</v>
      </c>
      <c r="B11" s="21" t="s">
        <v>1116</v>
      </c>
      <c r="C11" s="21" t="s">
        <v>1117</v>
      </c>
      <c r="D11" s="24">
        <v>600</v>
      </c>
      <c r="E11" s="22">
        <v>0</v>
      </c>
      <c r="F11" s="23">
        <v>0</v>
      </c>
      <c r="G11" s="22">
        <v>0</v>
      </c>
    </row>
    <row r="12" spans="1:9">
      <c r="A12" s="21" t="s">
        <v>1118</v>
      </c>
      <c r="B12" s="21" t="s">
        <v>1119</v>
      </c>
      <c r="C12" s="21" t="s">
        <v>1117</v>
      </c>
      <c r="D12" s="24">
        <v>250</v>
      </c>
      <c r="E12" s="22">
        <v>0</v>
      </c>
      <c r="F12" s="23">
        <v>0</v>
      </c>
      <c r="G12" s="22">
        <v>0</v>
      </c>
    </row>
    <row r="13" spans="1:9">
      <c r="A13" s="21" t="s">
        <v>1120</v>
      </c>
      <c r="B13" s="21" t="s">
        <v>1121</v>
      </c>
      <c r="C13" s="21" t="s">
        <v>1117</v>
      </c>
      <c r="D13" s="24">
        <v>250</v>
      </c>
      <c r="E13" s="22">
        <v>0</v>
      </c>
      <c r="F13" s="23">
        <v>0</v>
      </c>
      <c r="G13" s="22">
        <v>0</v>
      </c>
    </row>
    <row r="14" spans="1:9">
      <c r="A14" s="20" t="s">
        <v>17</v>
      </c>
      <c r="B14" s="20"/>
      <c r="C14" s="20"/>
      <c r="D14" s="20"/>
      <c r="E14" s="25">
        <f>SUM(E10:E13)</f>
        <v>0</v>
      </c>
      <c r="F14" s="26">
        <f>SUM(F10:F13)</f>
        <v>0</v>
      </c>
      <c r="G14" s="25"/>
      <c r="H14" s="14"/>
      <c r="I14" s="14"/>
    </row>
    <row r="15" spans="1:9">
      <c r="A15" s="21"/>
      <c r="B15" s="21"/>
      <c r="C15" s="21"/>
      <c r="D15" s="21"/>
      <c r="E15" s="22"/>
      <c r="F15" s="23"/>
      <c r="G15" s="22"/>
    </row>
    <row r="16" spans="1:9">
      <c r="A16" s="20" t="s">
        <v>1067</v>
      </c>
      <c r="B16" s="21"/>
      <c r="C16" s="21"/>
      <c r="D16" s="21"/>
      <c r="E16" s="22"/>
      <c r="F16" s="23"/>
      <c r="G16" s="22"/>
    </row>
    <row r="17" spans="1:9">
      <c r="A17" s="21" t="s">
        <v>1122</v>
      </c>
      <c r="B17" s="21" t="s">
        <v>1123</v>
      </c>
      <c r="C17" s="21" t="s">
        <v>1124</v>
      </c>
      <c r="D17" s="24">
        <v>1254.2670000000001</v>
      </c>
      <c r="E17" s="22">
        <v>43.054774299999998</v>
      </c>
      <c r="F17" s="23">
        <v>0.50686740619828896</v>
      </c>
      <c r="G17" s="22">
        <v>3.3405999999999998</v>
      </c>
    </row>
    <row r="18" spans="1:9">
      <c r="A18" s="20" t="s">
        <v>17</v>
      </c>
      <c r="B18" s="20"/>
      <c r="C18" s="20"/>
      <c r="D18" s="20"/>
      <c r="E18" s="25">
        <f>SUM(E17:E17)</f>
        <v>43.054774299999998</v>
      </c>
      <c r="F18" s="26">
        <f>SUM(F17:F17)</f>
        <v>0.50686740619828896</v>
      </c>
      <c r="G18" s="25"/>
      <c r="H18" s="14"/>
      <c r="I18" s="14"/>
    </row>
    <row r="19" spans="1:9">
      <c r="A19" s="21"/>
      <c r="B19" s="21"/>
      <c r="C19" s="21"/>
      <c r="D19" s="21"/>
      <c r="E19" s="22"/>
      <c r="F19" s="23"/>
      <c r="G19" s="22"/>
    </row>
    <row r="20" spans="1:9">
      <c r="A20" s="20" t="s">
        <v>58</v>
      </c>
      <c r="B20" s="20"/>
      <c r="C20" s="20"/>
      <c r="D20" s="20"/>
      <c r="E20" s="25">
        <f>E8+E14+E18</f>
        <v>8414.5515343000006</v>
      </c>
      <c r="F20" s="26">
        <f>F8+F14+F18</f>
        <v>99.061299933756089</v>
      </c>
      <c r="G20" s="25"/>
      <c r="H20" s="14"/>
      <c r="I20" s="14"/>
    </row>
    <row r="21" spans="1:9">
      <c r="A21" s="20"/>
      <c r="B21" s="20"/>
      <c r="C21" s="20"/>
      <c r="D21" s="20"/>
      <c r="E21" s="25"/>
      <c r="F21" s="26"/>
      <c r="G21" s="25"/>
      <c r="H21" s="14"/>
      <c r="I21" s="14"/>
    </row>
    <row r="22" spans="1:9">
      <c r="A22" s="20" t="s">
        <v>59</v>
      </c>
      <c r="B22" s="20"/>
      <c r="C22" s="20"/>
      <c r="D22" s="20"/>
      <c r="E22" s="25">
        <f>E24-(E8+E14+E18)</f>
        <v>79.73588159999963</v>
      </c>
      <c r="F22" s="26">
        <f>F24-(F8+F14+F18)</f>
        <v>0.93870006624391067</v>
      </c>
      <c r="G22" s="25"/>
      <c r="H22" s="14"/>
      <c r="I22" s="14"/>
    </row>
    <row r="23" spans="1:9">
      <c r="A23" s="20"/>
      <c r="B23" s="20"/>
      <c r="C23" s="20"/>
      <c r="D23" s="20"/>
      <c r="E23" s="25"/>
      <c r="F23" s="26"/>
      <c r="G23" s="25"/>
      <c r="H23" s="14"/>
      <c r="I23" s="14"/>
    </row>
    <row r="24" spans="1:9">
      <c r="A24" s="27" t="s">
        <v>60</v>
      </c>
      <c r="B24" s="27"/>
      <c r="C24" s="27"/>
      <c r="D24" s="27"/>
      <c r="E24" s="28">
        <v>8494.2874159000003</v>
      </c>
      <c r="F24" s="29">
        <v>100</v>
      </c>
      <c r="G24" s="28"/>
      <c r="H24" s="14"/>
      <c r="I24" s="14"/>
    </row>
    <row r="26" spans="1:9">
      <c r="A26" s="14" t="s">
        <v>62</v>
      </c>
    </row>
    <row r="28" spans="1:9">
      <c r="A28" s="14" t="s">
        <v>63</v>
      </c>
    </row>
    <row r="29" spans="1:9">
      <c r="A29" s="14" t="s">
        <v>64</v>
      </c>
    </row>
    <row r="30" spans="1:9">
      <c r="A30" s="14" t="s">
        <v>65</v>
      </c>
      <c r="B30" s="14"/>
      <c r="C30" s="30" t="s">
        <v>66</v>
      </c>
      <c r="D30" s="14" t="s">
        <v>67</v>
      </c>
    </row>
    <row r="31" spans="1:9">
      <c r="A31" s="7" t="s">
        <v>97</v>
      </c>
      <c r="C31" s="31">
        <v>72.655500000000004</v>
      </c>
      <c r="D31" s="31">
        <v>78.007599999999996</v>
      </c>
    </row>
    <row r="32" spans="1:9">
      <c r="A32" s="7" t="s">
        <v>306</v>
      </c>
      <c r="C32" s="31">
        <v>12.0091</v>
      </c>
      <c r="D32" s="31">
        <v>12.893800000000001</v>
      </c>
    </row>
    <row r="33" spans="1:7">
      <c r="A33" s="7" t="s">
        <v>100</v>
      </c>
      <c r="C33" s="31">
        <v>77.667000000000002</v>
      </c>
      <c r="D33" s="31">
        <v>83.388400000000004</v>
      </c>
    </row>
    <row r="34" spans="1:7">
      <c r="A34" s="7" t="s">
        <v>307</v>
      </c>
      <c r="C34" s="31">
        <v>13.0905</v>
      </c>
      <c r="D34" s="31">
        <v>14.0549</v>
      </c>
    </row>
    <row r="36" spans="1:7">
      <c r="A36" s="7" t="s">
        <v>87</v>
      </c>
    </row>
    <row r="38" spans="1:7">
      <c r="A38" s="14" t="s">
        <v>83</v>
      </c>
      <c r="D38" s="30" t="s">
        <v>91</v>
      </c>
    </row>
    <row r="40" spans="1:7">
      <c r="A40" s="14" t="s">
        <v>88</v>
      </c>
      <c r="D40" s="32">
        <v>5.17617448389041</v>
      </c>
      <c r="E40" s="10" t="s">
        <v>89</v>
      </c>
    </row>
    <row r="42" spans="1:7">
      <c r="A42" s="14" t="s">
        <v>90</v>
      </c>
      <c r="D42" s="7" t="s">
        <v>91</v>
      </c>
    </row>
    <row r="43" spans="1:7">
      <c r="A43" s="7" t="s">
        <v>512</v>
      </c>
    </row>
    <row r="44" spans="1:7">
      <c r="A44" s="41" t="s">
        <v>1125</v>
      </c>
    </row>
    <row r="46" spans="1:7" ht="23.25" customHeight="1">
      <c r="A46" s="67" t="s">
        <v>1126</v>
      </c>
      <c r="B46" s="68"/>
      <c r="C46" s="68"/>
      <c r="D46" s="68"/>
      <c r="E46" s="68"/>
      <c r="F46" s="68"/>
      <c r="G46" s="68"/>
    </row>
    <row r="48" spans="1:7" ht="48" customHeight="1">
      <c r="A48" s="67" t="s">
        <v>1127</v>
      </c>
      <c r="B48" s="68"/>
      <c r="C48" s="68"/>
      <c r="D48" s="68"/>
      <c r="E48" s="68"/>
      <c r="F48" s="68"/>
      <c r="G48" s="68"/>
    </row>
    <row r="50" spans="1:7" ht="36" customHeight="1">
      <c r="A50" s="67" t="s">
        <v>1128</v>
      </c>
      <c r="B50" s="68"/>
      <c r="C50" s="68"/>
      <c r="D50" s="68"/>
      <c r="E50" s="68"/>
      <c r="F50" s="68"/>
      <c r="G50" s="68"/>
    </row>
    <row r="51" spans="1:7">
      <c r="A51" s="41" t="s">
        <v>1129</v>
      </c>
    </row>
    <row r="53" spans="1:7" ht="25.5" customHeight="1">
      <c r="A53" s="67" t="s">
        <v>1130</v>
      </c>
      <c r="B53" s="68"/>
      <c r="C53" s="68"/>
      <c r="D53" s="68"/>
      <c r="E53" s="68"/>
      <c r="F53" s="68"/>
      <c r="G53" s="68"/>
    </row>
    <row r="55" spans="1:7">
      <c r="A55" s="39" t="s">
        <v>1131</v>
      </c>
    </row>
    <row r="56" spans="1:7">
      <c r="A56" s="39"/>
    </row>
    <row r="57" spans="1:7">
      <c r="A57" s="39" t="s">
        <v>93</v>
      </c>
    </row>
    <row r="58" spans="1:7">
      <c r="A58" s="42"/>
    </row>
    <row r="59" spans="1:7">
      <c r="A59" s="43"/>
    </row>
    <row r="60" spans="1:7">
      <c r="A60" s="43"/>
    </row>
    <row r="61" spans="1:7">
      <c r="A61" s="43"/>
    </row>
    <row r="62" spans="1:7">
      <c r="A62" s="43"/>
    </row>
    <row r="63" spans="1:7">
      <c r="A63" s="43"/>
    </row>
    <row r="64" spans="1:7">
      <c r="A64" s="43"/>
    </row>
    <row r="65" spans="1:1">
      <c r="A65" s="43"/>
    </row>
    <row r="66" spans="1:1">
      <c r="A66" s="43"/>
    </row>
    <row r="67" spans="1:1">
      <c r="A67" s="43"/>
    </row>
    <row r="68" spans="1:1">
      <c r="A68" s="43"/>
    </row>
    <row r="69" spans="1:1">
      <c r="A69" s="43"/>
    </row>
    <row r="70" spans="1:1">
      <c r="A70" s="43"/>
    </row>
    <row r="71" spans="1:1">
      <c r="A71" s="39" t="s">
        <v>335</v>
      </c>
    </row>
    <row r="72" spans="1:1">
      <c r="A72" s="43"/>
    </row>
    <row r="73" spans="1:1">
      <c r="A73" s="39" t="s">
        <v>95</v>
      </c>
    </row>
    <row r="74" spans="1:1">
      <c r="A74" s="43"/>
    </row>
    <row r="75" spans="1:1">
      <c r="A75" s="43"/>
    </row>
    <row r="76" spans="1:1">
      <c r="A76" s="43"/>
    </row>
    <row r="77" spans="1:1">
      <c r="A77" s="43"/>
    </row>
    <row r="78" spans="1:1">
      <c r="A78" s="43"/>
    </row>
    <row r="79" spans="1:1">
      <c r="A79" s="43"/>
    </row>
    <row r="80" spans="1:1">
      <c r="A80" s="43"/>
    </row>
    <row r="81" spans="1:9">
      <c r="A81" s="43"/>
    </row>
    <row r="82" spans="1:9">
      <c r="A82" s="43"/>
    </row>
    <row r="83" spans="1:9">
      <c r="A83" s="43"/>
    </row>
    <row r="84" spans="1:9">
      <c r="A84" s="43"/>
    </row>
    <row r="85" spans="1:9">
      <c r="A85" s="41"/>
    </row>
    <row r="86" spans="1:9">
      <c r="A86" s="41"/>
    </row>
    <row r="87" spans="1:9">
      <c r="A87" s="14" t="s">
        <v>1081</v>
      </c>
    </row>
    <row r="89" spans="1:9" s="1" customFormat="1" ht="13.9">
      <c r="A89" s="58" t="s">
        <v>1132</v>
      </c>
      <c r="B89" s="59"/>
      <c r="C89" s="59"/>
      <c r="D89" s="59"/>
      <c r="E89" s="59"/>
      <c r="F89" s="59"/>
      <c r="G89" s="59"/>
    </row>
    <row r="90" spans="1:9">
      <c r="A90" s="14" t="s">
        <v>1</v>
      </c>
    </row>
    <row r="91" spans="1:9" s="1" customFormat="1" ht="17.649999999999999" customHeight="1">
      <c r="A91" s="6" t="s">
        <v>2</v>
      </c>
      <c r="B91" s="6" t="s">
        <v>3</v>
      </c>
      <c r="C91" s="13" t="s">
        <v>4</v>
      </c>
      <c r="D91" s="13" t="s">
        <v>5</v>
      </c>
      <c r="E91" s="12" t="s">
        <v>6</v>
      </c>
      <c r="F91" s="12" t="s">
        <v>7</v>
      </c>
      <c r="G91" s="12" t="s">
        <v>8</v>
      </c>
    </row>
    <row r="92" spans="1:9">
      <c r="A92" s="16" t="s">
        <v>9</v>
      </c>
      <c r="B92" s="17"/>
      <c r="C92" s="17"/>
      <c r="D92" s="17"/>
      <c r="E92" s="18"/>
      <c r="F92" s="19"/>
      <c r="G92" s="18"/>
    </row>
    <row r="93" spans="1:9">
      <c r="A93" s="20" t="s">
        <v>10</v>
      </c>
      <c r="B93" s="21"/>
      <c r="C93" s="21"/>
      <c r="D93" s="21"/>
      <c r="E93" s="22"/>
      <c r="F93" s="23"/>
      <c r="G93" s="22"/>
    </row>
    <row r="94" spans="1:9">
      <c r="A94" s="21" t="s">
        <v>1133</v>
      </c>
      <c r="B94" s="21" t="s">
        <v>1134</v>
      </c>
      <c r="C94" s="21" t="s">
        <v>1135</v>
      </c>
      <c r="D94" s="24">
        <v>940</v>
      </c>
      <c r="E94" s="22">
        <v>0</v>
      </c>
      <c r="F94" s="23">
        <v>100</v>
      </c>
      <c r="G94" s="22">
        <v>0</v>
      </c>
    </row>
    <row r="95" spans="1:9">
      <c r="A95" s="20" t="s">
        <v>17</v>
      </c>
      <c r="B95" s="20"/>
      <c r="C95" s="20"/>
      <c r="D95" s="20"/>
      <c r="E95" s="25">
        <v>0</v>
      </c>
      <c r="F95" s="26">
        <v>100</v>
      </c>
      <c r="G95" s="25"/>
      <c r="H95" s="14"/>
      <c r="I95" s="14"/>
    </row>
    <row r="96" spans="1:9">
      <c r="A96" s="21"/>
      <c r="B96" s="21"/>
      <c r="C96" s="21"/>
      <c r="D96" s="21"/>
      <c r="E96" s="22"/>
      <c r="F96" s="23"/>
      <c r="G96" s="22"/>
    </row>
    <row r="97" spans="1:9">
      <c r="A97" s="20" t="s">
        <v>58</v>
      </c>
      <c r="B97" s="20"/>
      <c r="C97" s="20"/>
      <c r="D97" s="20"/>
      <c r="E97" s="25">
        <v>0</v>
      </c>
      <c r="F97" s="26">
        <v>100</v>
      </c>
      <c r="G97" s="25"/>
      <c r="H97" s="14"/>
      <c r="I97" s="14"/>
    </row>
    <row r="98" spans="1:9">
      <c r="A98" s="20"/>
      <c r="B98" s="20"/>
      <c r="C98" s="20"/>
      <c r="D98" s="20"/>
      <c r="E98" s="25"/>
      <c r="F98" s="26"/>
      <c r="G98" s="25"/>
      <c r="H98" s="14"/>
      <c r="I98" s="14"/>
    </row>
    <row r="99" spans="1:9">
      <c r="A99" s="20" t="s">
        <v>59</v>
      </c>
      <c r="B99" s="20"/>
      <c r="C99" s="20"/>
      <c r="D99" s="20"/>
      <c r="E99" s="25">
        <v>3.9999999999999998E-7</v>
      </c>
      <c r="F99" s="26">
        <v>0</v>
      </c>
      <c r="G99" s="25"/>
      <c r="H99" s="14"/>
      <c r="I99" s="14"/>
    </row>
    <row r="100" spans="1:9">
      <c r="A100" s="20"/>
      <c r="B100" s="20"/>
      <c r="C100" s="20"/>
      <c r="D100" s="20"/>
      <c r="E100" s="25"/>
      <c r="F100" s="26"/>
      <c r="G100" s="25"/>
      <c r="H100" s="14"/>
      <c r="I100" s="14"/>
    </row>
    <row r="101" spans="1:9">
      <c r="A101" s="27" t="s">
        <v>60</v>
      </c>
      <c r="B101" s="27"/>
      <c r="C101" s="27"/>
      <c r="D101" s="27"/>
      <c r="E101" s="28">
        <v>3.9999999999999998E-7</v>
      </c>
      <c r="F101" s="29">
        <v>100</v>
      </c>
      <c r="G101" s="28"/>
      <c r="H101" s="14"/>
      <c r="I101" s="14"/>
    </row>
    <row r="102" spans="1:9">
      <c r="F102" s="15"/>
    </row>
    <row r="103" spans="1:9">
      <c r="A103" s="14" t="s">
        <v>62</v>
      </c>
    </row>
    <row r="104" spans="1:9">
      <c r="A104" s="14" t="s">
        <v>1136</v>
      </c>
    </row>
    <row r="105" spans="1:9">
      <c r="A105" s="14" t="s">
        <v>1137</v>
      </c>
    </row>
    <row r="107" spans="1:9">
      <c r="A107" s="14" t="s">
        <v>63</v>
      </c>
    </row>
    <row r="108" spans="1:9">
      <c r="A108" s="14" t="s">
        <v>64</v>
      </c>
    </row>
    <row r="109" spans="1:9">
      <c r="A109" s="14" t="s">
        <v>65</v>
      </c>
      <c r="B109" s="14"/>
      <c r="C109" s="30" t="s">
        <v>66</v>
      </c>
      <c r="D109" s="14" t="s">
        <v>67</v>
      </c>
    </row>
    <row r="110" spans="1:9">
      <c r="A110" s="7" t="s">
        <v>97</v>
      </c>
      <c r="C110" s="31">
        <v>0</v>
      </c>
      <c r="D110" s="31">
        <v>0</v>
      </c>
    </row>
    <row r="111" spans="1:9">
      <c r="A111" s="7" t="s">
        <v>306</v>
      </c>
      <c r="C111" s="31">
        <v>0</v>
      </c>
      <c r="D111" s="31">
        <v>0</v>
      </c>
    </row>
    <row r="112" spans="1:9">
      <c r="A112" s="7" t="s">
        <v>100</v>
      </c>
      <c r="C112" s="31">
        <v>0</v>
      </c>
      <c r="D112" s="31">
        <v>0</v>
      </c>
    </row>
    <row r="113" spans="1:9">
      <c r="A113" s="7" t="s">
        <v>307</v>
      </c>
      <c r="C113" s="31">
        <v>0</v>
      </c>
      <c r="D113" s="31">
        <v>0</v>
      </c>
    </row>
    <row r="115" spans="1:9">
      <c r="A115" s="7" t="s">
        <v>87</v>
      </c>
    </row>
    <row r="117" spans="1:9">
      <c r="A117" s="14" t="s">
        <v>1138</v>
      </c>
      <c r="D117" s="30" t="s">
        <v>91</v>
      </c>
    </row>
    <row r="118" spans="1:9">
      <c r="A118" s="7" t="s">
        <v>512</v>
      </c>
    </row>
    <row r="119" spans="1:9">
      <c r="A119" s="41" t="s">
        <v>513</v>
      </c>
    </row>
    <row r="121" spans="1:9" s="1" customFormat="1" ht="15" customHeight="1">
      <c r="A121" s="58" t="s">
        <v>1139</v>
      </c>
      <c r="B121" s="59"/>
      <c r="C121" s="59"/>
      <c r="D121" s="59"/>
      <c r="E121" s="59"/>
      <c r="F121" s="59"/>
      <c r="G121" s="59"/>
    </row>
    <row r="122" spans="1:9">
      <c r="A122" s="14" t="s">
        <v>1</v>
      </c>
    </row>
    <row r="123" spans="1:9" s="1" customFormat="1" ht="17.649999999999999" customHeight="1">
      <c r="A123" s="6" t="s">
        <v>2</v>
      </c>
      <c r="B123" s="6" t="s">
        <v>3</v>
      </c>
      <c r="C123" s="13" t="s">
        <v>4</v>
      </c>
      <c r="D123" s="13" t="s">
        <v>5</v>
      </c>
      <c r="E123" s="12" t="s">
        <v>6</v>
      </c>
      <c r="F123" s="12" t="s">
        <v>7</v>
      </c>
      <c r="G123" s="12" t="s">
        <v>8</v>
      </c>
    </row>
    <row r="124" spans="1:9">
      <c r="A124" s="16" t="s">
        <v>9</v>
      </c>
      <c r="B124" s="17"/>
      <c r="C124" s="17"/>
      <c r="D124" s="17"/>
      <c r="E124" s="18"/>
      <c r="F124" s="19"/>
      <c r="G124" s="18"/>
    </row>
    <row r="125" spans="1:9">
      <c r="A125" s="20" t="s">
        <v>10</v>
      </c>
      <c r="B125" s="21"/>
      <c r="C125" s="21"/>
      <c r="D125" s="21"/>
      <c r="E125" s="22"/>
      <c r="F125" s="23"/>
      <c r="G125" s="22"/>
    </row>
    <row r="126" spans="1:9" ht="20.45">
      <c r="A126" s="21" t="s">
        <v>1140</v>
      </c>
      <c r="B126" s="21" t="s">
        <v>1141</v>
      </c>
      <c r="C126" s="45" t="s">
        <v>1142</v>
      </c>
      <c r="D126" s="24">
        <v>682</v>
      </c>
      <c r="E126" s="22">
        <v>0</v>
      </c>
      <c r="F126" s="23">
        <v>100</v>
      </c>
      <c r="G126" s="22">
        <v>0</v>
      </c>
    </row>
    <row r="127" spans="1:9">
      <c r="A127" s="20" t="s">
        <v>17</v>
      </c>
      <c r="B127" s="20"/>
      <c r="C127" s="20"/>
      <c r="D127" s="20"/>
      <c r="E127" s="25">
        <v>0</v>
      </c>
      <c r="F127" s="26">
        <v>100</v>
      </c>
      <c r="G127" s="25"/>
      <c r="H127" s="14"/>
      <c r="I127" s="14"/>
    </row>
    <row r="128" spans="1:9">
      <c r="A128" s="21"/>
      <c r="B128" s="21"/>
      <c r="C128" s="21"/>
      <c r="D128" s="21"/>
      <c r="E128" s="22"/>
      <c r="F128" s="23"/>
      <c r="G128" s="22"/>
    </row>
    <row r="129" spans="1:9">
      <c r="A129" s="20" t="s">
        <v>58</v>
      </c>
      <c r="B129" s="20"/>
      <c r="C129" s="20"/>
      <c r="D129" s="20"/>
      <c r="E129" s="25">
        <v>0</v>
      </c>
      <c r="F129" s="26">
        <v>100</v>
      </c>
      <c r="G129" s="25"/>
      <c r="H129" s="14"/>
      <c r="I129" s="14"/>
    </row>
    <row r="130" spans="1:9">
      <c r="A130" s="20"/>
      <c r="B130" s="20"/>
      <c r="C130" s="20"/>
      <c r="D130" s="20"/>
      <c r="E130" s="25"/>
      <c r="F130" s="26"/>
      <c r="G130" s="25"/>
      <c r="H130" s="14"/>
      <c r="I130" s="14"/>
    </row>
    <row r="131" spans="1:9">
      <c r="A131" s="20" t="s">
        <v>59</v>
      </c>
      <c r="B131" s="20"/>
      <c r="C131" s="20"/>
      <c r="D131" s="20"/>
      <c r="E131" s="25">
        <v>3.9999999999999998E-7</v>
      </c>
      <c r="F131" s="26">
        <v>0</v>
      </c>
      <c r="G131" s="25"/>
      <c r="H131" s="14"/>
      <c r="I131" s="14"/>
    </row>
    <row r="132" spans="1:9">
      <c r="A132" s="20"/>
      <c r="B132" s="20"/>
      <c r="C132" s="20"/>
      <c r="D132" s="20"/>
      <c r="E132" s="25"/>
      <c r="F132" s="26"/>
      <c r="G132" s="25"/>
      <c r="H132" s="14"/>
      <c r="I132" s="14"/>
    </row>
    <row r="133" spans="1:9">
      <c r="A133" s="27" t="s">
        <v>60</v>
      </c>
      <c r="B133" s="27"/>
      <c r="C133" s="27"/>
      <c r="D133" s="27"/>
      <c r="E133" s="28">
        <v>3.9999999999999998E-7</v>
      </c>
      <c r="F133" s="29">
        <v>100</v>
      </c>
      <c r="G133" s="28"/>
      <c r="H133" s="14"/>
      <c r="I133" s="14"/>
    </row>
    <row r="134" spans="1:9">
      <c r="F134" s="15"/>
    </row>
    <row r="135" spans="1:9">
      <c r="A135" s="14" t="s">
        <v>62</v>
      </c>
    </row>
    <row r="136" spans="1:9">
      <c r="A136" s="14" t="s">
        <v>1136</v>
      </c>
    </row>
    <row r="137" spans="1:9">
      <c r="A137" s="14" t="s">
        <v>1143</v>
      </c>
    </row>
    <row r="139" spans="1:9">
      <c r="A139" s="14" t="s">
        <v>63</v>
      </c>
    </row>
    <row r="140" spans="1:9">
      <c r="A140" s="14" t="s">
        <v>64</v>
      </c>
    </row>
    <row r="141" spans="1:9">
      <c r="A141" s="14" t="s">
        <v>65</v>
      </c>
      <c r="B141" s="14"/>
      <c r="C141" s="30" t="s">
        <v>66</v>
      </c>
      <c r="D141" s="14" t="s">
        <v>67</v>
      </c>
    </row>
    <row r="142" spans="1:9">
      <c r="A142" s="7" t="s">
        <v>97</v>
      </c>
      <c r="C142" s="31">
        <v>0</v>
      </c>
      <c r="D142" s="31">
        <v>0</v>
      </c>
    </row>
    <row r="143" spans="1:9">
      <c r="A143" s="7" t="s">
        <v>306</v>
      </c>
      <c r="C143" s="31">
        <v>0</v>
      </c>
      <c r="D143" s="31">
        <v>0</v>
      </c>
    </row>
    <row r="144" spans="1:9">
      <c r="A144" s="7" t="s">
        <v>100</v>
      </c>
      <c r="C144" s="31">
        <v>0</v>
      </c>
      <c r="D144" s="31">
        <v>0</v>
      </c>
    </row>
    <row r="145" spans="1:4">
      <c r="A145" s="7" t="s">
        <v>307</v>
      </c>
      <c r="C145" s="31">
        <v>0</v>
      </c>
      <c r="D145" s="31">
        <v>0</v>
      </c>
    </row>
    <row r="147" spans="1:4">
      <c r="A147" s="7" t="s">
        <v>87</v>
      </c>
    </row>
    <row r="149" spans="1:4">
      <c r="A149" s="14" t="s">
        <v>1138</v>
      </c>
      <c r="D149" s="30" t="s">
        <v>91</v>
      </c>
    </row>
    <row r="150" spans="1:4">
      <c r="A150" s="7" t="s">
        <v>512</v>
      </c>
    </row>
    <row r="151" spans="1:4">
      <c r="A151" s="41" t="s">
        <v>513</v>
      </c>
    </row>
  </sheetData>
  <mergeCells count="7">
    <mergeCell ref="A121:G121"/>
    <mergeCell ref="A1:G1"/>
    <mergeCell ref="A46:G46"/>
    <mergeCell ref="A48:G48"/>
    <mergeCell ref="A50:G50"/>
    <mergeCell ref="A53:G53"/>
    <mergeCell ref="A89:G89"/>
  </mergeCells>
  <conditionalFormatting sqref="F2:F3 F5:F45 F124:F125 F47 F49 F51:F52 F90 F102:F120 F122 F134:F65549 F54:F88">
    <cfRule type="cellIs" dxfId="21" priority="3" stopIfTrue="1" operator="between">
      <formula>0.009</formula>
      <formula>-0.009</formula>
    </cfRule>
  </conditionalFormatting>
  <conditionalFormatting sqref="F92:F101">
    <cfRule type="cellIs" dxfId="20" priority="2" stopIfTrue="1" operator="between">
      <formula>0.009</formula>
      <formula>-0.009</formula>
    </cfRule>
  </conditionalFormatting>
  <conditionalFormatting sqref="F126:F133">
    <cfRule type="cellIs" dxfId="19" priority="1" stopIfTrue="1" operator="between">
      <formula>0.009</formula>
      <formula>-0.009</formula>
    </cfRule>
  </conditionalFormatting>
  <hyperlinks>
    <hyperlink ref="A44" r:id="rId1" tooltip="https://www.franklintempletonindia.com/investor/reports" xr:uid="{00000000-0004-0000-2A00-000000000000}"/>
    <hyperlink ref="A51" r:id="rId2" tooltip="https://www.franklintempletonindia.com/downloadsServlet/pdf/fair-valuation-reliance-big-reliance-infra-november-4-2020-kgox4tfq" xr:uid="{00000000-0004-0000-2A00-000001000000}"/>
    <hyperlink ref="A119" r:id="rId3" xr:uid="{00000000-0004-0000-2A00-000002000000}"/>
    <hyperlink ref="A151" r:id="rId4" xr:uid="{00000000-0004-0000-2A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119"/>
  <sheetViews>
    <sheetView workbookViewId="0">
      <selection sqref="A1:G1"/>
    </sheetView>
  </sheetViews>
  <sheetFormatPr defaultColWidth="9.28515625" defaultRowHeight="10.15"/>
  <cols>
    <col min="1" max="2" width="38.7109375" style="7" bestFit="1" customWidth="1"/>
    <col min="3" max="3" width="22" style="7" customWidth="1"/>
    <col min="4"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9" s="1" customFormat="1" ht="15" customHeight="1">
      <c r="A1" s="58" t="s">
        <v>1144</v>
      </c>
      <c r="B1" s="59"/>
      <c r="C1" s="59"/>
      <c r="D1" s="59"/>
      <c r="E1" s="59"/>
      <c r="F1" s="59"/>
      <c r="G1" s="59"/>
    </row>
    <row r="2" spans="1:9" s="1" customFormat="1" ht="12">
      <c r="A2" s="50" t="s">
        <v>478</v>
      </c>
      <c r="E2" s="5"/>
      <c r="F2" s="9"/>
      <c r="G2" s="10"/>
    </row>
    <row r="3" spans="1:9" s="1" customFormat="1" ht="12">
      <c r="A3" s="8" t="s">
        <v>1</v>
      </c>
      <c r="B3" s="2"/>
      <c r="C3" s="3"/>
      <c r="D3" s="3"/>
      <c r="E3" s="4"/>
      <c r="F3" s="9"/>
      <c r="G3" s="10"/>
    </row>
    <row r="4" spans="1:9" s="1" customFormat="1" ht="17.649999999999999" customHeight="1">
      <c r="A4" s="6" t="s">
        <v>2</v>
      </c>
      <c r="B4" s="6" t="s">
        <v>3</v>
      </c>
      <c r="C4" s="13" t="s">
        <v>4</v>
      </c>
      <c r="D4" s="13" t="s">
        <v>5</v>
      </c>
      <c r="E4" s="12" t="s">
        <v>6</v>
      </c>
      <c r="F4" s="12" t="s">
        <v>7</v>
      </c>
      <c r="G4" s="12" t="s">
        <v>8</v>
      </c>
    </row>
    <row r="5" spans="1:9">
      <c r="A5" s="16" t="s">
        <v>9</v>
      </c>
      <c r="B5" s="17"/>
      <c r="C5" s="17"/>
      <c r="D5" s="17"/>
      <c r="E5" s="18"/>
      <c r="F5" s="19"/>
      <c r="G5" s="18"/>
    </row>
    <row r="6" spans="1:9">
      <c r="A6" s="20" t="s">
        <v>10</v>
      </c>
      <c r="B6" s="21"/>
      <c r="C6" s="21"/>
      <c r="D6" s="21"/>
      <c r="E6" s="22"/>
      <c r="F6" s="23"/>
      <c r="G6" s="22"/>
    </row>
    <row r="7" spans="1:9">
      <c r="A7" s="21" t="s">
        <v>1145</v>
      </c>
      <c r="B7" s="21" t="s">
        <v>1146</v>
      </c>
      <c r="C7" s="21" t="s">
        <v>1147</v>
      </c>
      <c r="D7" s="24">
        <v>433</v>
      </c>
      <c r="E7" s="22">
        <v>4270.5014700000002</v>
      </c>
      <c r="F7" s="23">
        <v>98.829442583049698</v>
      </c>
      <c r="G7" s="22">
        <v>13.15</v>
      </c>
    </row>
    <row r="8" spans="1:9">
      <c r="A8" s="20" t="s">
        <v>17</v>
      </c>
      <c r="B8" s="20"/>
      <c r="C8" s="20"/>
      <c r="D8" s="20"/>
      <c r="E8" s="25">
        <f>SUM(E6:E7)</f>
        <v>4270.5014700000002</v>
      </c>
      <c r="F8" s="26">
        <f>SUM(F6:F7)</f>
        <v>98.829442583049698</v>
      </c>
      <c r="G8" s="25"/>
      <c r="H8" s="14"/>
      <c r="I8" s="14"/>
    </row>
    <row r="9" spans="1:9">
      <c r="A9" s="21"/>
      <c r="B9" s="21"/>
      <c r="C9" s="21"/>
      <c r="D9" s="21"/>
      <c r="E9" s="22"/>
      <c r="F9" s="23"/>
      <c r="G9" s="22"/>
    </row>
    <row r="10" spans="1:9">
      <c r="A10" s="20" t="s">
        <v>1067</v>
      </c>
      <c r="B10" s="21"/>
      <c r="C10" s="21"/>
      <c r="D10" s="21"/>
      <c r="E10" s="22"/>
      <c r="F10" s="23"/>
      <c r="G10" s="22"/>
    </row>
    <row r="11" spans="1:9">
      <c r="A11" s="21" t="s">
        <v>1122</v>
      </c>
      <c r="B11" s="21" t="s">
        <v>1123</v>
      </c>
      <c r="C11" s="21" t="s">
        <v>1124</v>
      </c>
      <c r="D11" s="24">
        <v>1659.0250000000001</v>
      </c>
      <c r="E11" s="22">
        <v>56.948757200000003</v>
      </c>
      <c r="F11" s="23">
        <v>1.3179281097105999</v>
      </c>
      <c r="G11" s="22">
        <v>3.3405999999999998</v>
      </c>
    </row>
    <row r="12" spans="1:9">
      <c r="A12" s="20" t="s">
        <v>17</v>
      </c>
      <c r="B12" s="20"/>
      <c r="C12" s="20"/>
      <c r="D12" s="20"/>
      <c r="E12" s="25">
        <f>SUM(E11:E11)</f>
        <v>56.948757200000003</v>
      </c>
      <c r="F12" s="26">
        <f>SUM(F11:F11)</f>
        <v>1.3179281097105999</v>
      </c>
      <c r="G12" s="25"/>
      <c r="H12" s="14"/>
      <c r="I12" s="14"/>
    </row>
    <row r="13" spans="1:9">
      <c r="A13" s="21"/>
      <c r="B13" s="21"/>
      <c r="C13" s="21"/>
      <c r="D13" s="21"/>
      <c r="E13" s="22"/>
      <c r="F13" s="23"/>
      <c r="G13" s="22"/>
    </row>
    <row r="14" spans="1:9">
      <c r="A14" s="20" t="s">
        <v>58</v>
      </c>
      <c r="B14" s="20"/>
      <c r="C14" s="20"/>
      <c r="D14" s="20"/>
      <c r="E14" s="25">
        <f>E8+E12</f>
        <v>4327.4502272</v>
      </c>
      <c r="F14" s="26">
        <f>F8+F12</f>
        <v>100.14737069276029</v>
      </c>
      <c r="G14" s="25"/>
      <c r="H14" s="14"/>
      <c r="I14" s="14"/>
    </row>
    <row r="15" spans="1:9">
      <c r="A15" s="20"/>
      <c r="B15" s="20"/>
      <c r="C15" s="20"/>
      <c r="D15" s="20"/>
      <c r="E15" s="25"/>
      <c r="F15" s="26"/>
      <c r="G15" s="25"/>
      <c r="H15" s="14"/>
      <c r="I15" s="14"/>
    </row>
    <row r="16" spans="1:9">
      <c r="A16" s="20" t="s">
        <v>59</v>
      </c>
      <c r="B16" s="20"/>
      <c r="C16" s="20"/>
      <c r="D16" s="20"/>
      <c r="E16" s="25">
        <f>E18-(E8+E12)</f>
        <v>-6.3680088000000978</v>
      </c>
      <c r="F16" s="26">
        <f>F18-(F8+F12)</f>
        <v>-0.14737069276029047</v>
      </c>
      <c r="G16" s="25"/>
      <c r="H16" s="14"/>
      <c r="I16" s="14"/>
    </row>
    <row r="17" spans="1:9">
      <c r="A17" s="20"/>
      <c r="B17" s="20"/>
      <c r="C17" s="20"/>
      <c r="D17" s="20"/>
      <c r="E17" s="25"/>
      <c r="F17" s="26"/>
      <c r="G17" s="25"/>
      <c r="H17" s="14"/>
      <c r="I17" s="14"/>
    </row>
    <row r="18" spans="1:9">
      <c r="A18" s="27" t="s">
        <v>60</v>
      </c>
      <c r="B18" s="27"/>
      <c r="C18" s="27"/>
      <c r="D18" s="27"/>
      <c r="E18" s="28">
        <v>4321.0822183999999</v>
      </c>
      <c r="F18" s="29">
        <v>100</v>
      </c>
      <c r="G18" s="28"/>
      <c r="H18" s="14"/>
      <c r="I18" s="14"/>
    </row>
    <row r="20" spans="1:9">
      <c r="A20" s="14" t="s">
        <v>62</v>
      </c>
    </row>
    <row r="22" spans="1:9">
      <c r="A22" s="14" t="s">
        <v>63</v>
      </c>
    </row>
    <row r="23" spans="1:9">
      <c r="A23" s="14" t="s">
        <v>64</v>
      </c>
    </row>
    <row r="24" spans="1:9">
      <c r="A24" s="14" t="s">
        <v>65</v>
      </c>
      <c r="B24" s="14"/>
      <c r="C24" s="30" t="s">
        <v>66</v>
      </c>
      <c r="D24" s="14" t="s">
        <v>67</v>
      </c>
    </row>
    <row r="25" spans="1:9">
      <c r="A25" s="7" t="s">
        <v>97</v>
      </c>
      <c r="C25" s="31">
        <v>23.779699999999998</v>
      </c>
      <c r="D25" s="31">
        <v>26.442599999999999</v>
      </c>
    </row>
    <row r="26" spans="1:9">
      <c r="A26" s="7" t="s">
        <v>253</v>
      </c>
      <c r="C26" s="31">
        <v>10.9649</v>
      </c>
      <c r="D26" s="31">
        <v>12.192600000000001</v>
      </c>
    </row>
    <row r="27" spans="1:9">
      <c r="A27" s="7" t="s">
        <v>254</v>
      </c>
      <c r="C27" s="31">
        <v>10.769</v>
      </c>
      <c r="D27" s="31">
        <v>11.975</v>
      </c>
    </row>
    <row r="28" spans="1:9">
      <c r="A28" s="7" t="s">
        <v>100</v>
      </c>
      <c r="C28" s="31">
        <v>24.422899999999998</v>
      </c>
      <c r="D28" s="31">
        <v>27.157499999999999</v>
      </c>
    </row>
    <row r="29" spans="1:9">
      <c r="A29" s="7" t="s">
        <v>257</v>
      </c>
      <c r="C29" s="31">
        <v>11.3504</v>
      </c>
      <c r="D29" s="31">
        <v>12.6214</v>
      </c>
    </row>
    <row r="30" spans="1:9">
      <c r="A30" s="7" t="s">
        <v>258</v>
      </c>
      <c r="C30" s="31">
        <v>11.1539</v>
      </c>
      <c r="D30" s="31">
        <v>12.402900000000001</v>
      </c>
    </row>
    <row r="32" spans="1:9">
      <c r="A32" s="7" t="s">
        <v>87</v>
      </c>
    </row>
    <row r="34" spans="1:7">
      <c r="A34" s="14" t="s">
        <v>83</v>
      </c>
      <c r="D34" s="30" t="s">
        <v>91</v>
      </c>
    </row>
    <row r="36" spans="1:7">
      <c r="A36" s="14" t="s">
        <v>88</v>
      </c>
      <c r="D36" s="32">
        <v>1.4703655159725999</v>
      </c>
      <c r="E36" s="10" t="s">
        <v>89</v>
      </c>
    </row>
    <row r="38" spans="1:7">
      <c r="A38" s="14" t="s">
        <v>90</v>
      </c>
      <c r="D38" s="30" t="s">
        <v>91</v>
      </c>
    </row>
    <row r="39" spans="1:7">
      <c r="A39" s="7" t="s">
        <v>512</v>
      </c>
    </row>
    <row r="40" spans="1:7">
      <c r="A40" s="41" t="s">
        <v>1125</v>
      </c>
    </row>
    <row r="42" spans="1:7" ht="26.25" customHeight="1">
      <c r="A42" s="67" t="s">
        <v>1148</v>
      </c>
      <c r="B42" s="68"/>
      <c r="C42" s="68"/>
      <c r="D42" s="68"/>
      <c r="E42" s="68"/>
      <c r="F42" s="68"/>
      <c r="G42" s="68"/>
    </row>
    <row r="44" spans="1:7" ht="45.75" customHeight="1">
      <c r="A44" s="67" t="s">
        <v>1149</v>
      </c>
      <c r="B44" s="68"/>
      <c r="C44" s="68"/>
      <c r="D44" s="68"/>
      <c r="E44" s="68"/>
      <c r="F44" s="68"/>
      <c r="G44" s="68"/>
    </row>
    <row r="45" spans="1:7">
      <c r="A45" s="41" t="s">
        <v>1129</v>
      </c>
    </row>
    <row r="47" spans="1:7" ht="25.5" customHeight="1">
      <c r="A47" s="67" t="s">
        <v>1150</v>
      </c>
      <c r="B47" s="68"/>
      <c r="C47" s="68"/>
      <c r="D47" s="68"/>
      <c r="E47" s="68"/>
      <c r="F47" s="68"/>
      <c r="G47" s="68"/>
    </row>
    <row r="49" spans="1:1">
      <c r="A49" s="39" t="s">
        <v>1151</v>
      </c>
    </row>
    <row r="50" spans="1:1">
      <c r="A50" s="39"/>
    </row>
    <row r="51" spans="1:1">
      <c r="A51" s="39" t="s">
        <v>93</v>
      </c>
    </row>
    <row r="52" spans="1:1">
      <c r="A52" s="42"/>
    </row>
    <row r="53" spans="1:1">
      <c r="A53" s="43"/>
    </row>
    <row r="54" spans="1:1">
      <c r="A54" s="43"/>
    </row>
    <row r="55" spans="1:1">
      <c r="A55" s="43"/>
    </row>
    <row r="56" spans="1:1">
      <c r="A56" s="43"/>
    </row>
    <row r="57" spans="1:1">
      <c r="A57" s="43"/>
    </row>
    <row r="58" spans="1:1">
      <c r="A58" s="43"/>
    </row>
    <row r="59" spans="1:1">
      <c r="A59" s="43"/>
    </row>
    <row r="60" spans="1:1">
      <c r="A60" s="43"/>
    </row>
    <row r="61" spans="1:1">
      <c r="A61" s="43"/>
    </row>
    <row r="62" spans="1:1">
      <c r="A62" s="43"/>
    </row>
    <row r="63" spans="1:1">
      <c r="A63" s="43"/>
    </row>
    <row r="64" spans="1:1">
      <c r="A64" s="43"/>
    </row>
    <row r="65" spans="1:1">
      <c r="A65" s="39" t="s">
        <v>1152</v>
      </c>
    </row>
    <row r="66" spans="1:1">
      <c r="A66" s="43"/>
    </row>
    <row r="67" spans="1:1">
      <c r="A67" s="39" t="s">
        <v>95</v>
      </c>
    </row>
    <row r="68" spans="1:1">
      <c r="A68" s="43"/>
    </row>
    <row r="69" spans="1:1">
      <c r="A69" s="43"/>
    </row>
    <row r="70" spans="1:1">
      <c r="A70" s="43"/>
    </row>
    <row r="71" spans="1:1">
      <c r="A71" s="43"/>
    </row>
    <row r="72" spans="1:1">
      <c r="A72" s="43"/>
    </row>
    <row r="73" spans="1:1">
      <c r="A73" s="43"/>
    </row>
    <row r="74" spans="1:1">
      <c r="A74" s="43"/>
    </row>
    <row r="75" spans="1:1">
      <c r="A75" s="43"/>
    </row>
    <row r="76" spans="1:1">
      <c r="A76" s="43"/>
    </row>
    <row r="77" spans="1:1">
      <c r="A77" s="43"/>
    </row>
    <row r="78" spans="1:1">
      <c r="A78" s="43"/>
    </row>
    <row r="79" spans="1:1">
      <c r="A79" s="41"/>
    </row>
    <row r="80" spans="1:1">
      <c r="A80" s="43"/>
    </row>
    <row r="81" spans="1:9">
      <c r="A81" s="41"/>
    </row>
    <row r="82" spans="1:9">
      <c r="A82" s="14" t="s">
        <v>1081</v>
      </c>
    </row>
    <row r="84" spans="1:9" s="1" customFormat="1" ht="13.9">
      <c r="A84" s="58" t="s">
        <v>1153</v>
      </c>
      <c r="B84" s="59"/>
      <c r="C84" s="59"/>
      <c r="D84" s="59"/>
      <c r="E84" s="59"/>
      <c r="F84" s="59"/>
      <c r="G84" s="59"/>
    </row>
    <row r="85" spans="1:9">
      <c r="A85" s="14" t="s">
        <v>1</v>
      </c>
    </row>
    <row r="86" spans="1:9" s="1" customFormat="1" ht="17.649999999999999" customHeight="1">
      <c r="A86" s="6" t="s">
        <v>2</v>
      </c>
      <c r="B86" s="6" t="s">
        <v>3</v>
      </c>
      <c r="C86" s="13" t="s">
        <v>4</v>
      </c>
      <c r="D86" s="13" t="s">
        <v>5</v>
      </c>
      <c r="E86" s="12" t="s">
        <v>6</v>
      </c>
      <c r="F86" s="12" t="s">
        <v>7</v>
      </c>
      <c r="G86" s="12" t="s">
        <v>8</v>
      </c>
    </row>
    <row r="87" spans="1:9">
      <c r="A87" s="16" t="s">
        <v>9</v>
      </c>
      <c r="B87" s="17"/>
      <c r="C87" s="17"/>
      <c r="D87" s="17"/>
      <c r="E87" s="18"/>
      <c r="F87" s="19"/>
      <c r="G87" s="18"/>
    </row>
    <row r="88" spans="1:9">
      <c r="A88" s="20" t="s">
        <v>10</v>
      </c>
      <c r="B88" s="21"/>
      <c r="C88" s="21"/>
      <c r="D88" s="21"/>
      <c r="E88" s="22"/>
      <c r="F88" s="23"/>
      <c r="G88" s="22"/>
    </row>
    <row r="89" spans="1:9">
      <c r="A89" s="21" t="s">
        <v>1133</v>
      </c>
      <c r="B89" s="21" t="s">
        <v>1134</v>
      </c>
      <c r="C89" s="21" t="s">
        <v>1135</v>
      </c>
      <c r="D89" s="24">
        <v>1510</v>
      </c>
      <c r="E89" s="22">
        <v>0</v>
      </c>
      <c r="F89" s="23">
        <v>100</v>
      </c>
      <c r="G89" s="22">
        <v>0</v>
      </c>
    </row>
    <row r="90" spans="1:9">
      <c r="A90" s="20" t="s">
        <v>17</v>
      </c>
      <c r="B90" s="20"/>
      <c r="C90" s="20"/>
      <c r="D90" s="20"/>
      <c r="E90" s="25">
        <v>0</v>
      </c>
      <c r="F90" s="26">
        <v>100</v>
      </c>
      <c r="G90" s="25"/>
      <c r="H90" s="14"/>
      <c r="I90" s="14"/>
    </row>
    <row r="91" spans="1:9">
      <c r="A91" s="21"/>
      <c r="B91" s="21"/>
      <c r="C91" s="21"/>
      <c r="D91" s="21"/>
      <c r="E91" s="22"/>
      <c r="F91" s="23"/>
      <c r="G91" s="22"/>
    </row>
    <row r="92" spans="1:9">
      <c r="A92" s="20" t="s">
        <v>58</v>
      </c>
      <c r="B92" s="20"/>
      <c r="C92" s="20"/>
      <c r="D92" s="20"/>
      <c r="E92" s="25">
        <v>0</v>
      </c>
      <c r="F92" s="26">
        <v>100</v>
      </c>
      <c r="G92" s="25"/>
      <c r="H92" s="14"/>
      <c r="I92" s="14"/>
    </row>
    <row r="93" spans="1:9">
      <c r="A93" s="20"/>
      <c r="B93" s="20"/>
      <c r="C93" s="20"/>
      <c r="D93" s="20"/>
      <c r="E93" s="25"/>
      <c r="F93" s="26"/>
      <c r="G93" s="25"/>
      <c r="H93" s="14"/>
      <c r="I93" s="14"/>
    </row>
    <row r="94" spans="1:9">
      <c r="A94" s="20" t="s">
        <v>59</v>
      </c>
      <c r="B94" s="20"/>
      <c r="C94" s="20"/>
      <c r="D94" s="20"/>
      <c r="E94" s="25">
        <v>5.9999999999999997E-7</v>
      </c>
      <c r="F94" s="26">
        <v>0</v>
      </c>
      <c r="G94" s="25"/>
      <c r="H94" s="14"/>
      <c r="I94" s="14"/>
    </row>
    <row r="95" spans="1:9">
      <c r="A95" s="20"/>
      <c r="B95" s="20"/>
      <c r="C95" s="20"/>
      <c r="D95" s="20"/>
      <c r="E95" s="25"/>
      <c r="F95" s="26"/>
      <c r="G95" s="25"/>
      <c r="H95" s="14"/>
      <c r="I95" s="14"/>
    </row>
    <row r="96" spans="1:9">
      <c r="A96" s="27" t="s">
        <v>60</v>
      </c>
      <c r="B96" s="27"/>
      <c r="C96" s="27"/>
      <c r="D96" s="27"/>
      <c r="E96" s="28">
        <v>5.9999999999999997E-7</v>
      </c>
      <c r="F96" s="29">
        <v>100</v>
      </c>
      <c r="G96" s="28"/>
      <c r="H96" s="14"/>
      <c r="I96" s="14"/>
    </row>
    <row r="97" spans="1:6">
      <c r="F97" s="15"/>
    </row>
    <row r="98" spans="1:6">
      <c r="A98" s="14" t="s">
        <v>62</v>
      </c>
    </row>
    <row r="99" spans="1:6">
      <c r="A99" s="39" t="s">
        <v>1136</v>
      </c>
    </row>
    <row r="100" spans="1:6">
      <c r="A100" s="14" t="s">
        <v>1137</v>
      </c>
    </row>
    <row r="102" spans="1:6">
      <c r="A102" s="14" t="s">
        <v>63</v>
      </c>
    </row>
    <row r="103" spans="1:6">
      <c r="A103" s="14" t="s">
        <v>64</v>
      </c>
    </row>
    <row r="104" spans="1:6">
      <c r="A104" s="14" t="s">
        <v>65</v>
      </c>
      <c r="B104" s="14"/>
      <c r="C104" s="30" t="s">
        <v>66</v>
      </c>
      <c r="D104" s="14" t="s">
        <v>67</v>
      </c>
    </row>
    <row r="105" spans="1:6">
      <c r="A105" s="7" t="s">
        <v>97</v>
      </c>
      <c r="C105" s="31">
        <v>0</v>
      </c>
      <c r="D105" s="31">
        <v>0</v>
      </c>
    </row>
    <row r="106" spans="1:6">
      <c r="A106" s="7" t="s">
        <v>253</v>
      </c>
      <c r="C106" s="31">
        <v>0</v>
      </c>
      <c r="D106" s="31">
        <v>0</v>
      </c>
    </row>
    <row r="107" spans="1:6">
      <c r="A107" s="7" t="s">
        <v>254</v>
      </c>
      <c r="C107" s="31">
        <v>0</v>
      </c>
      <c r="D107" s="31">
        <v>0</v>
      </c>
    </row>
    <row r="108" spans="1:6">
      <c r="A108" s="7" t="s">
        <v>100</v>
      </c>
      <c r="C108" s="31">
        <v>0</v>
      </c>
      <c r="D108" s="31">
        <v>0</v>
      </c>
    </row>
    <row r="109" spans="1:6">
      <c r="A109" s="7" t="s">
        <v>257</v>
      </c>
      <c r="C109" s="31">
        <v>0</v>
      </c>
      <c r="D109" s="31">
        <v>0</v>
      </c>
    </row>
    <row r="110" spans="1:6">
      <c r="A110" s="7" t="s">
        <v>258</v>
      </c>
      <c r="C110" s="31">
        <v>0</v>
      </c>
      <c r="D110" s="31">
        <v>0</v>
      </c>
    </row>
    <row r="112" spans="1:6">
      <c r="A112" s="7" t="s">
        <v>87</v>
      </c>
    </row>
    <row r="114" spans="1:4">
      <c r="A114" s="14" t="s">
        <v>1138</v>
      </c>
      <c r="D114" s="30" t="s">
        <v>91</v>
      </c>
    </row>
    <row r="115" spans="1:4">
      <c r="A115" s="7" t="s">
        <v>512</v>
      </c>
    </row>
    <row r="116" spans="1:4">
      <c r="A116" s="41" t="s">
        <v>513</v>
      </c>
    </row>
    <row r="118" spans="1:4">
      <c r="A118" s="14"/>
    </row>
    <row r="119" spans="1:4" ht="14.45">
      <c r="A119" s="33"/>
    </row>
  </sheetData>
  <mergeCells count="5">
    <mergeCell ref="A1:G1"/>
    <mergeCell ref="A42:G42"/>
    <mergeCell ref="A44:G44"/>
    <mergeCell ref="A47:G47"/>
    <mergeCell ref="A84:G84"/>
  </mergeCells>
  <conditionalFormatting sqref="F2:F3 F5:F41 F97:F65567 F43 F45:F46 F85 F48:F83">
    <cfRule type="cellIs" dxfId="18" priority="3" stopIfTrue="1" operator="between">
      <formula>0.009</formula>
      <formula>-0.009</formula>
    </cfRule>
  </conditionalFormatting>
  <conditionalFormatting sqref="F89:F96">
    <cfRule type="cellIs" dxfId="17" priority="1" stopIfTrue="1" operator="between">
      <formula>0.009</formula>
      <formula>-0.009</formula>
    </cfRule>
  </conditionalFormatting>
  <conditionalFormatting sqref="F87:F88">
    <cfRule type="cellIs" dxfId="16" priority="2" stopIfTrue="1" operator="between">
      <formula>0.009</formula>
      <formula>-0.009</formula>
    </cfRule>
  </conditionalFormatting>
  <hyperlinks>
    <hyperlink ref="A45" r:id="rId1" tooltip="https://www.franklintempletonindia.com/downloadsServlet/pdf/fair-valuation-reliance-big-reliance-infra-november-4-2020-kgox4tfq" xr:uid="{00000000-0004-0000-2B00-000000000000}"/>
    <hyperlink ref="A40" r:id="rId2" tooltip="https://www.franklintempletonindia.com/investor/reports" xr:uid="{00000000-0004-0000-2B00-000001000000}"/>
    <hyperlink ref="A116" r:id="rId3" xr:uid="{00000000-0004-0000-2B00-000002000000}"/>
  </hyperlinks>
  <pageMargins left="0.7" right="0.7" top="0.75" bottom="0.75" header="0.3" footer="0.3"/>
  <pageSetup paperSize="9" orientation="portrait" r:id="rId4"/>
  <headerFooter>
    <oddFooter>&amp;C&amp;1#&amp;"Calibri"&amp;10&amp;K000000PUBLIC</oddFooter>
    <evenFooter>&amp;LPUBLIC</evenFooter>
    <firstFooter>&amp;LPUBLIC</firstFooter>
  </headerFooter>
  <drawing r:id="rId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176"/>
  <sheetViews>
    <sheetView workbookViewId="0">
      <selection sqref="A1:H1"/>
    </sheetView>
  </sheetViews>
  <sheetFormatPr defaultColWidth="9.28515625" defaultRowHeight="10.15"/>
  <cols>
    <col min="1" max="1" width="38.7109375" style="7" bestFit="1" customWidth="1"/>
    <col min="2" max="2" width="58" style="7" bestFit="1" customWidth="1"/>
    <col min="3"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9" s="1" customFormat="1" ht="15" customHeight="1">
      <c r="A1" s="58" t="s">
        <v>1154</v>
      </c>
      <c r="B1" s="59"/>
      <c r="C1" s="59"/>
      <c r="D1" s="59"/>
      <c r="E1" s="59"/>
      <c r="F1" s="59"/>
      <c r="G1" s="59"/>
      <c r="H1" s="59"/>
    </row>
    <row r="2" spans="1:9" s="1" customFormat="1" ht="12">
      <c r="A2" s="50" t="s">
        <v>478</v>
      </c>
      <c r="E2" s="5"/>
      <c r="F2" s="9"/>
      <c r="G2" s="10"/>
    </row>
    <row r="3" spans="1:9" s="1" customFormat="1" ht="12">
      <c r="A3" s="8" t="s">
        <v>1</v>
      </c>
      <c r="B3" s="2"/>
      <c r="C3" s="3"/>
      <c r="D3" s="3"/>
      <c r="E3" s="4"/>
      <c r="F3" s="9"/>
      <c r="G3" s="10"/>
    </row>
    <row r="4" spans="1:9" s="1" customFormat="1" ht="17.649999999999999" customHeight="1">
      <c r="A4" s="6" t="s">
        <v>2</v>
      </c>
      <c r="B4" s="6" t="s">
        <v>3</v>
      </c>
      <c r="C4" s="13" t="s">
        <v>4</v>
      </c>
      <c r="D4" s="13" t="s">
        <v>5</v>
      </c>
      <c r="E4" s="12" t="s">
        <v>6</v>
      </c>
      <c r="F4" s="12" t="s">
        <v>7</v>
      </c>
      <c r="G4" s="12" t="s">
        <v>8</v>
      </c>
    </row>
    <row r="5" spans="1:9">
      <c r="A5" s="16" t="s">
        <v>9</v>
      </c>
      <c r="B5" s="17"/>
      <c r="C5" s="17"/>
      <c r="D5" s="17"/>
      <c r="E5" s="18"/>
      <c r="F5" s="19"/>
      <c r="G5" s="18"/>
    </row>
    <row r="6" spans="1:9">
      <c r="A6" s="20" t="s">
        <v>10</v>
      </c>
      <c r="B6" s="21"/>
      <c r="C6" s="21"/>
      <c r="D6" s="21"/>
      <c r="E6" s="22"/>
      <c r="F6" s="23"/>
      <c r="G6" s="22"/>
    </row>
    <row r="7" spans="1:9">
      <c r="A7" s="21" t="s">
        <v>1155</v>
      </c>
      <c r="B7" s="21" t="s">
        <v>1156</v>
      </c>
      <c r="C7" s="21" t="s">
        <v>1114</v>
      </c>
      <c r="D7" s="24">
        <v>11135</v>
      </c>
      <c r="E7" s="22">
        <v>24129.834510000001</v>
      </c>
      <c r="F7" s="23">
        <v>44.052124672041799</v>
      </c>
      <c r="G7" s="22">
        <v>7.6031000000000004</v>
      </c>
    </row>
    <row r="8" spans="1:9">
      <c r="A8" s="21" t="s">
        <v>1157</v>
      </c>
      <c r="B8" s="21" t="s">
        <v>1158</v>
      </c>
      <c r="C8" s="21" t="s">
        <v>1114</v>
      </c>
      <c r="D8" s="24">
        <v>10675</v>
      </c>
      <c r="E8" s="22">
        <v>22717.147250000002</v>
      </c>
      <c r="F8" s="23">
        <v>41.473081899314401</v>
      </c>
      <c r="G8" s="22">
        <v>7.3985000000000003</v>
      </c>
    </row>
    <row r="9" spans="1:9">
      <c r="A9" s="21" t="s">
        <v>1159</v>
      </c>
      <c r="B9" s="21" t="s">
        <v>1160</v>
      </c>
      <c r="C9" s="21" t="s">
        <v>1114</v>
      </c>
      <c r="D9" s="24">
        <v>2125</v>
      </c>
      <c r="E9" s="22">
        <v>4634.6930000000002</v>
      </c>
      <c r="F9" s="23">
        <v>8.4612297596996395</v>
      </c>
      <c r="G9" s="22">
        <v>8.0222999999999995</v>
      </c>
    </row>
    <row r="10" spans="1:9">
      <c r="A10" s="20" t="s">
        <v>17</v>
      </c>
      <c r="B10" s="20"/>
      <c r="C10" s="20"/>
      <c r="D10" s="20"/>
      <c r="E10" s="25">
        <f>SUM(E6:E9)</f>
        <v>51481.674760000002</v>
      </c>
      <c r="F10" s="26">
        <f>SUM(F6:F9)</f>
        <v>93.986436331055828</v>
      </c>
      <c r="G10" s="25"/>
      <c r="H10" s="14"/>
      <c r="I10" s="14"/>
    </row>
    <row r="11" spans="1:9">
      <c r="A11" s="21"/>
      <c r="B11" s="21"/>
      <c r="C11" s="21"/>
      <c r="D11" s="21"/>
      <c r="E11" s="22"/>
      <c r="F11" s="23"/>
      <c r="G11" s="22"/>
    </row>
    <row r="12" spans="1:9">
      <c r="A12" s="20" t="s">
        <v>363</v>
      </c>
      <c r="B12" s="21"/>
      <c r="C12" s="21"/>
      <c r="D12" s="21"/>
      <c r="E12" s="22"/>
      <c r="F12" s="23"/>
      <c r="G12" s="22"/>
    </row>
    <row r="13" spans="1:9">
      <c r="A13" s="21" t="s">
        <v>1120</v>
      </c>
      <c r="B13" s="21" t="s">
        <v>1121</v>
      </c>
      <c r="C13" s="21" t="s">
        <v>1117</v>
      </c>
      <c r="D13" s="24">
        <v>1000</v>
      </c>
      <c r="E13" s="22">
        <v>1.0000000000000001E-5</v>
      </c>
      <c r="F13" s="22">
        <v>0</v>
      </c>
      <c r="G13" s="22">
        <v>0</v>
      </c>
    </row>
    <row r="14" spans="1:9">
      <c r="A14" s="21" t="s">
        <v>1161</v>
      </c>
      <c r="B14" s="21" t="s">
        <v>1162</v>
      </c>
      <c r="C14" s="21" t="s">
        <v>1117</v>
      </c>
      <c r="D14" s="24">
        <v>300</v>
      </c>
      <c r="E14" s="22">
        <v>3.0000000000000001E-6</v>
      </c>
      <c r="F14" s="22">
        <v>0</v>
      </c>
      <c r="G14" s="22">
        <v>0</v>
      </c>
    </row>
    <row r="15" spans="1:9">
      <c r="A15" s="21" t="s">
        <v>1163</v>
      </c>
      <c r="B15" s="21" t="s">
        <v>1164</v>
      </c>
      <c r="C15" s="21" t="s">
        <v>1117</v>
      </c>
      <c r="D15" s="24">
        <v>800</v>
      </c>
      <c r="E15" s="22">
        <v>7.9999999999999996E-6</v>
      </c>
      <c r="F15" s="22">
        <v>0</v>
      </c>
      <c r="G15" s="22">
        <v>0</v>
      </c>
    </row>
    <row r="16" spans="1:9">
      <c r="A16" s="21" t="s">
        <v>1165</v>
      </c>
      <c r="B16" s="21" t="s">
        <v>1166</v>
      </c>
      <c r="C16" s="21" t="s">
        <v>1117</v>
      </c>
      <c r="D16" s="24">
        <v>350</v>
      </c>
      <c r="E16" s="22">
        <v>3.4999999999999999E-6</v>
      </c>
      <c r="F16" s="22">
        <v>0</v>
      </c>
      <c r="G16" s="22">
        <v>0</v>
      </c>
    </row>
    <row r="17" spans="1:9">
      <c r="A17" s="21" t="s">
        <v>1167</v>
      </c>
      <c r="B17" s="21" t="s">
        <v>1168</v>
      </c>
      <c r="C17" s="21" t="s">
        <v>1117</v>
      </c>
      <c r="D17" s="24">
        <v>200</v>
      </c>
      <c r="E17" s="22">
        <v>1.9999999999999999E-6</v>
      </c>
      <c r="F17" s="22">
        <v>0</v>
      </c>
      <c r="G17" s="22">
        <v>0</v>
      </c>
    </row>
    <row r="18" spans="1:9">
      <c r="A18" s="20" t="s">
        <v>17</v>
      </c>
      <c r="B18" s="20"/>
      <c r="C18" s="20"/>
      <c r="D18" s="20"/>
      <c r="E18" s="25">
        <f>SUM(E12:E17)</f>
        <v>2.6500000000000004E-5</v>
      </c>
      <c r="F18" s="25">
        <f>SUM(F13:F17)</f>
        <v>0</v>
      </c>
      <c r="G18" s="25"/>
      <c r="H18" s="14"/>
      <c r="I18" s="14"/>
    </row>
    <row r="19" spans="1:9">
      <c r="A19" s="21"/>
      <c r="B19" s="21"/>
      <c r="C19" s="21"/>
      <c r="D19" s="21"/>
      <c r="E19" s="22"/>
      <c r="F19" s="23"/>
      <c r="G19" s="22"/>
    </row>
    <row r="20" spans="1:9">
      <c r="A20" s="20" t="s">
        <v>1067</v>
      </c>
      <c r="B20" s="21"/>
      <c r="C20" s="21"/>
      <c r="D20" s="21"/>
      <c r="E20" s="22"/>
      <c r="F20" s="23"/>
      <c r="G20" s="22"/>
    </row>
    <row r="21" spans="1:9">
      <c r="A21" s="21" t="s">
        <v>1122</v>
      </c>
      <c r="B21" s="21" t="s">
        <v>1123</v>
      </c>
      <c r="C21" s="21" t="s">
        <v>1124</v>
      </c>
      <c r="D21" s="24">
        <v>43846.474999999999</v>
      </c>
      <c r="E21" s="22">
        <v>1505.1022499999999</v>
      </c>
      <c r="F21" s="23">
        <v>2.74775825477349</v>
      </c>
      <c r="G21" s="22">
        <v>3.3405999999999998</v>
      </c>
    </row>
    <row r="22" spans="1:9">
      <c r="A22" s="20" t="s">
        <v>17</v>
      </c>
      <c r="B22" s="20"/>
      <c r="C22" s="20"/>
      <c r="D22" s="20"/>
      <c r="E22" s="25">
        <f>SUM(E21:E21)</f>
        <v>1505.1022499999999</v>
      </c>
      <c r="F22" s="26">
        <f>SUM(F21:F21)</f>
        <v>2.74775825477349</v>
      </c>
      <c r="G22" s="25"/>
      <c r="H22" s="14"/>
      <c r="I22" s="14"/>
    </row>
    <row r="23" spans="1:9">
      <c r="A23" s="21"/>
      <c r="B23" s="21"/>
      <c r="C23" s="21"/>
      <c r="D23" s="21"/>
      <c r="E23" s="22"/>
      <c r="F23" s="23"/>
      <c r="G23" s="22"/>
    </row>
    <row r="24" spans="1:9">
      <c r="A24" s="20" t="s">
        <v>58</v>
      </c>
      <c r="B24" s="20"/>
      <c r="C24" s="20"/>
      <c r="D24" s="20"/>
      <c r="E24" s="25">
        <f>E10+E18+E22</f>
        <v>52986.777036500003</v>
      </c>
      <c r="F24" s="26">
        <f>F10+F18+F22</f>
        <v>96.734194585829314</v>
      </c>
      <c r="G24" s="25"/>
      <c r="H24" s="14"/>
      <c r="I24" s="14"/>
    </row>
    <row r="25" spans="1:9">
      <c r="A25" s="20"/>
      <c r="B25" s="20"/>
      <c r="C25" s="20"/>
      <c r="D25" s="20"/>
      <c r="E25" s="25"/>
      <c r="F25" s="26"/>
      <c r="G25" s="25"/>
      <c r="H25" s="14"/>
      <c r="I25" s="14"/>
    </row>
    <row r="26" spans="1:9">
      <c r="A26" s="20" t="s">
        <v>59</v>
      </c>
      <c r="B26" s="20"/>
      <c r="C26" s="20"/>
      <c r="D26" s="20"/>
      <c r="E26" s="25">
        <f>E28-(E10+E18+E22)</f>
        <v>1788.8658856999973</v>
      </c>
      <c r="F26" s="26">
        <f>F28-(F10+F18+F22)</f>
        <v>3.2658054141706856</v>
      </c>
      <c r="G26" s="25"/>
      <c r="H26" s="14"/>
      <c r="I26" s="14"/>
    </row>
    <row r="27" spans="1:9">
      <c r="A27" s="20"/>
      <c r="B27" s="20"/>
      <c r="C27" s="20"/>
      <c r="D27" s="20"/>
      <c r="E27" s="25"/>
      <c r="F27" s="26"/>
      <c r="G27" s="25"/>
      <c r="H27" s="14"/>
      <c r="I27" s="14"/>
    </row>
    <row r="28" spans="1:9">
      <c r="A28" s="27" t="s">
        <v>60</v>
      </c>
      <c r="B28" s="27"/>
      <c r="C28" s="27"/>
      <c r="D28" s="27"/>
      <c r="E28" s="28">
        <v>54775.642922200001</v>
      </c>
      <c r="F28" s="29">
        <v>100</v>
      </c>
      <c r="G28" s="28"/>
      <c r="H28" s="14"/>
      <c r="I28" s="14"/>
    </row>
    <row r="30" spans="1:9">
      <c r="A30" s="14" t="s">
        <v>62</v>
      </c>
    </row>
    <row r="31" spans="1:9">
      <c r="A31" s="14" t="s">
        <v>1136</v>
      </c>
    </row>
    <row r="32" spans="1:9">
      <c r="A32" s="14"/>
    </row>
    <row r="33" spans="1:4">
      <c r="A33" s="14" t="s">
        <v>63</v>
      </c>
    </row>
    <row r="34" spans="1:4">
      <c r="A34" s="14" t="s">
        <v>64</v>
      </c>
    </row>
    <row r="35" spans="1:4">
      <c r="A35" s="14" t="s">
        <v>65</v>
      </c>
      <c r="B35" s="14"/>
      <c r="C35" s="30" t="s">
        <v>66</v>
      </c>
      <c r="D35" s="14" t="s">
        <v>67</v>
      </c>
    </row>
    <row r="36" spans="1:4">
      <c r="A36" s="7" t="s">
        <v>127</v>
      </c>
      <c r="C36" s="31">
        <v>4110.7529000000004</v>
      </c>
      <c r="D36" s="31">
        <v>4434.9807000000001</v>
      </c>
    </row>
    <row r="37" spans="1:4">
      <c r="A37" s="7" t="s">
        <v>1169</v>
      </c>
      <c r="C37" s="31">
        <v>1038.9694</v>
      </c>
      <c r="D37" s="31">
        <v>1120.9159999999999</v>
      </c>
    </row>
    <row r="38" spans="1:4">
      <c r="A38" s="7" t="s">
        <v>129</v>
      </c>
      <c r="C38" s="31">
        <v>1147.0735999999999</v>
      </c>
      <c r="D38" s="31">
        <v>1237.5469000000001</v>
      </c>
    </row>
    <row r="39" spans="1:4">
      <c r="A39" s="7" t="s">
        <v>130</v>
      </c>
      <c r="C39" s="31">
        <v>1193.3109999999999</v>
      </c>
      <c r="D39" s="31">
        <v>1287.4313</v>
      </c>
    </row>
    <row r="40" spans="1:4">
      <c r="A40" s="7" t="s">
        <v>1170</v>
      </c>
      <c r="C40" s="31">
        <v>3404.1705999999999</v>
      </c>
      <c r="D40" s="31">
        <v>3670.0729999999999</v>
      </c>
    </row>
    <row r="41" spans="1:4">
      <c r="A41" s="7" t="s">
        <v>131</v>
      </c>
      <c r="C41" s="31">
        <v>4376.5356000000002</v>
      </c>
      <c r="D41" s="31">
        <v>4721.7266</v>
      </c>
    </row>
    <row r="42" spans="1:4">
      <c r="A42" s="7" t="s">
        <v>1171</v>
      </c>
      <c r="C42" s="31">
        <v>1050.2445</v>
      </c>
      <c r="D42" s="31">
        <v>1133.0807</v>
      </c>
    </row>
    <row r="43" spans="1:4">
      <c r="A43" s="7" t="s">
        <v>133</v>
      </c>
      <c r="C43" s="31">
        <v>1241.114</v>
      </c>
      <c r="D43" s="31">
        <v>1339.0041000000001</v>
      </c>
    </row>
    <row r="44" spans="1:4">
      <c r="A44" s="7" t="s">
        <v>134</v>
      </c>
      <c r="C44" s="31">
        <v>1292.8955000000001</v>
      </c>
      <c r="D44" s="31">
        <v>1394.87</v>
      </c>
    </row>
    <row r="46" spans="1:4">
      <c r="A46" s="7" t="s">
        <v>87</v>
      </c>
    </row>
    <row r="48" spans="1:4">
      <c r="A48" s="14" t="s">
        <v>83</v>
      </c>
      <c r="D48" s="30" t="s">
        <v>91</v>
      </c>
    </row>
    <row r="50" spans="1:7">
      <c r="A50" s="14" t="s">
        <v>88</v>
      </c>
      <c r="D50" s="32">
        <v>2.7265977537808199</v>
      </c>
      <c r="E50" s="10" t="s">
        <v>89</v>
      </c>
    </row>
    <row r="52" spans="1:7">
      <c r="A52" s="14" t="s">
        <v>90</v>
      </c>
      <c r="D52" s="30" t="s">
        <v>91</v>
      </c>
    </row>
    <row r="53" spans="1:7">
      <c r="A53" s="7" t="s">
        <v>512</v>
      </c>
    </row>
    <row r="54" spans="1:7">
      <c r="A54" s="41" t="s">
        <v>1125</v>
      </c>
    </row>
    <row r="56" spans="1:7" ht="24.75" customHeight="1">
      <c r="A56" s="67" t="s">
        <v>1172</v>
      </c>
      <c r="B56" s="68"/>
      <c r="C56" s="68"/>
      <c r="D56" s="68"/>
      <c r="E56" s="68"/>
      <c r="F56" s="68"/>
      <c r="G56" s="68"/>
    </row>
    <row r="58" spans="1:7">
      <c r="A58" s="14" t="s">
        <v>1173</v>
      </c>
    </row>
    <row r="59" spans="1:7">
      <c r="A59" s="41" t="s">
        <v>262</v>
      </c>
    </row>
    <row r="61" spans="1:7" ht="60.75" customHeight="1">
      <c r="A61" s="67" t="s">
        <v>1174</v>
      </c>
      <c r="B61" s="68"/>
      <c r="C61" s="68"/>
      <c r="D61" s="68"/>
      <c r="E61" s="68"/>
      <c r="F61" s="68"/>
      <c r="G61" s="68"/>
    </row>
    <row r="63" spans="1:7" ht="47.25" customHeight="1">
      <c r="A63" s="67" t="s">
        <v>1175</v>
      </c>
      <c r="B63" s="68"/>
      <c r="C63" s="68"/>
      <c r="D63" s="68"/>
      <c r="E63" s="68"/>
      <c r="F63" s="68"/>
      <c r="G63" s="68"/>
    </row>
    <row r="64" spans="1:7">
      <c r="A64" s="41" t="s">
        <v>1129</v>
      </c>
    </row>
    <row r="66" spans="1:7" ht="25.5" customHeight="1">
      <c r="A66" s="67" t="s">
        <v>1176</v>
      </c>
      <c r="B66" s="68"/>
      <c r="C66" s="68"/>
      <c r="D66" s="68"/>
      <c r="E66" s="68"/>
      <c r="F66" s="68"/>
      <c r="G66" s="68"/>
    </row>
    <row r="68" spans="1:7">
      <c r="A68" s="39" t="s">
        <v>1177</v>
      </c>
    </row>
    <row r="69" spans="1:7">
      <c r="A69" s="39"/>
    </row>
    <row r="70" spans="1:7">
      <c r="A70" s="39" t="s">
        <v>93</v>
      </c>
    </row>
    <row r="71" spans="1:7">
      <c r="A71" s="42"/>
    </row>
    <row r="72" spans="1:7">
      <c r="A72" s="43"/>
    </row>
    <row r="73" spans="1:7">
      <c r="A73" s="43"/>
    </row>
    <row r="74" spans="1:7">
      <c r="A74" s="43"/>
    </row>
    <row r="75" spans="1:7">
      <c r="A75" s="43"/>
    </row>
    <row r="76" spans="1:7">
      <c r="A76" s="43"/>
    </row>
    <row r="77" spans="1:7">
      <c r="A77" s="43"/>
    </row>
    <row r="78" spans="1:7">
      <c r="A78" s="43"/>
    </row>
    <row r="79" spans="1:7">
      <c r="A79" s="43"/>
    </row>
    <row r="80" spans="1:7">
      <c r="A80" s="43"/>
    </row>
    <row r="81" spans="1:1">
      <c r="A81" s="43"/>
    </row>
    <row r="82" spans="1:1">
      <c r="A82" s="43"/>
    </row>
    <row r="83" spans="1:1">
      <c r="A83" s="43"/>
    </row>
    <row r="84" spans="1:1">
      <c r="A84" s="39" t="s">
        <v>1178</v>
      </c>
    </row>
    <row r="85" spans="1:1">
      <c r="A85" s="43"/>
    </row>
    <row r="86" spans="1:1">
      <c r="A86" s="39" t="s">
        <v>95</v>
      </c>
    </row>
    <row r="87" spans="1:1">
      <c r="A87" s="43"/>
    </row>
    <row r="88" spans="1:1">
      <c r="A88" s="43"/>
    </row>
    <row r="89" spans="1:1">
      <c r="A89" s="43"/>
    </row>
    <row r="90" spans="1:1">
      <c r="A90" s="43"/>
    </row>
    <row r="91" spans="1:1">
      <c r="A91" s="43"/>
    </row>
    <row r="92" spans="1:1">
      <c r="A92" s="43"/>
    </row>
    <row r="93" spans="1:1">
      <c r="A93" s="43"/>
    </row>
    <row r="94" spans="1:1">
      <c r="A94" s="43"/>
    </row>
    <row r="95" spans="1:1">
      <c r="A95" s="43"/>
    </row>
    <row r="96" spans="1:1">
      <c r="A96" s="43"/>
    </row>
    <row r="97" spans="1:9">
      <c r="A97" s="43"/>
    </row>
    <row r="98" spans="1:9">
      <c r="A98" s="43"/>
    </row>
    <row r="100" spans="1:9">
      <c r="A100" s="42"/>
    </row>
    <row r="101" spans="1:9">
      <c r="A101" s="14" t="s">
        <v>1081</v>
      </c>
    </row>
    <row r="104" spans="1:9" s="1" customFormat="1" ht="15" customHeight="1">
      <c r="A104" s="58" t="s">
        <v>1179</v>
      </c>
      <c r="B104" s="59"/>
      <c r="C104" s="59"/>
      <c r="D104" s="59"/>
      <c r="E104" s="59"/>
      <c r="F104" s="59"/>
      <c r="G104" s="59"/>
    </row>
    <row r="105" spans="1:9">
      <c r="A105" s="14" t="s">
        <v>1</v>
      </c>
    </row>
    <row r="106" spans="1:9" s="1" customFormat="1" ht="17.649999999999999" customHeight="1">
      <c r="A106" s="6" t="s">
        <v>2</v>
      </c>
      <c r="B106" s="6" t="s">
        <v>3</v>
      </c>
      <c r="C106" s="13" t="s">
        <v>4</v>
      </c>
      <c r="D106" s="13" t="s">
        <v>5</v>
      </c>
      <c r="E106" s="12" t="s">
        <v>6</v>
      </c>
      <c r="F106" s="12" t="s">
        <v>7</v>
      </c>
      <c r="G106" s="12" t="s">
        <v>8</v>
      </c>
    </row>
    <row r="107" spans="1:9">
      <c r="A107" s="16" t="s">
        <v>9</v>
      </c>
      <c r="B107" s="17"/>
      <c r="C107" s="17"/>
      <c r="D107" s="17"/>
      <c r="E107" s="18"/>
      <c r="F107" s="19"/>
      <c r="G107" s="18"/>
    </row>
    <row r="108" spans="1:9">
      <c r="A108" s="20" t="s">
        <v>10</v>
      </c>
      <c r="B108" s="21"/>
      <c r="C108" s="21"/>
      <c r="D108" s="21"/>
      <c r="E108" s="22"/>
      <c r="F108" s="23"/>
      <c r="G108" s="22"/>
    </row>
    <row r="109" spans="1:9">
      <c r="A109" s="21" t="s">
        <v>1133</v>
      </c>
      <c r="B109" s="21" t="s">
        <v>1134</v>
      </c>
      <c r="C109" s="21" t="s">
        <v>1135</v>
      </c>
      <c r="D109" s="24">
        <v>5230</v>
      </c>
      <c r="E109" s="22">
        <v>0</v>
      </c>
      <c r="F109" s="23">
        <v>100</v>
      </c>
      <c r="G109" s="22">
        <v>0</v>
      </c>
    </row>
    <row r="110" spans="1:9">
      <c r="A110" s="20" t="s">
        <v>17</v>
      </c>
      <c r="B110" s="20"/>
      <c r="C110" s="20"/>
      <c r="D110" s="20"/>
      <c r="E110" s="25">
        <f>SUM(E108:E109)</f>
        <v>0</v>
      </c>
      <c r="F110" s="26">
        <f>SUM(F108:F109)</f>
        <v>100</v>
      </c>
      <c r="G110" s="25"/>
      <c r="H110" s="14"/>
      <c r="I110" s="14"/>
    </row>
    <row r="111" spans="1:9">
      <c r="A111" s="21"/>
      <c r="B111" s="21"/>
      <c r="C111" s="21"/>
      <c r="D111" s="21"/>
      <c r="E111" s="22"/>
      <c r="F111" s="23"/>
      <c r="G111" s="22"/>
    </row>
    <row r="112" spans="1:9">
      <c r="A112" s="20" t="s">
        <v>58</v>
      </c>
      <c r="B112" s="20"/>
      <c r="C112" s="20"/>
      <c r="D112" s="20"/>
      <c r="E112" s="25">
        <f>E110</f>
        <v>0</v>
      </c>
      <c r="F112" s="26">
        <f>F110</f>
        <v>100</v>
      </c>
      <c r="G112" s="25"/>
      <c r="H112" s="14"/>
      <c r="I112" s="14"/>
    </row>
    <row r="113" spans="1:9">
      <c r="A113" s="20"/>
      <c r="B113" s="20"/>
      <c r="C113" s="20"/>
      <c r="D113" s="20"/>
      <c r="E113" s="25"/>
      <c r="F113" s="26"/>
      <c r="G113" s="25"/>
      <c r="H113" s="14"/>
      <c r="I113" s="14"/>
    </row>
    <row r="114" spans="1:9">
      <c r="A114" s="20" t="s">
        <v>59</v>
      </c>
      <c r="B114" s="20"/>
      <c r="C114" s="20"/>
      <c r="D114" s="20"/>
      <c r="E114" s="25">
        <f>E116-(E110)</f>
        <v>8.9999999999999996E-7</v>
      </c>
      <c r="F114" s="26">
        <v>0</v>
      </c>
      <c r="G114" s="25"/>
      <c r="H114" s="14"/>
      <c r="I114" s="14"/>
    </row>
    <row r="115" spans="1:9">
      <c r="A115" s="20"/>
      <c r="B115" s="20"/>
      <c r="C115" s="20"/>
      <c r="D115" s="20"/>
      <c r="E115" s="25"/>
      <c r="F115" s="26"/>
      <c r="G115" s="25"/>
      <c r="H115" s="14"/>
      <c r="I115" s="14"/>
    </row>
    <row r="116" spans="1:9">
      <c r="A116" s="27" t="s">
        <v>60</v>
      </c>
      <c r="B116" s="27"/>
      <c r="C116" s="27"/>
      <c r="D116" s="27"/>
      <c r="E116" s="28">
        <v>8.9999999999999996E-7</v>
      </c>
      <c r="F116" s="29">
        <v>100</v>
      </c>
      <c r="G116" s="28"/>
      <c r="H116" s="14"/>
      <c r="I116" s="14"/>
    </row>
    <row r="117" spans="1:9">
      <c r="F117" s="15"/>
    </row>
    <row r="118" spans="1:9">
      <c r="A118" s="14" t="s">
        <v>62</v>
      </c>
    </row>
    <row r="119" spans="1:9">
      <c r="A119" s="39" t="s">
        <v>1136</v>
      </c>
    </row>
    <row r="120" spans="1:9">
      <c r="A120" s="14" t="s">
        <v>1137</v>
      </c>
    </row>
    <row r="122" spans="1:9">
      <c r="A122" s="14" t="s">
        <v>63</v>
      </c>
    </row>
    <row r="123" spans="1:9">
      <c r="A123" s="14" t="s">
        <v>64</v>
      </c>
    </row>
    <row r="124" spans="1:9">
      <c r="A124" s="14" t="s">
        <v>65</v>
      </c>
      <c r="B124" s="14"/>
      <c r="C124" s="30" t="s">
        <v>66</v>
      </c>
      <c r="D124" s="14" t="s">
        <v>67</v>
      </c>
    </row>
    <row r="125" spans="1:9">
      <c r="A125" s="7" t="s">
        <v>127</v>
      </c>
      <c r="C125" s="31">
        <v>0</v>
      </c>
      <c r="D125" s="31">
        <v>0</v>
      </c>
    </row>
    <row r="126" spans="1:9">
      <c r="A126" s="7" t="s">
        <v>1169</v>
      </c>
      <c r="C126" s="31">
        <v>0</v>
      </c>
      <c r="D126" s="31">
        <v>0</v>
      </c>
    </row>
    <row r="127" spans="1:9">
      <c r="A127" s="7" t="s">
        <v>129</v>
      </c>
      <c r="C127" s="31">
        <v>0</v>
      </c>
      <c r="D127" s="31">
        <v>0</v>
      </c>
    </row>
    <row r="128" spans="1:9">
      <c r="A128" s="7" t="s">
        <v>130</v>
      </c>
      <c r="C128" s="31">
        <v>0</v>
      </c>
      <c r="D128" s="31">
        <v>0</v>
      </c>
    </row>
    <row r="129" spans="1:7">
      <c r="A129" s="7" t="s">
        <v>1170</v>
      </c>
      <c r="C129" s="31">
        <v>0</v>
      </c>
      <c r="D129" s="31">
        <v>0</v>
      </c>
    </row>
    <row r="130" spans="1:7">
      <c r="A130" s="7" t="s">
        <v>131</v>
      </c>
      <c r="C130" s="31">
        <v>0</v>
      </c>
      <c r="D130" s="31">
        <v>0</v>
      </c>
    </row>
    <row r="131" spans="1:7">
      <c r="A131" s="7" t="s">
        <v>1171</v>
      </c>
      <c r="C131" s="31">
        <v>0</v>
      </c>
      <c r="D131" s="31">
        <v>0</v>
      </c>
    </row>
    <row r="132" spans="1:7">
      <c r="A132" s="7" t="s">
        <v>133</v>
      </c>
      <c r="C132" s="31">
        <v>0</v>
      </c>
      <c r="D132" s="31">
        <v>0</v>
      </c>
    </row>
    <row r="133" spans="1:7">
      <c r="A133" s="7" t="s">
        <v>134</v>
      </c>
      <c r="C133" s="31">
        <v>0</v>
      </c>
      <c r="D133" s="31">
        <v>0</v>
      </c>
    </row>
    <row r="135" spans="1:7">
      <c r="A135" s="7" t="s">
        <v>87</v>
      </c>
    </row>
    <row r="137" spans="1:7">
      <c r="A137" s="14" t="s">
        <v>1138</v>
      </c>
      <c r="D137" s="30" t="s">
        <v>91</v>
      </c>
    </row>
    <row r="138" spans="1:7">
      <c r="A138" s="7" t="s">
        <v>512</v>
      </c>
    </row>
    <row r="139" spans="1:7">
      <c r="A139" s="41" t="s">
        <v>513</v>
      </c>
    </row>
    <row r="141" spans="1:7" s="1" customFormat="1" ht="13.9">
      <c r="A141" s="58" t="s">
        <v>1180</v>
      </c>
      <c r="B141" s="59"/>
      <c r="C141" s="59"/>
      <c r="D141" s="59"/>
      <c r="E141" s="59"/>
      <c r="F141" s="59"/>
      <c r="G141" s="59"/>
    </row>
    <row r="142" spans="1:7">
      <c r="A142" s="14" t="s">
        <v>1</v>
      </c>
    </row>
    <row r="143" spans="1:7" s="1" customFormat="1" ht="17.649999999999999" customHeight="1">
      <c r="A143" s="6" t="s">
        <v>2</v>
      </c>
      <c r="B143" s="6" t="s">
        <v>3</v>
      </c>
      <c r="C143" s="13" t="s">
        <v>4</v>
      </c>
      <c r="D143" s="13" t="s">
        <v>5</v>
      </c>
      <c r="E143" s="12" t="s">
        <v>6</v>
      </c>
      <c r="F143" s="12" t="s">
        <v>7</v>
      </c>
      <c r="G143" s="12" t="s">
        <v>8</v>
      </c>
    </row>
    <row r="144" spans="1:7">
      <c r="A144" s="16" t="s">
        <v>9</v>
      </c>
      <c r="B144" s="17"/>
      <c r="C144" s="17"/>
      <c r="D144" s="17"/>
      <c r="E144" s="18"/>
      <c r="F144" s="19"/>
      <c r="G144" s="18"/>
    </row>
    <row r="145" spans="1:9">
      <c r="A145" s="20" t="s">
        <v>10</v>
      </c>
      <c r="B145" s="21"/>
      <c r="C145" s="21"/>
      <c r="D145" s="21"/>
      <c r="E145" s="22"/>
      <c r="F145" s="23"/>
      <c r="G145" s="22"/>
    </row>
    <row r="146" spans="1:9" ht="20.45">
      <c r="A146" s="21" t="s">
        <v>1140</v>
      </c>
      <c r="B146" s="21" t="s">
        <v>1141</v>
      </c>
      <c r="C146" s="45" t="s">
        <v>1142</v>
      </c>
      <c r="D146" s="24">
        <v>3523</v>
      </c>
      <c r="E146" s="22">
        <v>0</v>
      </c>
      <c r="F146" s="23">
        <v>100</v>
      </c>
      <c r="G146" s="22">
        <v>0</v>
      </c>
    </row>
    <row r="147" spans="1:9">
      <c r="A147" s="20" t="s">
        <v>17</v>
      </c>
      <c r="B147" s="20"/>
      <c r="C147" s="20"/>
      <c r="D147" s="20"/>
      <c r="E147" s="25">
        <f>SUM(E145:E146)</f>
        <v>0</v>
      </c>
      <c r="F147" s="26">
        <f>SUM(F145:F146)</f>
        <v>100</v>
      </c>
      <c r="G147" s="25"/>
      <c r="H147" s="14"/>
      <c r="I147" s="14"/>
    </row>
    <row r="148" spans="1:9">
      <c r="A148" s="21"/>
      <c r="B148" s="21"/>
      <c r="C148" s="21"/>
      <c r="D148" s="21"/>
      <c r="E148" s="22"/>
      <c r="F148" s="23"/>
      <c r="G148" s="22"/>
    </row>
    <row r="149" spans="1:9">
      <c r="A149" s="20" t="s">
        <v>58</v>
      </c>
      <c r="B149" s="20"/>
      <c r="C149" s="20"/>
      <c r="D149" s="20"/>
      <c r="E149" s="25">
        <f>E147</f>
        <v>0</v>
      </c>
      <c r="F149" s="26">
        <f>F147</f>
        <v>100</v>
      </c>
      <c r="G149" s="25"/>
      <c r="H149" s="14"/>
      <c r="I149" s="14"/>
    </row>
    <row r="150" spans="1:9">
      <c r="A150" s="20"/>
      <c r="B150" s="20"/>
      <c r="C150" s="20"/>
      <c r="D150" s="20"/>
      <c r="E150" s="25"/>
      <c r="F150" s="26"/>
      <c r="G150" s="25"/>
      <c r="H150" s="14"/>
      <c r="I150" s="14"/>
    </row>
    <row r="151" spans="1:9">
      <c r="A151" s="20" t="s">
        <v>59</v>
      </c>
      <c r="B151" s="20"/>
      <c r="C151" s="20"/>
      <c r="D151" s="20"/>
      <c r="E151" s="25">
        <f>E153-(E147)</f>
        <v>8.9999999999999996E-7</v>
      </c>
      <c r="F151" s="26">
        <v>0</v>
      </c>
      <c r="G151" s="25"/>
      <c r="H151" s="14"/>
      <c r="I151" s="14"/>
    </row>
    <row r="152" spans="1:9">
      <c r="A152" s="20"/>
      <c r="B152" s="20"/>
      <c r="C152" s="20"/>
      <c r="D152" s="20"/>
      <c r="E152" s="25"/>
      <c r="F152" s="26"/>
      <c r="G152" s="25"/>
      <c r="H152" s="14"/>
      <c r="I152" s="14"/>
    </row>
    <row r="153" spans="1:9">
      <c r="A153" s="27" t="s">
        <v>60</v>
      </c>
      <c r="B153" s="27"/>
      <c r="C153" s="27"/>
      <c r="D153" s="27"/>
      <c r="E153" s="28">
        <v>8.9999999999999996E-7</v>
      </c>
      <c r="F153" s="29">
        <v>100</v>
      </c>
      <c r="G153" s="28"/>
      <c r="H153" s="14"/>
      <c r="I153" s="14"/>
    </row>
    <row r="154" spans="1:9">
      <c r="F154" s="15"/>
    </row>
    <row r="155" spans="1:9">
      <c r="A155" s="14" t="s">
        <v>62</v>
      </c>
    </row>
    <row r="156" spans="1:9">
      <c r="A156" s="39" t="s">
        <v>1136</v>
      </c>
    </row>
    <row r="157" spans="1:9">
      <c r="A157" s="14" t="s">
        <v>1143</v>
      </c>
    </row>
    <row r="159" spans="1:9">
      <c r="A159" s="14" t="s">
        <v>63</v>
      </c>
    </row>
    <row r="160" spans="1:9">
      <c r="A160" s="14" t="s">
        <v>64</v>
      </c>
    </row>
    <row r="161" spans="1:4">
      <c r="A161" s="14" t="s">
        <v>65</v>
      </c>
      <c r="B161" s="14"/>
      <c r="C161" s="30" t="s">
        <v>66</v>
      </c>
      <c r="D161" s="14" t="s">
        <v>67</v>
      </c>
    </row>
    <row r="162" spans="1:4">
      <c r="A162" s="7" t="s">
        <v>127</v>
      </c>
      <c r="C162" s="31">
        <v>0</v>
      </c>
      <c r="D162" s="31">
        <v>0</v>
      </c>
    </row>
    <row r="163" spans="1:4">
      <c r="A163" s="7" t="s">
        <v>1169</v>
      </c>
      <c r="C163" s="31">
        <v>0</v>
      </c>
      <c r="D163" s="31">
        <v>0</v>
      </c>
    </row>
    <row r="164" spans="1:4">
      <c r="A164" s="7" t="s">
        <v>129</v>
      </c>
      <c r="C164" s="31">
        <v>0</v>
      </c>
      <c r="D164" s="31">
        <v>0</v>
      </c>
    </row>
    <row r="165" spans="1:4">
      <c r="A165" s="7" t="s">
        <v>130</v>
      </c>
      <c r="C165" s="31">
        <v>0</v>
      </c>
      <c r="D165" s="31">
        <v>0</v>
      </c>
    </row>
    <row r="166" spans="1:4">
      <c r="A166" s="7" t="s">
        <v>1170</v>
      </c>
      <c r="C166" s="31">
        <v>0</v>
      </c>
      <c r="D166" s="31">
        <v>0</v>
      </c>
    </row>
    <row r="167" spans="1:4">
      <c r="A167" s="7" t="s">
        <v>131</v>
      </c>
      <c r="C167" s="31">
        <v>0</v>
      </c>
      <c r="D167" s="31">
        <v>0</v>
      </c>
    </row>
    <row r="168" spans="1:4">
      <c r="A168" s="7" t="s">
        <v>1171</v>
      </c>
      <c r="C168" s="31">
        <v>0</v>
      </c>
      <c r="D168" s="31">
        <v>0</v>
      </c>
    </row>
    <row r="169" spans="1:4">
      <c r="A169" s="7" t="s">
        <v>133</v>
      </c>
      <c r="C169" s="31">
        <v>0</v>
      </c>
      <c r="D169" s="31">
        <v>0</v>
      </c>
    </row>
    <row r="170" spans="1:4">
      <c r="A170" s="7" t="s">
        <v>134</v>
      </c>
      <c r="C170" s="31">
        <v>0</v>
      </c>
      <c r="D170" s="31">
        <v>0</v>
      </c>
    </row>
    <row r="172" spans="1:4">
      <c r="A172" s="7" t="s">
        <v>87</v>
      </c>
    </row>
    <row r="174" spans="1:4">
      <c r="A174" s="14" t="s">
        <v>1138</v>
      </c>
      <c r="D174" s="30" t="s">
        <v>91</v>
      </c>
    </row>
    <row r="175" spans="1:4">
      <c r="A175" s="7" t="s">
        <v>512</v>
      </c>
    </row>
    <row r="176" spans="1:4">
      <c r="A176" s="41" t="s">
        <v>513</v>
      </c>
    </row>
  </sheetData>
  <mergeCells count="7">
    <mergeCell ref="A141:G141"/>
    <mergeCell ref="A1:H1"/>
    <mergeCell ref="A56:G56"/>
    <mergeCell ref="A61:G61"/>
    <mergeCell ref="A63:G63"/>
    <mergeCell ref="A66:G66"/>
    <mergeCell ref="A104:G104"/>
  </mergeCells>
  <conditionalFormatting sqref="F2:F3 F5:F12 F19:F55 F57:F60 F62 F64:F65 F117:F140 F105 F142 F154:F65558 F67:F103">
    <cfRule type="cellIs" dxfId="15" priority="8" stopIfTrue="1" operator="between">
      <formula>0.009</formula>
      <formula>-0.009</formula>
    </cfRule>
  </conditionalFormatting>
  <conditionalFormatting sqref="F107:F108">
    <cfRule type="cellIs" dxfId="14" priority="6" stopIfTrue="1" operator="between">
      <formula>0.009</formula>
      <formula>-0.009</formula>
    </cfRule>
  </conditionalFormatting>
  <conditionalFormatting sqref="F111:F113 F115:F116">
    <cfRule type="cellIs" dxfId="13" priority="5" stopIfTrue="1" operator="between">
      <formula>0.009</formula>
      <formula>-0.009</formula>
    </cfRule>
  </conditionalFormatting>
  <conditionalFormatting sqref="F109:F110">
    <cfRule type="cellIs" dxfId="12" priority="4" stopIfTrue="1" operator="between">
      <formula>0.009</formula>
      <formula>-0.009</formula>
    </cfRule>
  </conditionalFormatting>
  <conditionalFormatting sqref="F144:F145">
    <cfRule type="cellIs" dxfId="11" priority="3" stopIfTrue="1" operator="between">
      <formula>0.009</formula>
      <formula>-0.009</formula>
    </cfRule>
  </conditionalFormatting>
  <conditionalFormatting sqref="F148:F150 F152:F153">
    <cfRule type="cellIs" dxfId="10" priority="2" stopIfTrue="1" operator="between">
      <formula>0.009</formula>
      <formula>-0.009</formula>
    </cfRule>
  </conditionalFormatting>
  <conditionalFormatting sqref="F146:F147">
    <cfRule type="cellIs" dxfId="9" priority="1" stopIfTrue="1" operator="between">
      <formula>0.009</formula>
      <formula>-0.009</formula>
    </cfRule>
  </conditionalFormatting>
  <hyperlinks>
    <hyperlink ref="A59" r:id="rId1" tooltip="https://www.franklintempletonindia.com/downloadsServlet/pdf/franklin-templeton-update-on-reliance-broadcast-july-23-2020-kcg9m1gq" xr:uid="{00000000-0004-0000-2C00-000000000000}"/>
    <hyperlink ref="A64" r:id="rId2" tooltip="https://www.franklintempletonindia.com/downloadsServlet/pdf/fair-valuation-reliance-big-reliance-infra-november-4-2020-kgox4tfq" xr:uid="{00000000-0004-0000-2C00-000001000000}"/>
    <hyperlink ref="A54" r:id="rId3" tooltip="https://www.franklintempletonindia.com/investor/reports" xr:uid="{00000000-0004-0000-2C00-000002000000}"/>
    <hyperlink ref="A139" r:id="rId4" xr:uid="{00000000-0004-0000-2C00-000003000000}"/>
    <hyperlink ref="A176" r:id="rId5" xr:uid="{00000000-0004-0000-2C00-000004000000}"/>
  </hyperlinks>
  <pageMargins left="0.7" right="0.7" top="0.75" bottom="0.75" header="0.3" footer="0.3"/>
  <pageSetup paperSize="9" orientation="portrait" r:id="rId6"/>
  <headerFooter>
    <oddFooter>&amp;C&amp;1#&amp;"Calibri"&amp;10&amp;K000000PUBLIC</oddFooter>
    <evenFooter>&amp;LPUBLIC</evenFooter>
    <firstFooter>&amp;LPUBLIC</firstFooter>
  </headerFooter>
  <drawing r:id="rId7"/>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80"/>
  <sheetViews>
    <sheetView workbookViewId="0">
      <selection sqref="A1:G1"/>
    </sheetView>
  </sheetViews>
  <sheetFormatPr defaultColWidth="9.28515625" defaultRowHeight="10.15"/>
  <cols>
    <col min="1" max="1" width="38.7109375" style="7" bestFit="1" customWidth="1"/>
    <col min="2" max="2" width="39.28515625" style="7" bestFit="1" customWidth="1"/>
    <col min="3"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9" s="1" customFormat="1" ht="15" customHeight="1">
      <c r="A1" s="58" t="s">
        <v>1181</v>
      </c>
      <c r="B1" s="59"/>
      <c r="C1" s="59"/>
      <c r="D1" s="59"/>
      <c r="E1" s="59"/>
      <c r="F1" s="59"/>
      <c r="G1" s="59"/>
    </row>
    <row r="2" spans="1:9" s="1" customFormat="1" ht="12">
      <c r="A2" s="50" t="s">
        <v>478</v>
      </c>
      <c r="E2" s="5"/>
      <c r="F2" s="9"/>
      <c r="G2" s="10"/>
    </row>
    <row r="3" spans="1:9" s="1" customFormat="1" ht="12">
      <c r="A3" s="8" t="s">
        <v>1</v>
      </c>
      <c r="B3" s="2"/>
      <c r="C3" s="3"/>
      <c r="D3" s="3"/>
      <c r="E3" s="4"/>
      <c r="F3" s="9"/>
      <c r="G3" s="10"/>
    </row>
    <row r="4" spans="1:9" s="1" customFormat="1" ht="17.649999999999999" customHeight="1">
      <c r="A4" s="6" t="s">
        <v>2</v>
      </c>
      <c r="B4" s="6" t="s">
        <v>3</v>
      </c>
      <c r="C4" s="13" t="s">
        <v>4</v>
      </c>
      <c r="D4" s="13" t="s">
        <v>5</v>
      </c>
      <c r="E4" s="12" t="s">
        <v>6</v>
      </c>
      <c r="F4" s="12" t="s">
        <v>7</v>
      </c>
      <c r="G4" s="12" t="s">
        <v>8</v>
      </c>
    </row>
    <row r="5" spans="1:9">
      <c r="A5" s="16" t="s">
        <v>9</v>
      </c>
      <c r="B5" s="17"/>
      <c r="C5" s="17"/>
      <c r="D5" s="17"/>
      <c r="E5" s="18"/>
      <c r="F5" s="19"/>
      <c r="G5" s="18"/>
    </row>
    <row r="6" spans="1:9">
      <c r="A6" s="20" t="s">
        <v>10</v>
      </c>
      <c r="B6" s="21"/>
      <c r="C6" s="21"/>
      <c r="D6" s="21"/>
      <c r="E6" s="22"/>
      <c r="F6" s="23"/>
      <c r="G6" s="22"/>
    </row>
    <row r="7" spans="1:9">
      <c r="A7" s="21" t="s">
        <v>1145</v>
      </c>
      <c r="B7" s="21" t="s">
        <v>1146</v>
      </c>
      <c r="C7" s="21" t="s">
        <v>1147</v>
      </c>
      <c r="D7" s="24">
        <v>1567</v>
      </c>
      <c r="E7" s="22">
        <v>15454.678529999999</v>
      </c>
      <c r="F7" s="23">
        <v>55.008790506506102</v>
      </c>
      <c r="G7" s="22">
        <v>13.15</v>
      </c>
    </row>
    <row r="8" spans="1:9">
      <c r="A8" s="21" t="s">
        <v>1182</v>
      </c>
      <c r="B8" s="21" t="s">
        <v>1183</v>
      </c>
      <c r="C8" s="21" t="s">
        <v>1147</v>
      </c>
      <c r="D8" s="24">
        <v>1250</v>
      </c>
      <c r="E8" s="22">
        <v>12337.85</v>
      </c>
      <c r="F8" s="23">
        <v>43.914870479722403</v>
      </c>
      <c r="G8" s="22">
        <v>13.15</v>
      </c>
    </row>
    <row r="9" spans="1:9">
      <c r="A9" s="20" t="s">
        <v>17</v>
      </c>
      <c r="B9" s="20"/>
      <c r="C9" s="20"/>
      <c r="D9" s="20"/>
      <c r="E9" s="25">
        <f>SUM(E6:E8)</f>
        <v>27792.52853</v>
      </c>
      <c r="F9" s="26">
        <f>SUM(F6:F8)</f>
        <v>98.923660986228498</v>
      </c>
      <c r="G9" s="25"/>
      <c r="H9" s="14"/>
      <c r="I9" s="14"/>
    </row>
    <row r="10" spans="1:9">
      <c r="A10" s="21"/>
      <c r="B10" s="21"/>
      <c r="C10" s="21"/>
      <c r="D10" s="21"/>
      <c r="E10" s="22"/>
      <c r="F10" s="23"/>
      <c r="G10" s="22"/>
    </row>
    <row r="11" spans="1:9">
      <c r="A11" s="20" t="s">
        <v>1067</v>
      </c>
      <c r="B11" s="21"/>
      <c r="C11" s="21"/>
      <c r="D11" s="21"/>
      <c r="E11" s="22"/>
      <c r="F11" s="23"/>
      <c r="G11" s="22"/>
    </row>
    <row r="12" spans="1:9">
      <c r="A12" s="21" t="s">
        <v>1122</v>
      </c>
      <c r="B12" s="21" t="s">
        <v>1123</v>
      </c>
      <c r="C12" s="21" t="s">
        <v>1124</v>
      </c>
      <c r="D12" s="24">
        <v>10149.76</v>
      </c>
      <c r="E12" s="22">
        <v>348.40717790000002</v>
      </c>
      <c r="F12" s="23">
        <v>1.24010715738026</v>
      </c>
      <c r="G12" s="22">
        <v>3.3405999999999998</v>
      </c>
    </row>
    <row r="13" spans="1:9">
      <c r="A13" s="20" t="s">
        <v>17</v>
      </c>
      <c r="B13" s="20"/>
      <c r="C13" s="20"/>
      <c r="D13" s="20"/>
      <c r="E13" s="25">
        <f>SUM(E12:E12)</f>
        <v>348.40717790000002</v>
      </c>
      <c r="F13" s="26">
        <f>SUM(F12:F12)</f>
        <v>1.24010715738026</v>
      </c>
      <c r="G13" s="25"/>
      <c r="H13" s="14"/>
      <c r="I13" s="14"/>
    </row>
    <row r="14" spans="1:9">
      <c r="A14" s="21"/>
      <c r="B14" s="21"/>
      <c r="C14" s="21"/>
      <c r="D14" s="21"/>
      <c r="E14" s="22"/>
      <c r="F14" s="23"/>
      <c r="G14" s="22"/>
    </row>
    <row r="15" spans="1:9">
      <c r="A15" s="20" t="s">
        <v>58</v>
      </c>
      <c r="B15" s="20"/>
      <c r="C15" s="20"/>
      <c r="D15" s="20"/>
      <c r="E15" s="25">
        <f>E9+E13</f>
        <v>28140.9357079</v>
      </c>
      <c r="F15" s="26">
        <f>F9+F13</f>
        <v>100.16376814360876</v>
      </c>
      <c r="G15" s="25"/>
      <c r="H15" s="14"/>
      <c r="I15" s="14"/>
    </row>
    <row r="16" spans="1:9">
      <c r="A16" s="20"/>
      <c r="B16" s="20"/>
      <c r="C16" s="20"/>
      <c r="D16" s="20"/>
      <c r="E16" s="25"/>
      <c r="F16" s="26"/>
      <c r="G16" s="25"/>
      <c r="H16" s="14"/>
      <c r="I16" s="14"/>
    </row>
    <row r="17" spans="1:9">
      <c r="A17" s="20" t="s">
        <v>59</v>
      </c>
      <c r="B17" s="20"/>
      <c r="C17" s="20"/>
      <c r="D17" s="20"/>
      <c r="E17" s="25">
        <f>E19-(E9+E13)</f>
        <v>-46.01053740000134</v>
      </c>
      <c r="F17" s="26">
        <f>F19-(F9+F13)</f>
        <v>-0.16376814360876324</v>
      </c>
      <c r="G17" s="25"/>
      <c r="H17" s="14"/>
      <c r="I17" s="14"/>
    </row>
    <row r="18" spans="1:9">
      <c r="A18" s="20"/>
      <c r="B18" s="20"/>
      <c r="C18" s="20"/>
      <c r="D18" s="20"/>
      <c r="E18" s="25"/>
      <c r="F18" s="26"/>
      <c r="G18" s="25"/>
      <c r="H18" s="14"/>
      <c r="I18" s="14"/>
    </row>
    <row r="19" spans="1:9">
      <c r="A19" s="27" t="s">
        <v>60</v>
      </c>
      <c r="B19" s="27"/>
      <c r="C19" s="27"/>
      <c r="D19" s="27"/>
      <c r="E19" s="28">
        <v>28094.925170499999</v>
      </c>
      <c r="F19" s="29">
        <v>100</v>
      </c>
      <c r="G19" s="28"/>
      <c r="H19" s="14"/>
      <c r="I19" s="14"/>
    </row>
    <row r="21" spans="1:9">
      <c r="A21" s="14" t="s">
        <v>62</v>
      </c>
    </row>
    <row r="23" spans="1:9">
      <c r="A23" s="14" t="s">
        <v>63</v>
      </c>
    </row>
    <row r="24" spans="1:9">
      <c r="A24" s="14" t="s">
        <v>64</v>
      </c>
    </row>
    <row r="25" spans="1:9">
      <c r="A25" s="14" t="s">
        <v>65</v>
      </c>
      <c r="B25" s="14"/>
      <c r="C25" s="30" t="s">
        <v>66</v>
      </c>
      <c r="D25" s="14" t="s">
        <v>67</v>
      </c>
    </row>
    <row r="26" spans="1:9">
      <c r="A26" s="7" t="s">
        <v>127</v>
      </c>
      <c r="C26" s="31">
        <v>28.641300000000001</v>
      </c>
      <c r="D26" s="31">
        <v>30.811299999999999</v>
      </c>
    </row>
    <row r="27" spans="1:9">
      <c r="A27" s="7" t="s">
        <v>128</v>
      </c>
      <c r="C27" s="31">
        <v>10.7982</v>
      </c>
      <c r="D27" s="31">
        <v>11.616300000000001</v>
      </c>
    </row>
    <row r="28" spans="1:9">
      <c r="A28" s="7" t="s">
        <v>1169</v>
      </c>
      <c r="C28" s="31">
        <v>10.887499999999999</v>
      </c>
      <c r="D28" s="31">
        <v>11.712400000000001</v>
      </c>
    </row>
    <row r="29" spans="1:9">
      <c r="A29" s="7" t="s">
        <v>1170</v>
      </c>
      <c r="C29" s="31">
        <v>29.380199999999999</v>
      </c>
      <c r="D29" s="31">
        <v>31.606300000000001</v>
      </c>
    </row>
    <row r="30" spans="1:9">
      <c r="A30" s="7" t="s">
        <v>1184</v>
      </c>
      <c r="C30" s="31">
        <v>10.760199999999999</v>
      </c>
      <c r="D30" s="31">
        <v>11.575200000000001</v>
      </c>
    </row>
    <row r="31" spans="1:9">
      <c r="A31" s="7" t="s">
        <v>73</v>
      </c>
      <c r="C31" s="31">
        <v>30.369599999999998</v>
      </c>
      <c r="D31" s="31">
        <v>32.6706</v>
      </c>
    </row>
    <row r="32" spans="1:9">
      <c r="A32" s="7" t="s">
        <v>1185</v>
      </c>
      <c r="C32" s="31">
        <v>10.854799999999999</v>
      </c>
      <c r="D32" s="31">
        <v>11.677300000000001</v>
      </c>
    </row>
    <row r="33" spans="1:7">
      <c r="A33" s="7" t="s">
        <v>75</v>
      </c>
      <c r="C33" s="31">
        <v>10.882899999999999</v>
      </c>
      <c r="D33" s="31">
        <v>11.7075</v>
      </c>
    </row>
    <row r="34" spans="1:7">
      <c r="A34" s="7" t="s">
        <v>1186</v>
      </c>
      <c r="C34" s="31">
        <v>30.5581</v>
      </c>
      <c r="D34" s="31">
        <v>32.8735</v>
      </c>
    </row>
    <row r="35" spans="1:7">
      <c r="A35" s="7" t="s">
        <v>1187</v>
      </c>
      <c r="C35" s="31">
        <v>10.8459</v>
      </c>
      <c r="D35" s="31">
        <v>11.6678</v>
      </c>
    </row>
    <row r="36" spans="1:7">
      <c r="A36" s="7" t="s">
        <v>1188</v>
      </c>
      <c r="C36" s="31">
        <v>10.885999999999999</v>
      </c>
      <c r="D36" s="31">
        <v>11.710800000000001</v>
      </c>
    </row>
    <row r="38" spans="1:7">
      <c r="A38" s="7" t="s">
        <v>87</v>
      </c>
    </row>
    <row r="40" spans="1:7">
      <c r="A40" s="14" t="s">
        <v>83</v>
      </c>
      <c r="D40" s="30" t="s">
        <v>91</v>
      </c>
    </row>
    <row r="42" spans="1:7">
      <c r="A42" s="14" t="s">
        <v>88</v>
      </c>
      <c r="D42" s="32">
        <v>1.4320569187397301</v>
      </c>
      <c r="E42" s="10" t="s">
        <v>89</v>
      </c>
    </row>
    <row r="44" spans="1:7">
      <c r="A44" s="14" t="s">
        <v>90</v>
      </c>
      <c r="D44" s="30" t="s">
        <v>91</v>
      </c>
    </row>
    <row r="46" spans="1:7" ht="24" customHeight="1">
      <c r="A46" s="67" t="s">
        <v>1189</v>
      </c>
      <c r="B46" s="68"/>
      <c r="C46" s="68"/>
      <c r="D46" s="68"/>
      <c r="E46" s="68"/>
      <c r="F46" s="68"/>
      <c r="G46" s="68"/>
    </row>
    <row r="48" spans="1:7">
      <c r="A48" s="39" t="s">
        <v>263</v>
      </c>
    </row>
    <row r="49" spans="1:1">
      <c r="A49" s="39"/>
    </row>
    <row r="50" spans="1:1">
      <c r="A50" s="39" t="s">
        <v>93</v>
      </c>
    </row>
    <row r="51" spans="1:1">
      <c r="A51" s="42"/>
    </row>
    <row r="52" spans="1:1">
      <c r="A52" s="43"/>
    </row>
    <row r="53" spans="1:1">
      <c r="A53" s="43"/>
    </row>
    <row r="54" spans="1:1">
      <c r="A54" s="43"/>
    </row>
    <row r="55" spans="1:1">
      <c r="A55" s="43"/>
    </row>
    <row r="56" spans="1:1">
      <c r="A56" s="43"/>
    </row>
    <row r="57" spans="1:1">
      <c r="A57" s="43"/>
    </row>
    <row r="58" spans="1:1">
      <c r="A58" s="43"/>
    </row>
    <row r="59" spans="1:1">
      <c r="A59" s="43"/>
    </row>
    <row r="60" spans="1:1">
      <c r="A60" s="43"/>
    </row>
    <row r="61" spans="1:1">
      <c r="A61" s="43"/>
    </row>
    <row r="62" spans="1:1">
      <c r="A62" s="43"/>
    </row>
    <row r="63" spans="1:1">
      <c r="A63" s="43"/>
    </row>
    <row r="64" spans="1:1">
      <c r="A64" s="39" t="s">
        <v>1190</v>
      </c>
    </row>
    <row r="65" spans="1:1">
      <c r="A65" s="43"/>
    </row>
    <row r="66" spans="1:1">
      <c r="A66" s="39" t="s">
        <v>95</v>
      </c>
    </row>
    <row r="67" spans="1:1">
      <c r="A67" s="43"/>
    </row>
    <row r="68" spans="1:1">
      <c r="A68" s="43"/>
    </row>
    <row r="69" spans="1:1">
      <c r="A69" s="43"/>
    </row>
    <row r="70" spans="1:1">
      <c r="A70" s="43"/>
    </row>
    <row r="71" spans="1:1">
      <c r="A71" s="43"/>
    </row>
    <row r="72" spans="1:1">
      <c r="A72" s="43"/>
    </row>
    <row r="73" spans="1:1">
      <c r="A73" s="43"/>
    </row>
    <row r="74" spans="1:1">
      <c r="A74" s="43"/>
    </row>
    <row r="75" spans="1:1">
      <c r="A75" s="43"/>
    </row>
    <row r="76" spans="1:1">
      <c r="A76" s="43"/>
    </row>
    <row r="77" spans="1:1">
      <c r="A77" s="43"/>
    </row>
    <row r="78" spans="1:1">
      <c r="A78" s="43"/>
    </row>
    <row r="79" spans="1:1">
      <c r="A79" s="43"/>
    </row>
    <row r="80" spans="1:1">
      <c r="A80" s="39" t="s">
        <v>1081</v>
      </c>
    </row>
  </sheetData>
  <mergeCells count="2">
    <mergeCell ref="A1:G1"/>
    <mergeCell ref="A46:G46"/>
  </mergeCells>
  <conditionalFormatting sqref="F2:F3 F5:F45 F47:F65537">
    <cfRule type="cellIs" dxfId="8" priority="1" stopIfTrue="1" operator="between">
      <formula>0.009</formula>
      <formula>-0.009</formula>
    </cfRule>
  </conditionalFormatting>
  <hyperlinks>
    <hyperlink ref="A49" r:id="rId1" tooltip="https://www.franklintempletonindia.com/downloadsServlet/pdf/product-labels-jg9o5k7l" display="https://www.franklintempletonindia.com/downloadsServlet/pdf/product-labels-jg9o5k7l" xr:uid="{00000000-0004-0000-2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85"/>
  <sheetViews>
    <sheetView workbookViewId="0">
      <selection sqref="A1:H1"/>
    </sheetView>
  </sheetViews>
  <sheetFormatPr defaultColWidth="9.28515625" defaultRowHeight="10.15"/>
  <cols>
    <col min="1" max="1" width="36.7109375" style="7" bestFit="1" customWidth="1"/>
    <col min="2" max="2" width="48.28515625" style="7" bestFit="1" customWidth="1"/>
    <col min="3" max="3" width="15.5703125" style="7" bestFit="1" customWidth="1"/>
    <col min="4"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9" s="1" customFormat="1" ht="15" customHeight="1">
      <c r="A1" s="58" t="s">
        <v>1191</v>
      </c>
      <c r="B1" s="59"/>
      <c r="C1" s="59"/>
      <c r="D1" s="59"/>
      <c r="E1" s="59"/>
      <c r="F1" s="59"/>
      <c r="G1" s="59"/>
      <c r="H1" s="59"/>
    </row>
    <row r="2" spans="1:9" s="1" customFormat="1" ht="12">
      <c r="A2" s="50" t="s">
        <v>478</v>
      </c>
      <c r="E2" s="5"/>
      <c r="F2" s="9"/>
      <c r="G2" s="10"/>
    </row>
    <row r="3" spans="1:9" s="1" customFormat="1" ht="12">
      <c r="A3" s="8" t="s">
        <v>1</v>
      </c>
      <c r="B3" s="2"/>
      <c r="C3" s="3"/>
      <c r="D3" s="3"/>
      <c r="E3" s="4"/>
      <c r="F3" s="9"/>
      <c r="G3" s="10"/>
    </row>
    <row r="4" spans="1:9" s="1" customFormat="1" ht="17.649999999999999" customHeight="1">
      <c r="A4" s="6" t="s">
        <v>2</v>
      </c>
      <c r="B4" s="6" t="s">
        <v>3</v>
      </c>
      <c r="C4" s="13" t="s">
        <v>4</v>
      </c>
      <c r="D4" s="13" t="s">
        <v>5</v>
      </c>
      <c r="E4" s="12" t="s">
        <v>6</v>
      </c>
      <c r="F4" s="12" t="s">
        <v>7</v>
      </c>
      <c r="G4" s="12" t="s">
        <v>8</v>
      </c>
    </row>
    <row r="5" spans="1:9">
      <c r="A5" s="16" t="s">
        <v>9</v>
      </c>
      <c r="B5" s="17"/>
      <c r="C5" s="17"/>
      <c r="D5" s="17"/>
      <c r="E5" s="18"/>
      <c r="F5" s="19"/>
      <c r="G5" s="18"/>
    </row>
    <row r="6" spans="1:9">
      <c r="A6" s="20" t="s">
        <v>363</v>
      </c>
      <c r="B6" s="21"/>
      <c r="C6" s="21"/>
      <c r="D6" s="21"/>
      <c r="E6" s="22"/>
      <c r="F6" s="23"/>
      <c r="G6" s="22"/>
    </row>
    <row r="7" spans="1:9">
      <c r="A7" s="21" t="s">
        <v>1118</v>
      </c>
      <c r="B7" s="21" t="s">
        <v>1119</v>
      </c>
      <c r="C7" s="21" t="s">
        <v>1117</v>
      </c>
      <c r="D7" s="24">
        <v>688</v>
      </c>
      <c r="E7" s="22">
        <v>0</v>
      </c>
      <c r="F7" s="22">
        <v>0</v>
      </c>
      <c r="G7" s="22">
        <v>0</v>
      </c>
    </row>
    <row r="8" spans="1:9">
      <c r="A8" s="21" t="s">
        <v>1115</v>
      </c>
      <c r="B8" s="21" t="s">
        <v>1116</v>
      </c>
      <c r="C8" s="21" t="s">
        <v>1117</v>
      </c>
      <c r="D8" s="24">
        <v>1400</v>
      </c>
      <c r="E8" s="22">
        <v>0</v>
      </c>
      <c r="F8" s="22">
        <v>0</v>
      </c>
      <c r="G8" s="22">
        <v>0</v>
      </c>
    </row>
    <row r="9" spans="1:9">
      <c r="A9" s="21" t="s">
        <v>1192</v>
      </c>
      <c r="B9" s="21" t="s">
        <v>1193</v>
      </c>
      <c r="C9" s="21" t="s">
        <v>1117</v>
      </c>
      <c r="D9" s="24">
        <v>400</v>
      </c>
      <c r="E9" s="22">
        <v>0</v>
      </c>
      <c r="F9" s="22">
        <v>0</v>
      </c>
      <c r="G9" s="22">
        <v>0</v>
      </c>
    </row>
    <row r="10" spans="1:9">
      <c r="A10" s="20" t="s">
        <v>17</v>
      </c>
      <c r="B10" s="20"/>
      <c r="C10" s="20"/>
      <c r="D10" s="20"/>
      <c r="E10" s="25">
        <f>SUM(E6:E9)</f>
        <v>0</v>
      </c>
      <c r="F10" s="25">
        <f>SUM(F6:F9)</f>
        <v>0</v>
      </c>
      <c r="G10" s="25"/>
      <c r="H10" s="14"/>
      <c r="I10" s="14"/>
    </row>
    <row r="11" spans="1:9">
      <c r="A11" s="21"/>
      <c r="B11" s="21"/>
      <c r="C11" s="21"/>
      <c r="D11" s="21"/>
      <c r="E11" s="22"/>
      <c r="F11" s="23"/>
      <c r="G11" s="22"/>
    </row>
    <row r="12" spans="1:9">
      <c r="A12" s="21"/>
      <c r="B12" s="21"/>
      <c r="C12" s="21"/>
      <c r="D12" s="21"/>
      <c r="E12" s="22"/>
      <c r="F12" s="23"/>
      <c r="G12" s="22"/>
    </row>
    <row r="13" spans="1:9">
      <c r="A13" s="20" t="s">
        <v>58</v>
      </c>
      <c r="B13" s="20"/>
      <c r="C13" s="20"/>
      <c r="D13" s="20"/>
      <c r="E13" s="25">
        <f>E10</f>
        <v>0</v>
      </c>
      <c r="F13" s="25">
        <f>F10</f>
        <v>0</v>
      </c>
      <c r="G13" s="25"/>
      <c r="H13" s="14"/>
      <c r="I13" s="14"/>
    </row>
    <row r="14" spans="1:9">
      <c r="A14" s="20"/>
      <c r="B14" s="20"/>
      <c r="C14" s="20"/>
      <c r="D14" s="20"/>
      <c r="E14" s="25"/>
      <c r="F14" s="26"/>
      <c r="G14" s="25"/>
      <c r="H14" s="14"/>
      <c r="I14" s="14"/>
    </row>
    <row r="15" spans="1:9">
      <c r="A15" s="20" t="s">
        <v>59</v>
      </c>
      <c r="B15" s="20"/>
      <c r="C15" s="20"/>
      <c r="D15" s="20"/>
      <c r="E15" s="25">
        <f>E17-(E10)</f>
        <v>0</v>
      </c>
      <c r="F15" s="25">
        <f>F17-(F10)</f>
        <v>0</v>
      </c>
      <c r="G15" s="25"/>
      <c r="H15" s="14"/>
      <c r="I15" s="14"/>
    </row>
    <row r="16" spans="1:9">
      <c r="A16" s="20"/>
      <c r="B16" s="20"/>
      <c r="C16" s="20"/>
      <c r="D16" s="20"/>
      <c r="E16" s="25"/>
      <c r="F16" s="26"/>
      <c r="G16" s="25"/>
      <c r="H16" s="14"/>
      <c r="I16" s="14"/>
    </row>
    <row r="17" spans="1:9">
      <c r="A17" s="27" t="s">
        <v>60</v>
      </c>
      <c r="B17" s="27"/>
      <c r="C17" s="27"/>
      <c r="D17" s="27"/>
      <c r="E17" s="28">
        <v>0</v>
      </c>
      <c r="F17" s="28">
        <v>0</v>
      </c>
      <c r="G17" s="28"/>
      <c r="H17" s="14"/>
      <c r="I17" s="14"/>
    </row>
    <row r="19" spans="1:9">
      <c r="A19" s="14" t="s">
        <v>62</v>
      </c>
    </row>
    <row r="20" spans="1:9">
      <c r="A20" s="44" t="s">
        <v>1136</v>
      </c>
    </row>
    <row r="22" spans="1:9">
      <c r="A22" s="14" t="s">
        <v>63</v>
      </c>
    </row>
    <row r="23" spans="1:9">
      <c r="A23" s="14" t="s">
        <v>64</v>
      </c>
    </row>
    <row r="24" spans="1:9">
      <c r="A24" s="14" t="s">
        <v>65</v>
      </c>
      <c r="B24" s="14"/>
      <c r="C24" s="30" t="s">
        <v>66</v>
      </c>
      <c r="D24" s="30" t="s">
        <v>1194</v>
      </c>
    </row>
    <row r="25" spans="1:9">
      <c r="A25" s="7" t="s">
        <v>97</v>
      </c>
      <c r="C25" s="31">
        <v>23.846800000000002</v>
      </c>
      <c r="D25" s="31">
        <v>24.933800000000002</v>
      </c>
    </row>
    <row r="26" spans="1:9">
      <c r="A26" s="7" t="s">
        <v>306</v>
      </c>
      <c r="C26" s="31">
        <v>11.055400000000001</v>
      </c>
      <c r="D26" s="31">
        <v>11.5593</v>
      </c>
    </row>
    <row r="27" spans="1:9">
      <c r="A27" s="7" t="s">
        <v>100</v>
      </c>
      <c r="C27" s="31">
        <v>25.417400000000001</v>
      </c>
      <c r="D27" s="31">
        <v>26.575900000000001</v>
      </c>
    </row>
    <row r="28" spans="1:9">
      <c r="A28" s="7" t="s">
        <v>307</v>
      </c>
      <c r="C28" s="31">
        <v>11.9366</v>
      </c>
      <c r="D28" s="31">
        <v>12.480700000000001</v>
      </c>
    </row>
    <row r="30" spans="1:9">
      <c r="A30" s="7" t="s">
        <v>87</v>
      </c>
    </row>
    <row r="31" spans="1:9">
      <c r="A31" s="7" t="s">
        <v>1195</v>
      </c>
    </row>
    <row r="33" spans="1:7">
      <c r="A33" s="14" t="s">
        <v>83</v>
      </c>
      <c r="D33" s="30" t="s">
        <v>91</v>
      </c>
    </row>
    <row r="35" spans="1:7">
      <c r="A35" s="14" t="s">
        <v>88</v>
      </c>
      <c r="D35" s="51" t="s">
        <v>1196</v>
      </c>
    </row>
    <row r="36" spans="1:7">
      <c r="A36" s="7" t="s">
        <v>1197</v>
      </c>
      <c r="D36" s="32"/>
    </row>
    <row r="38" spans="1:7">
      <c r="A38" s="14" t="s">
        <v>90</v>
      </c>
      <c r="D38" s="30" t="s">
        <v>91</v>
      </c>
    </row>
    <row r="39" spans="1:7">
      <c r="A39" s="7" t="s">
        <v>512</v>
      </c>
    </row>
    <row r="40" spans="1:7">
      <c r="A40" s="41" t="s">
        <v>1125</v>
      </c>
    </row>
    <row r="42" spans="1:7" ht="36.75" customHeight="1">
      <c r="A42" s="67" t="s">
        <v>1198</v>
      </c>
      <c r="B42" s="68"/>
      <c r="C42" s="68"/>
      <c r="D42" s="68"/>
      <c r="E42" s="68"/>
      <c r="F42" s="68"/>
      <c r="G42" s="68"/>
    </row>
    <row r="44" spans="1:7" ht="36.75" customHeight="1">
      <c r="A44" s="67" t="s">
        <v>1199</v>
      </c>
      <c r="B44" s="68"/>
      <c r="C44" s="68"/>
      <c r="D44" s="68"/>
      <c r="E44" s="68"/>
      <c r="F44" s="68"/>
      <c r="G44" s="68"/>
    </row>
    <row r="45" spans="1:7">
      <c r="A45" s="41" t="s">
        <v>1129</v>
      </c>
    </row>
    <row r="47" spans="1:7" ht="26.25" customHeight="1">
      <c r="A47" s="67" t="s">
        <v>1150</v>
      </c>
      <c r="B47" s="68"/>
      <c r="C47" s="68"/>
      <c r="D47" s="68"/>
      <c r="E47" s="68"/>
      <c r="F47" s="68"/>
      <c r="G47" s="68"/>
    </row>
    <row r="48" spans="1:7" s="43" customFormat="1" ht="14.45">
      <c r="A48" s="52"/>
      <c r="B48" s="53"/>
      <c r="C48" s="53"/>
      <c r="D48" s="53"/>
      <c r="E48" s="53"/>
      <c r="F48" s="53"/>
      <c r="G48" s="53"/>
    </row>
    <row r="49" spans="1:9">
      <c r="A49" s="39" t="s">
        <v>1151</v>
      </c>
      <c r="B49" s="43"/>
      <c r="C49" s="43"/>
      <c r="D49" s="43"/>
      <c r="E49" s="11"/>
      <c r="G49" s="11"/>
    </row>
    <row r="50" spans="1:9">
      <c r="A50" s="39"/>
      <c r="B50" s="43"/>
      <c r="C50" s="43"/>
      <c r="D50" s="43"/>
      <c r="E50" s="11"/>
      <c r="G50" s="11"/>
    </row>
    <row r="51" spans="1:9" ht="48" customHeight="1">
      <c r="A51" s="69" t="s">
        <v>1200</v>
      </c>
      <c r="B51" s="69"/>
      <c r="C51" s="69"/>
      <c r="D51" s="69"/>
      <c r="E51" s="69"/>
      <c r="F51" s="69"/>
      <c r="G51" s="69"/>
    </row>
    <row r="52" spans="1:9">
      <c r="A52" s="43"/>
      <c r="B52" s="43"/>
      <c r="C52" s="43"/>
      <c r="D52" s="43"/>
      <c r="E52" s="11"/>
      <c r="G52" s="11"/>
    </row>
    <row r="53" spans="1:9" ht="25.5" customHeight="1">
      <c r="A53" s="63" t="s">
        <v>1201</v>
      </c>
      <c r="B53" s="63"/>
      <c r="C53" s="63"/>
      <c r="D53" s="63"/>
      <c r="E53" s="63"/>
      <c r="F53" s="63"/>
      <c r="G53" s="63"/>
    </row>
    <row r="55" spans="1:9" s="1" customFormat="1" ht="13.9">
      <c r="A55" s="58" t="s">
        <v>1202</v>
      </c>
      <c r="B55" s="59"/>
      <c r="C55" s="59"/>
      <c r="D55" s="59"/>
      <c r="E55" s="59"/>
      <c r="F55" s="59"/>
      <c r="G55" s="59"/>
    </row>
    <row r="56" spans="1:9">
      <c r="A56" s="8" t="s">
        <v>1</v>
      </c>
    </row>
    <row r="57" spans="1:9" s="1" customFormat="1" ht="17.649999999999999" customHeight="1">
      <c r="A57" s="6" t="s">
        <v>2</v>
      </c>
      <c r="B57" s="6" t="s">
        <v>3</v>
      </c>
      <c r="C57" s="13" t="s">
        <v>4</v>
      </c>
      <c r="D57" s="13" t="s">
        <v>5</v>
      </c>
      <c r="E57" s="12" t="s">
        <v>6</v>
      </c>
      <c r="F57" s="12" t="s">
        <v>7</v>
      </c>
      <c r="G57" s="12" t="s">
        <v>8</v>
      </c>
    </row>
    <row r="58" spans="1:9">
      <c r="A58" s="16" t="s">
        <v>9</v>
      </c>
      <c r="B58" s="17"/>
      <c r="C58" s="17"/>
      <c r="D58" s="17"/>
      <c r="E58" s="18"/>
      <c r="F58" s="19"/>
      <c r="G58" s="18"/>
    </row>
    <row r="59" spans="1:9">
      <c r="A59" s="20" t="s">
        <v>10</v>
      </c>
      <c r="B59" s="21"/>
      <c r="C59" s="21"/>
      <c r="D59" s="21"/>
      <c r="E59" s="22"/>
      <c r="F59" s="23"/>
      <c r="G59" s="22"/>
    </row>
    <row r="60" spans="1:9">
      <c r="A60" s="21" t="s">
        <v>1133</v>
      </c>
      <c r="B60" s="21" t="s">
        <v>1134</v>
      </c>
      <c r="C60" s="21" t="s">
        <v>1135</v>
      </c>
      <c r="D60" s="24">
        <v>1450</v>
      </c>
      <c r="E60" s="22">
        <v>0</v>
      </c>
      <c r="F60" s="23">
        <v>100</v>
      </c>
      <c r="G60" s="22">
        <v>0</v>
      </c>
    </row>
    <row r="61" spans="1:9">
      <c r="A61" s="20" t="s">
        <v>17</v>
      </c>
      <c r="B61" s="20"/>
      <c r="C61" s="20"/>
      <c r="D61" s="20"/>
      <c r="E61" s="25">
        <v>0</v>
      </c>
      <c r="F61" s="26">
        <v>100</v>
      </c>
      <c r="G61" s="25"/>
      <c r="H61" s="14"/>
      <c r="I61" s="14"/>
    </row>
    <row r="62" spans="1:9">
      <c r="A62" s="21"/>
      <c r="B62" s="21"/>
      <c r="C62" s="21"/>
      <c r="D62" s="21"/>
      <c r="E62" s="22"/>
      <c r="F62" s="23"/>
      <c r="G62" s="22"/>
    </row>
    <row r="63" spans="1:9">
      <c r="A63" s="20" t="s">
        <v>58</v>
      </c>
      <c r="B63" s="20"/>
      <c r="C63" s="20"/>
      <c r="D63" s="20"/>
      <c r="E63" s="25">
        <v>0</v>
      </c>
      <c r="F63" s="26">
        <v>100</v>
      </c>
      <c r="G63" s="25"/>
      <c r="H63" s="14"/>
      <c r="I63" s="14"/>
    </row>
    <row r="64" spans="1:9">
      <c r="A64" s="20"/>
      <c r="B64" s="20"/>
      <c r="C64" s="20"/>
      <c r="D64" s="20"/>
      <c r="E64" s="25"/>
      <c r="F64" s="26"/>
      <c r="G64" s="25"/>
      <c r="H64" s="14"/>
      <c r="I64" s="14"/>
    </row>
    <row r="65" spans="1:9">
      <c r="A65" s="20" t="s">
        <v>59</v>
      </c>
      <c r="B65" s="20"/>
      <c r="C65" s="20"/>
      <c r="D65" s="20"/>
      <c r="E65" s="25">
        <v>3.9999999999999998E-7</v>
      </c>
      <c r="F65" s="26">
        <v>0</v>
      </c>
      <c r="G65" s="25"/>
      <c r="H65" s="14"/>
      <c r="I65" s="14"/>
    </row>
    <row r="66" spans="1:9">
      <c r="A66" s="20"/>
      <c r="B66" s="20"/>
      <c r="C66" s="20"/>
      <c r="D66" s="20"/>
      <c r="E66" s="25"/>
      <c r="F66" s="26"/>
      <c r="G66" s="25"/>
      <c r="H66" s="14"/>
      <c r="I66" s="14"/>
    </row>
    <row r="67" spans="1:9">
      <c r="A67" s="27" t="s">
        <v>60</v>
      </c>
      <c r="B67" s="27"/>
      <c r="C67" s="27"/>
      <c r="D67" s="27"/>
      <c r="E67" s="28">
        <v>3.9999999999999998E-7</v>
      </c>
      <c r="F67" s="29">
        <v>100</v>
      </c>
      <c r="G67" s="28"/>
      <c r="H67" s="14"/>
      <c r="I67" s="14"/>
    </row>
    <row r="68" spans="1:9" s="10" customFormat="1">
      <c r="A68" s="7"/>
      <c r="B68" s="7"/>
      <c r="C68" s="7"/>
      <c r="D68" s="7"/>
      <c r="F68" s="15"/>
      <c r="H68" s="7"/>
      <c r="I68" s="7"/>
    </row>
    <row r="69" spans="1:9" s="10" customFormat="1">
      <c r="A69" s="14" t="s">
        <v>62</v>
      </c>
      <c r="B69" s="7"/>
      <c r="C69" s="7"/>
      <c r="D69" s="7"/>
      <c r="F69" s="11"/>
      <c r="H69" s="7"/>
      <c r="I69" s="7"/>
    </row>
    <row r="70" spans="1:9" s="10" customFormat="1">
      <c r="A70" s="39" t="s">
        <v>1136</v>
      </c>
      <c r="B70" s="7"/>
      <c r="C70" s="7"/>
      <c r="D70" s="7"/>
      <c r="F70" s="11"/>
      <c r="H70" s="7"/>
      <c r="I70" s="7"/>
    </row>
    <row r="71" spans="1:9" s="10" customFormat="1">
      <c r="A71" s="14" t="s">
        <v>1137</v>
      </c>
      <c r="B71" s="7"/>
      <c r="C71" s="7"/>
      <c r="D71" s="7"/>
      <c r="F71" s="11"/>
      <c r="H71" s="7"/>
      <c r="I71" s="7"/>
    </row>
    <row r="73" spans="1:9" s="10" customFormat="1">
      <c r="A73" s="14" t="s">
        <v>63</v>
      </c>
      <c r="B73" s="7"/>
      <c r="C73" s="7"/>
      <c r="D73" s="7"/>
      <c r="F73" s="11"/>
      <c r="H73" s="7"/>
      <c r="I73" s="7"/>
    </row>
    <row r="74" spans="1:9" s="10" customFormat="1">
      <c r="A74" s="14" t="s">
        <v>64</v>
      </c>
      <c r="B74" s="7"/>
      <c r="C74" s="7"/>
      <c r="D74" s="7"/>
      <c r="F74" s="11"/>
      <c r="H74" s="7"/>
      <c r="I74" s="7"/>
    </row>
    <row r="75" spans="1:9" s="10" customFormat="1">
      <c r="A75" s="14" t="s">
        <v>65</v>
      </c>
      <c r="B75" s="14"/>
      <c r="C75" s="30" t="s">
        <v>66</v>
      </c>
      <c r="D75" s="14" t="s">
        <v>67</v>
      </c>
      <c r="F75" s="11"/>
      <c r="H75" s="7"/>
      <c r="I75" s="7"/>
    </row>
    <row r="76" spans="1:9" s="10" customFormat="1">
      <c r="A76" s="7" t="s">
        <v>97</v>
      </c>
      <c r="B76" s="7"/>
      <c r="C76" s="31">
        <v>0</v>
      </c>
      <c r="D76" s="31">
        <v>0</v>
      </c>
      <c r="F76" s="11"/>
      <c r="H76" s="7"/>
      <c r="I76" s="7"/>
    </row>
    <row r="77" spans="1:9" s="10" customFormat="1">
      <c r="A77" s="7" t="s">
        <v>306</v>
      </c>
      <c r="B77" s="7"/>
      <c r="C77" s="31">
        <v>0</v>
      </c>
      <c r="D77" s="31">
        <v>0</v>
      </c>
      <c r="F77" s="11"/>
      <c r="H77" s="7"/>
      <c r="I77" s="7"/>
    </row>
    <row r="78" spans="1:9" s="10" customFormat="1">
      <c r="A78" s="7" t="s">
        <v>100</v>
      </c>
      <c r="B78" s="7"/>
      <c r="C78" s="31">
        <v>0</v>
      </c>
      <c r="D78" s="31">
        <v>0</v>
      </c>
      <c r="F78" s="11"/>
      <c r="H78" s="7"/>
      <c r="I78" s="7"/>
    </row>
    <row r="79" spans="1:9" s="10" customFormat="1">
      <c r="A79" s="7" t="s">
        <v>307</v>
      </c>
      <c r="B79" s="7"/>
      <c r="C79" s="31">
        <v>0</v>
      </c>
      <c r="D79" s="31">
        <v>0</v>
      </c>
      <c r="F79" s="11"/>
      <c r="H79" s="7"/>
      <c r="I79" s="7"/>
    </row>
    <row r="81" spans="1:9" s="10" customFormat="1">
      <c r="A81" s="7" t="s">
        <v>87</v>
      </c>
      <c r="B81" s="7"/>
      <c r="C81" s="7"/>
      <c r="D81" s="7"/>
      <c r="F81" s="11"/>
      <c r="H81" s="7"/>
      <c r="I81" s="7"/>
    </row>
    <row r="83" spans="1:9" s="10" customFormat="1">
      <c r="A83" s="14" t="s">
        <v>90</v>
      </c>
      <c r="B83" s="7"/>
      <c r="C83" s="7"/>
      <c r="D83" s="30" t="s">
        <v>91</v>
      </c>
      <c r="F83" s="11"/>
      <c r="H83" s="7"/>
      <c r="I83" s="7"/>
    </row>
    <row r="84" spans="1:9">
      <c r="A84" s="7" t="s">
        <v>512</v>
      </c>
    </row>
    <row r="85" spans="1:9">
      <c r="A85" s="41" t="s">
        <v>513</v>
      </c>
    </row>
  </sheetData>
  <mergeCells count="7">
    <mergeCell ref="A55:G55"/>
    <mergeCell ref="A1:H1"/>
    <mergeCell ref="A42:G42"/>
    <mergeCell ref="A44:G44"/>
    <mergeCell ref="A47:G47"/>
    <mergeCell ref="A51:G51"/>
    <mergeCell ref="A53:G53"/>
  </mergeCells>
  <conditionalFormatting sqref="F2:F3 F5:F6 F43 F45:F46 F56 F68:F65529 F11:F12 F14 F16 F18:F41 F54 F52 F49:F50">
    <cfRule type="cellIs" dxfId="7" priority="3" stopIfTrue="1" operator="between">
      <formula>0.009</formula>
      <formula>-0.009</formula>
    </cfRule>
  </conditionalFormatting>
  <conditionalFormatting sqref="F58:F59">
    <cfRule type="cellIs" dxfId="6" priority="2" stopIfTrue="1" operator="between">
      <formula>0.009</formula>
      <formula>-0.009</formula>
    </cfRule>
  </conditionalFormatting>
  <conditionalFormatting sqref="F60:F67">
    <cfRule type="cellIs" dxfId="5" priority="1" stopIfTrue="1" operator="between">
      <formula>0.009</formula>
      <formula>-0.009</formula>
    </cfRule>
  </conditionalFormatting>
  <hyperlinks>
    <hyperlink ref="A40" r:id="rId1" tooltip="https://www.franklintempletonindia.com/investor/reports" xr:uid="{00000000-0004-0000-2E00-000000000000}"/>
    <hyperlink ref="A45" r:id="rId2" tooltip="https://www.franklintempletonindia.com/downloadsServlet/pdf/fair-valuation-reliance-big-reliance-infra-november-4-2020-kgox4tfq" xr:uid="{00000000-0004-0000-2E00-000001000000}"/>
    <hyperlink ref="A85" r:id="rId3" xr:uid="{00000000-0004-0000-2E00-000002000000}"/>
  </hyperlinks>
  <pageMargins left="0.7" right="0.7" top="0.75" bottom="0.75" header="0.3" footer="0.3"/>
  <pageSetup paperSize="9" orientation="portrait" r:id="rId4"/>
  <headerFooter>
    <oddFooter>&amp;C&amp;1#&amp;"Calibri"&amp;10&amp;K000000PUBLIC</oddFooter>
    <evenFooter>&amp;LPUBLIC</evenFooter>
    <firstFooter>&amp;LPUBLIC</first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152"/>
  <sheetViews>
    <sheetView workbookViewId="0">
      <selection sqref="A1:H1"/>
    </sheetView>
  </sheetViews>
  <sheetFormatPr defaultColWidth="9.28515625" defaultRowHeight="10.15"/>
  <cols>
    <col min="1" max="1" width="38.7109375" style="7" bestFit="1" customWidth="1"/>
    <col min="2" max="2" width="58" style="7" bestFit="1" customWidth="1"/>
    <col min="3" max="4" width="15.28515625" style="7" bestFit="1" customWidth="1"/>
    <col min="5" max="5" width="23" style="10" bestFit="1" customWidth="1"/>
    <col min="6" max="6" width="13.5703125" style="11" bestFit="1" customWidth="1"/>
    <col min="7" max="7" width="14.28515625" style="10" customWidth="1"/>
    <col min="8" max="16384" width="9.28515625" style="7"/>
  </cols>
  <sheetData>
    <row r="1" spans="1:9" s="1" customFormat="1" ht="15" customHeight="1">
      <c r="A1" s="58" t="s">
        <v>1203</v>
      </c>
      <c r="B1" s="59"/>
      <c r="C1" s="59"/>
      <c r="D1" s="59"/>
      <c r="E1" s="59"/>
      <c r="F1" s="59"/>
      <c r="G1" s="59"/>
      <c r="H1" s="59"/>
    </row>
    <row r="2" spans="1:9" s="1" customFormat="1" ht="12">
      <c r="A2" s="50" t="s">
        <v>478</v>
      </c>
      <c r="E2" s="5"/>
      <c r="F2" s="9"/>
      <c r="G2" s="10"/>
    </row>
    <row r="3" spans="1:9" s="1" customFormat="1" ht="12">
      <c r="A3" s="8" t="s">
        <v>1</v>
      </c>
      <c r="B3" s="2"/>
      <c r="C3" s="3"/>
      <c r="D3" s="3"/>
      <c r="E3" s="4"/>
      <c r="F3" s="9"/>
      <c r="G3" s="10"/>
    </row>
    <row r="4" spans="1:9" s="1" customFormat="1" ht="17.649999999999999" customHeight="1">
      <c r="A4" s="6" t="s">
        <v>2</v>
      </c>
      <c r="B4" s="6" t="s">
        <v>3</v>
      </c>
      <c r="C4" s="13" t="s">
        <v>4</v>
      </c>
      <c r="D4" s="13" t="s">
        <v>5</v>
      </c>
      <c r="E4" s="12" t="s">
        <v>6</v>
      </c>
      <c r="F4" s="12" t="s">
        <v>7</v>
      </c>
      <c r="G4" s="12" t="s">
        <v>8</v>
      </c>
    </row>
    <row r="5" spans="1:9">
      <c r="A5" s="16" t="s">
        <v>9</v>
      </c>
      <c r="B5" s="17"/>
      <c r="C5" s="17"/>
      <c r="D5" s="17"/>
      <c r="E5" s="18"/>
      <c r="F5" s="19"/>
      <c r="G5" s="18"/>
    </row>
    <row r="6" spans="1:9">
      <c r="A6" s="20" t="s">
        <v>10</v>
      </c>
      <c r="B6" s="21"/>
      <c r="C6" s="21"/>
      <c r="D6" s="21"/>
      <c r="E6" s="22"/>
      <c r="F6" s="23"/>
      <c r="G6" s="22"/>
    </row>
    <row r="7" spans="1:9">
      <c r="A7" s="21" t="s">
        <v>1159</v>
      </c>
      <c r="B7" s="21" t="s">
        <v>1160</v>
      </c>
      <c r="C7" s="21" t="s">
        <v>1114</v>
      </c>
      <c r="D7" s="24">
        <v>10140</v>
      </c>
      <c r="E7" s="22">
        <v>22115.664479999999</v>
      </c>
      <c r="F7" s="23">
        <v>68.669557234813894</v>
      </c>
      <c r="G7" s="22">
        <v>8.0222999999999995</v>
      </c>
    </row>
    <row r="8" spans="1:9">
      <c r="A8" s="21" t="s">
        <v>1112</v>
      </c>
      <c r="B8" s="21" t="s">
        <v>1113</v>
      </c>
      <c r="C8" s="21" t="s">
        <v>1114</v>
      </c>
      <c r="D8" s="24">
        <v>4398</v>
      </c>
      <c r="E8" s="22">
        <v>9701.6713440000003</v>
      </c>
      <c r="F8" s="23">
        <v>30.1238733402127</v>
      </c>
      <c r="G8" s="22">
        <v>8.1381999999999994</v>
      </c>
    </row>
    <row r="9" spans="1:9">
      <c r="A9" s="20" t="s">
        <v>17</v>
      </c>
      <c r="B9" s="20"/>
      <c r="C9" s="20"/>
      <c r="D9" s="20"/>
      <c r="E9" s="25">
        <f>SUM(E6:E8)</f>
        <v>31817.335824000002</v>
      </c>
      <c r="F9" s="26">
        <f>SUM(F6:F8)</f>
        <v>98.793430575026591</v>
      </c>
      <c r="G9" s="25"/>
      <c r="H9" s="14"/>
      <c r="I9" s="14"/>
    </row>
    <row r="10" spans="1:9">
      <c r="A10" s="21"/>
      <c r="B10" s="21"/>
      <c r="C10" s="21"/>
      <c r="D10" s="21"/>
      <c r="E10" s="22"/>
      <c r="F10" s="23"/>
      <c r="G10" s="22"/>
    </row>
    <row r="11" spans="1:9">
      <c r="A11" s="20" t="s">
        <v>363</v>
      </c>
      <c r="B11" s="21"/>
      <c r="C11" s="21"/>
      <c r="D11" s="21"/>
      <c r="E11" s="22"/>
      <c r="F11" s="23"/>
      <c r="G11" s="22"/>
    </row>
    <row r="12" spans="1:9">
      <c r="A12" s="21" t="s">
        <v>1204</v>
      </c>
      <c r="B12" s="21" t="s">
        <v>1205</v>
      </c>
      <c r="C12" s="21" t="s">
        <v>1117</v>
      </c>
      <c r="D12" s="24">
        <v>750</v>
      </c>
      <c r="E12" s="22">
        <v>0</v>
      </c>
      <c r="F12" s="22">
        <v>0</v>
      </c>
      <c r="G12" s="22">
        <v>0</v>
      </c>
    </row>
    <row r="13" spans="1:9">
      <c r="A13" s="21" t="s">
        <v>1165</v>
      </c>
      <c r="B13" s="21" t="s">
        <v>1166</v>
      </c>
      <c r="C13" s="21" t="s">
        <v>1117</v>
      </c>
      <c r="D13" s="24">
        <v>150</v>
      </c>
      <c r="E13" s="22">
        <v>0</v>
      </c>
      <c r="F13" s="22">
        <v>0</v>
      </c>
      <c r="G13" s="22">
        <v>0</v>
      </c>
    </row>
    <row r="14" spans="1:9">
      <c r="A14" s="20" t="s">
        <v>17</v>
      </c>
      <c r="B14" s="20"/>
      <c r="C14" s="20"/>
      <c r="D14" s="20"/>
      <c r="E14" s="25">
        <f>SUM(E11:E13)</f>
        <v>0</v>
      </c>
      <c r="F14" s="25">
        <f>SUM(F11:F13)</f>
        <v>0</v>
      </c>
      <c r="G14" s="25"/>
      <c r="H14" s="14"/>
      <c r="I14" s="14"/>
    </row>
    <row r="15" spans="1:9">
      <c r="A15" s="21"/>
      <c r="B15" s="21"/>
      <c r="C15" s="21"/>
      <c r="D15" s="21"/>
      <c r="E15" s="22"/>
      <c r="F15" s="23"/>
      <c r="G15" s="22"/>
    </row>
    <row r="16" spans="1:9">
      <c r="A16" s="20" t="s">
        <v>1067</v>
      </c>
      <c r="B16" s="21"/>
      <c r="C16" s="21"/>
      <c r="D16" s="21"/>
      <c r="E16" s="22"/>
      <c r="F16" s="23"/>
      <c r="G16" s="22"/>
    </row>
    <row r="17" spans="1:9">
      <c r="A17" s="21" t="s">
        <v>1122</v>
      </c>
      <c r="B17" s="21" t="s">
        <v>1123</v>
      </c>
      <c r="C17" s="21" t="s">
        <v>1124</v>
      </c>
      <c r="D17" s="24">
        <v>1683.1089999999999</v>
      </c>
      <c r="E17" s="22">
        <v>57.775480100000003</v>
      </c>
      <c r="F17" s="23">
        <v>0.17939396037969699</v>
      </c>
      <c r="G17" s="22">
        <v>3.3405999999999998</v>
      </c>
    </row>
    <row r="18" spans="1:9">
      <c r="A18" s="20" t="s">
        <v>17</v>
      </c>
      <c r="B18" s="20"/>
      <c r="C18" s="20"/>
      <c r="D18" s="20"/>
      <c r="E18" s="25">
        <f>SUM(E17:E17)</f>
        <v>57.775480100000003</v>
      </c>
      <c r="F18" s="26">
        <f>SUM(F17:F17)</f>
        <v>0.17939396037969699</v>
      </c>
      <c r="G18" s="25"/>
      <c r="H18" s="14"/>
      <c r="I18" s="14"/>
    </row>
    <row r="19" spans="1:9">
      <c r="A19" s="21"/>
      <c r="B19" s="21"/>
      <c r="C19" s="21"/>
      <c r="D19" s="21"/>
      <c r="E19" s="22"/>
      <c r="F19" s="23"/>
      <c r="G19" s="22"/>
    </row>
    <row r="20" spans="1:9">
      <c r="A20" s="20" t="s">
        <v>58</v>
      </c>
      <c r="B20" s="20"/>
      <c r="C20" s="20"/>
      <c r="D20" s="20"/>
      <c r="E20" s="25">
        <f>E9+E14+E18</f>
        <v>31875.111304100003</v>
      </c>
      <c r="F20" s="26">
        <f>F9+F14+F18</f>
        <v>98.972824535406289</v>
      </c>
      <c r="G20" s="25"/>
      <c r="H20" s="14"/>
      <c r="I20" s="14"/>
    </row>
    <row r="21" spans="1:9">
      <c r="A21" s="20"/>
      <c r="B21" s="20"/>
      <c r="C21" s="20"/>
      <c r="D21" s="20"/>
      <c r="E21" s="25"/>
      <c r="F21" s="26"/>
      <c r="G21" s="25"/>
      <c r="H21" s="14"/>
      <c r="I21" s="14"/>
    </row>
    <row r="22" spans="1:9">
      <c r="A22" s="20" t="s">
        <v>59</v>
      </c>
      <c r="B22" s="20"/>
      <c r="C22" s="20"/>
      <c r="D22" s="20"/>
      <c r="E22" s="25">
        <f>E24-(E9+E14+E18)</f>
        <v>330.81133549999868</v>
      </c>
      <c r="F22" s="26">
        <f>F24-(F9+F14+F18)</f>
        <v>1.0271754645937108</v>
      </c>
      <c r="G22" s="25"/>
      <c r="H22" s="14"/>
      <c r="I22" s="14"/>
    </row>
    <row r="23" spans="1:9">
      <c r="A23" s="20"/>
      <c r="B23" s="20"/>
      <c r="C23" s="20"/>
      <c r="D23" s="20"/>
      <c r="E23" s="25"/>
      <c r="F23" s="26"/>
      <c r="G23" s="25"/>
      <c r="H23" s="14"/>
      <c r="I23" s="14"/>
    </row>
    <row r="24" spans="1:9">
      <c r="A24" s="27" t="s">
        <v>60</v>
      </c>
      <c r="B24" s="27"/>
      <c r="C24" s="27"/>
      <c r="D24" s="27"/>
      <c r="E24" s="28">
        <v>32205.922639600001</v>
      </c>
      <c r="F24" s="29">
        <v>100</v>
      </c>
      <c r="G24" s="28"/>
      <c r="H24" s="14"/>
      <c r="I24" s="14"/>
    </row>
    <row r="26" spans="1:9">
      <c r="A26" s="14" t="s">
        <v>62</v>
      </c>
    </row>
    <row r="27" spans="1:9">
      <c r="A27" s="39" t="s">
        <v>1136</v>
      </c>
    </row>
    <row r="28" spans="1:9">
      <c r="A28" s="39"/>
    </row>
    <row r="29" spans="1:9">
      <c r="A29" s="14" t="s">
        <v>63</v>
      </c>
    </row>
    <row r="30" spans="1:9">
      <c r="A30" s="14" t="s">
        <v>64</v>
      </c>
    </row>
    <row r="31" spans="1:9">
      <c r="A31" s="14" t="s">
        <v>65</v>
      </c>
      <c r="B31" s="14"/>
      <c r="C31" s="30" t="s">
        <v>66</v>
      </c>
      <c r="D31" s="14" t="s">
        <v>67</v>
      </c>
    </row>
    <row r="32" spans="1:9">
      <c r="A32" s="7" t="s">
        <v>97</v>
      </c>
      <c r="C32" s="31">
        <v>21.2196</v>
      </c>
      <c r="D32" s="31">
        <v>22.6493</v>
      </c>
    </row>
    <row r="33" spans="1:7">
      <c r="A33" s="7" t="s">
        <v>306</v>
      </c>
      <c r="C33" s="31">
        <v>11.379099999999999</v>
      </c>
      <c r="D33" s="31">
        <v>12.1457</v>
      </c>
    </row>
    <row r="34" spans="1:7">
      <c r="A34" s="7" t="s">
        <v>100</v>
      </c>
      <c r="C34" s="31">
        <v>22.603300000000001</v>
      </c>
      <c r="D34" s="31">
        <v>24.126300000000001</v>
      </c>
    </row>
    <row r="35" spans="1:7">
      <c r="A35" s="7" t="s">
        <v>307</v>
      </c>
      <c r="C35" s="31">
        <v>12.3874</v>
      </c>
      <c r="D35" s="31">
        <v>13.222</v>
      </c>
    </row>
    <row r="37" spans="1:7">
      <c r="A37" s="7" t="s">
        <v>87</v>
      </c>
    </row>
    <row r="39" spans="1:7">
      <c r="A39" s="14" t="s">
        <v>83</v>
      </c>
      <c r="D39" s="30" t="s">
        <v>91</v>
      </c>
    </row>
    <row r="41" spans="1:7">
      <c r="A41" s="14" t="s">
        <v>88</v>
      </c>
      <c r="D41" s="32">
        <v>4.5020042516986303</v>
      </c>
      <c r="E41" s="10" t="s">
        <v>89</v>
      </c>
    </row>
    <row r="43" spans="1:7">
      <c r="A43" s="14" t="s">
        <v>90</v>
      </c>
      <c r="D43" s="30" t="s">
        <v>91</v>
      </c>
    </row>
    <row r="44" spans="1:7">
      <c r="A44" s="7" t="s">
        <v>512</v>
      </c>
    </row>
    <row r="45" spans="1:7" ht="14.45">
      <c r="A45" s="33" t="s">
        <v>1125</v>
      </c>
    </row>
    <row r="47" spans="1:7" ht="27.75" customHeight="1">
      <c r="A47" s="67" t="s">
        <v>1206</v>
      </c>
      <c r="B47" s="68"/>
      <c r="C47" s="68"/>
      <c r="D47" s="68"/>
      <c r="E47" s="68"/>
      <c r="F47" s="68"/>
      <c r="G47" s="68"/>
    </row>
    <row r="49" spans="1:7" ht="35.25" customHeight="1">
      <c r="A49" s="67" t="s">
        <v>1207</v>
      </c>
      <c r="B49" s="68"/>
      <c r="C49" s="68"/>
      <c r="D49" s="68"/>
      <c r="E49" s="68"/>
      <c r="F49" s="68"/>
      <c r="G49" s="68"/>
    </row>
    <row r="51" spans="1:7" ht="48.75" customHeight="1">
      <c r="A51" s="67" t="s">
        <v>1208</v>
      </c>
      <c r="B51" s="68"/>
      <c r="C51" s="68"/>
      <c r="D51" s="68"/>
      <c r="E51" s="68"/>
      <c r="F51" s="68"/>
      <c r="G51" s="68"/>
    </row>
    <row r="52" spans="1:7">
      <c r="A52" s="42" t="s">
        <v>1129</v>
      </c>
    </row>
    <row r="54" spans="1:7" ht="24" customHeight="1">
      <c r="A54" s="67" t="s">
        <v>1130</v>
      </c>
      <c r="B54" s="68"/>
      <c r="C54" s="68"/>
      <c r="D54" s="68"/>
      <c r="E54" s="68"/>
      <c r="F54" s="68"/>
      <c r="G54" s="68"/>
    </row>
    <row r="56" spans="1:7">
      <c r="A56" s="39" t="s">
        <v>1131</v>
      </c>
    </row>
    <row r="57" spans="1:7">
      <c r="A57" s="39"/>
    </row>
    <row r="58" spans="1:7">
      <c r="A58" s="39" t="s">
        <v>93</v>
      </c>
    </row>
    <row r="59" spans="1:7">
      <c r="A59" s="42"/>
    </row>
    <row r="60" spans="1:7">
      <c r="A60" s="43"/>
    </row>
    <row r="61" spans="1:7">
      <c r="A61" s="43"/>
    </row>
    <row r="62" spans="1:7">
      <c r="A62" s="43"/>
    </row>
    <row r="63" spans="1:7">
      <c r="A63" s="43"/>
    </row>
    <row r="64" spans="1:7">
      <c r="A64" s="43"/>
    </row>
    <row r="65" spans="1:1">
      <c r="A65" s="43"/>
    </row>
    <row r="66" spans="1:1">
      <c r="A66" s="43"/>
    </row>
    <row r="67" spans="1:1">
      <c r="A67" s="43"/>
    </row>
    <row r="68" spans="1:1">
      <c r="A68" s="43"/>
    </row>
    <row r="69" spans="1:1">
      <c r="A69" s="43"/>
    </row>
    <row r="70" spans="1:1">
      <c r="A70" s="43"/>
    </row>
    <row r="71" spans="1:1">
      <c r="A71" s="39" t="s">
        <v>1209</v>
      </c>
    </row>
    <row r="72" spans="1:1">
      <c r="A72" s="43"/>
    </row>
    <row r="73" spans="1:1">
      <c r="A73" s="39" t="s">
        <v>95</v>
      </c>
    </row>
    <row r="74" spans="1:1">
      <c r="A74" s="43"/>
    </row>
    <row r="75" spans="1:1">
      <c r="A75" s="43"/>
    </row>
    <row r="76" spans="1:1">
      <c r="A76" s="43"/>
    </row>
    <row r="77" spans="1:1">
      <c r="A77" s="43"/>
    </row>
    <row r="78" spans="1:1">
      <c r="A78" s="43"/>
    </row>
    <row r="79" spans="1:1">
      <c r="A79" s="43"/>
    </row>
    <row r="80" spans="1:1">
      <c r="A80" s="43"/>
    </row>
    <row r="81" spans="1:9">
      <c r="A81" s="43"/>
    </row>
    <row r="82" spans="1:9">
      <c r="A82" s="43"/>
    </row>
    <row r="83" spans="1:9">
      <c r="A83" s="43"/>
    </row>
    <row r="84" spans="1:9">
      <c r="A84" s="43"/>
    </row>
    <row r="85" spans="1:9">
      <c r="A85" s="42"/>
    </row>
    <row r="86" spans="1:9">
      <c r="A86" s="42"/>
    </row>
    <row r="87" spans="1:9">
      <c r="A87" s="42"/>
    </row>
    <row r="88" spans="1:9">
      <c r="A88" s="14" t="s">
        <v>1081</v>
      </c>
    </row>
    <row r="90" spans="1:9" s="1" customFormat="1" ht="13.9">
      <c r="A90" s="58" t="s">
        <v>1210</v>
      </c>
      <c r="B90" s="59"/>
      <c r="C90" s="59"/>
      <c r="D90" s="59"/>
      <c r="E90" s="59"/>
      <c r="F90" s="59"/>
      <c r="G90" s="59"/>
    </row>
    <row r="91" spans="1:9">
      <c r="A91" s="14" t="s">
        <v>1</v>
      </c>
    </row>
    <row r="92" spans="1:9" s="1" customFormat="1" ht="17.649999999999999" customHeight="1">
      <c r="A92" s="6" t="s">
        <v>2</v>
      </c>
      <c r="B92" s="6" t="s">
        <v>3</v>
      </c>
      <c r="C92" s="13" t="s">
        <v>4</v>
      </c>
      <c r="D92" s="13" t="s">
        <v>5</v>
      </c>
      <c r="E92" s="12" t="s">
        <v>6</v>
      </c>
      <c r="F92" s="12" t="s">
        <v>7</v>
      </c>
      <c r="G92" s="12" t="s">
        <v>8</v>
      </c>
    </row>
    <row r="93" spans="1:9">
      <c r="A93" s="16" t="s">
        <v>9</v>
      </c>
      <c r="B93" s="17"/>
      <c r="C93" s="17"/>
      <c r="D93" s="17"/>
      <c r="E93" s="18"/>
      <c r="F93" s="19"/>
      <c r="G93" s="18"/>
    </row>
    <row r="94" spans="1:9">
      <c r="A94" s="20" t="s">
        <v>10</v>
      </c>
      <c r="B94" s="21"/>
      <c r="C94" s="21"/>
      <c r="D94" s="21"/>
      <c r="E94" s="22"/>
      <c r="F94" s="23"/>
      <c r="G94" s="22"/>
    </row>
    <row r="95" spans="1:9">
      <c r="A95" s="21" t="s">
        <v>1133</v>
      </c>
      <c r="B95" s="21" t="s">
        <v>1134</v>
      </c>
      <c r="C95" s="21" t="s">
        <v>1135</v>
      </c>
      <c r="D95" s="24">
        <v>3370</v>
      </c>
      <c r="E95" s="22">
        <v>0</v>
      </c>
      <c r="F95" s="23">
        <v>100</v>
      </c>
      <c r="G95" s="22">
        <v>0</v>
      </c>
    </row>
    <row r="96" spans="1:9">
      <c r="A96" s="20" t="s">
        <v>17</v>
      </c>
      <c r="B96" s="20"/>
      <c r="C96" s="20"/>
      <c r="D96" s="20"/>
      <c r="E96" s="25">
        <v>0</v>
      </c>
      <c r="F96" s="26">
        <v>100</v>
      </c>
      <c r="G96" s="25"/>
      <c r="H96" s="14"/>
      <c r="I96" s="14"/>
    </row>
    <row r="97" spans="1:9">
      <c r="A97" s="21"/>
      <c r="B97" s="21"/>
      <c r="C97" s="21"/>
      <c r="D97" s="21"/>
      <c r="E97" s="22"/>
      <c r="F97" s="23"/>
      <c r="G97" s="22"/>
    </row>
    <row r="98" spans="1:9">
      <c r="A98" s="20" t="s">
        <v>58</v>
      </c>
      <c r="B98" s="20"/>
      <c r="C98" s="20"/>
      <c r="D98" s="20"/>
      <c r="E98" s="25">
        <v>0</v>
      </c>
      <c r="F98" s="26">
        <v>100</v>
      </c>
      <c r="G98" s="25"/>
      <c r="H98" s="14"/>
      <c r="I98" s="14"/>
    </row>
    <row r="99" spans="1:9">
      <c r="A99" s="20"/>
      <c r="B99" s="20"/>
      <c r="C99" s="20"/>
      <c r="D99" s="20"/>
      <c r="E99" s="25"/>
      <c r="F99" s="26"/>
      <c r="G99" s="25"/>
      <c r="H99" s="14"/>
      <c r="I99" s="14"/>
    </row>
    <row r="100" spans="1:9">
      <c r="A100" s="20" t="s">
        <v>59</v>
      </c>
      <c r="B100" s="20"/>
      <c r="C100" s="20"/>
      <c r="D100" s="20"/>
      <c r="E100" s="25">
        <v>3.9999999999999998E-7</v>
      </c>
      <c r="F100" s="26">
        <v>0</v>
      </c>
      <c r="G100" s="25"/>
      <c r="H100" s="14"/>
      <c r="I100" s="14"/>
    </row>
    <row r="101" spans="1:9">
      <c r="A101" s="20"/>
      <c r="B101" s="20"/>
      <c r="C101" s="20"/>
      <c r="D101" s="20"/>
      <c r="E101" s="25"/>
      <c r="F101" s="26"/>
      <c r="G101" s="25"/>
      <c r="H101" s="14"/>
      <c r="I101" s="14"/>
    </row>
    <row r="102" spans="1:9">
      <c r="A102" s="27" t="s">
        <v>60</v>
      </c>
      <c r="B102" s="27"/>
      <c r="C102" s="27"/>
      <c r="D102" s="27"/>
      <c r="E102" s="28">
        <v>3.9999999999999998E-7</v>
      </c>
      <c r="F102" s="29">
        <v>100</v>
      </c>
      <c r="G102" s="28"/>
      <c r="H102" s="14"/>
      <c r="I102" s="14"/>
    </row>
    <row r="103" spans="1:9">
      <c r="F103" s="15"/>
    </row>
    <row r="104" spans="1:9">
      <c r="A104" s="14" t="s">
        <v>62</v>
      </c>
    </row>
    <row r="105" spans="1:9">
      <c r="A105" s="39" t="s">
        <v>1136</v>
      </c>
    </row>
    <row r="106" spans="1:9">
      <c r="A106" s="14" t="s">
        <v>1137</v>
      </c>
    </row>
    <row r="108" spans="1:9">
      <c r="A108" s="14" t="s">
        <v>63</v>
      </c>
    </row>
    <row r="109" spans="1:9">
      <c r="A109" s="14" t="s">
        <v>64</v>
      </c>
    </row>
    <row r="110" spans="1:9">
      <c r="A110" s="14" t="s">
        <v>65</v>
      </c>
      <c r="B110" s="14"/>
      <c r="C110" s="30" t="s">
        <v>66</v>
      </c>
      <c r="D110" s="14" t="s">
        <v>67</v>
      </c>
    </row>
    <row r="111" spans="1:9">
      <c r="A111" s="7" t="s">
        <v>97</v>
      </c>
      <c r="C111" s="31">
        <v>0</v>
      </c>
      <c r="D111" s="31">
        <v>0</v>
      </c>
    </row>
    <row r="112" spans="1:9">
      <c r="A112" s="7" t="s">
        <v>306</v>
      </c>
      <c r="C112" s="31">
        <v>0</v>
      </c>
      <c r="D112" s="31">
        <v>0</v>
      </c>
    </row>
    <row r="113" spans="1:9">
      <c r="A113" s="7" t="s">
        <v>100</v>
      </c>
      <c r="C113" s="31">
        <v>0</v>
      </c>
      <c r="D113" s="31">
        <v>0</v>
      </c>
    </row>
    <row r="114" spans="1:9">
      <c r="A114" s="7" t="s">
        <v>307</v>
      </c>
      <c r="C114" s="31">
        <v>0</v>
      </c>
      <c r="D114" s="31">
        <v>0</v>
      </c>
    </row>
    <row r="116" spans="1:9">
      <c r="A116" s="7" t="s">
        <v>87</v>
      </c>
    </row>
    <row r="118" spans="1:9">
      <c r="A118" s="14" t="s">
        <v>1138</v>
      </c>
      <c r="D118" s="30" t="s">
        <v>91</v>
      </c>
    </row>
    <row r="119" spans="1:9">
      <c r="A119" s="7" t="s">
        <v>512</v>
      </c>
    </row>
    <row r="120" spans="1:9">
      <c r="A120" s="41" t="s">
        <v>513</v>
      </c>
    </row>
    <row r="122" spans="1:9" s="1" customFormat="1" ht="15" customHeight="1">
      <c r="A122" s="58" t="s">
        <v>1211</v>
      </c>
      <c r="B122" s="59"/>
      <c r="C122" s="59"/>
      <c r="D122" s="59"/>
      <c r="E122" s="59"/>
      <c r="F122" s="59"/>
      <c r="G122" s="59"/>
    </row>
    <row r="123" spans="1:9">
      <c r="A123" s="14" t="s">
        <v>1</v>
      </c>
    </row>
    <row r="124" spans="1:9" s="1" customFormat="1" ht="17.649999999999999" customHeight="1">
      <c r="A124" s="6" t="s">
        <v>2</v>
      </c>
      <c r="B124" s="6" t="s">
        <v>3</v>
      </c>
      <c r="C124" s="13" t="s">
        <v>4</v>
      </c>
      <c r="D124" s="13" t="s">
        <v>5</v>
      </c>
      <c r="E124" s="12" t="s">
        <v>6</v>
      </c>
      <c r="F124" s="12" t="s">
        <v>7</v>
      </c>
      <c r="G124" s="12" t="s">
        <v>8</v>
      </c>
    </row>
    <row r="125" spans="1:9">
      <c r="A125" s="16" t="s">
        <v>9</v>
      </c>
      <c r="B125" s="17"/>
      <c r="C125" s="17"/>
      <c r="D125" s="17"/>
      <c r="E125" s="18"/>
      <c r="F125" s="19"/>
      <c r="G125" s="18"/>
    </row>
    <row r="126" spans="1:9">
      <c r="A126" s="20" t="s">
        <v>10</v>
      </c>
      <c r="B126" s="21"/>
      <c r="C126" s="21"/>
      <c r="D126" s="21"/>
      <c r="E126" s="22"/>
      <c r="F126" s="23"/>
      <c r="G126" s="22"/>
    </row>
    <row r="127" spans="1:9" ht="20.45">
      <c r="A127" s="21" t="s">
        <v>1140</v>
      </c>
      <c r="B127" s="21" t="s">
        <v>1141</v>
      </c>
      <c r="C127" s="45" t="s">
        <v>1142</v>
      </c>
      <c r="D127" s="24">
        <v>1695</v>
      </c>
      <c r="E127" s="22">
        <v>0</v>
      </c>
      <c r="F127" s="54">
        <v>100</v>
      </c>
      <c r="G127" s="22">
        <v>0</v>
      </c>
    </row>
    <row r="128" spans="1:9">
      <c r="A128" s="20" t="s">
        <v>17</v>
      </c>
      <c r="B128" s="20"/>
      <c r="C128" s="20"/>
      <c r="D128" s="20"/>
      <c r="E128" s="25">
        <f>SUM(E126:E127)</f>
        <v>0</v>
      </c>
      <c r="F128" s="55">
        <f>SUM(F126:F127)</f>
        <v>100</v>
      </c>
      <c r="G128" s="25"/>
      <c r="H128" s="14"/>
      <c r="I128" s="14"/>
    </row>
    <row r="129" spans="1:9">
      <c r="A129" s="21"/>
      <c r="B129" s="21"/>
      <c r="C129" s="21"/>
      <c r="D129" s="21"/>
      <c r="E129" s="22"/>
      <c r="F129" s="56"/>
      <c r="G129" s="22"/>
    </row>
    <row r="130" spans="1:9">
      <c r="A130" s="20" t="s">
        <v>58</v>
      </c>
      <c r="B130" s="20"/>
      <c r="C130" s="20"/>
      <c r="D130" s="20"/>
      <c r="E130" s="25">
        <f>E128</f>
        <v>0</v>
      </c>
      <c r="F130" s="55">
        <f>F128</f>
        <v>100</v>
      </c>
      <c r="G130" s="25"/>
      <c r="H130" s="14"/>
      <c r="I130" s="14"/>
    </row>
    <row r="131" spans="1:9">
      <c r="A131" s="20"/>
      <c r="B131" s="20"/>
      <c r="C131" s="20"/>
      <c r="D131" s="20"/>
      <c r="E131" s="25"/>
      <c r="F131" s="55"/>
      <c r="G131" s="25"/>
      <c r="H131" s="14"/>
      <c r="I131" s="14"/>
    </row>
    <row r="132" spans="1:9">
      <c r="A132" s="20" t="s">
        <v>59</v>
      </c>
      <c r="B132" s="20"/>
      <c r="C132" s="20"/>
      <c r="D132" s="20"/>
      <c r="E132" s="25">
        <f>E134-(E128)</f>
        <v>3.9999999999999998E-7</v>
      </c>
      <c r="F132" s="26">
        <v>0</v>
      </c>
      <c r="G132" s="25"/>
      <c r="H132" s="14"/>
      <c r="I132" s="14"/>
    </row>
    <row r="133" spans="1:9">
      <c r="A133" s="20"/>
      <c r="B133" s="20"/>
      <c r="C133" s="20"/>
      <c r="D133" s="20"/>
      <c r="E133" s="25"/>
      <c r="F133" s="55"/>
      <c r="G133" s="25"/>
      <c r="H133" s="14"/>
      <c r="I133" s="14"/>
    </row>
    <row r="134" spans="1:9">
      <c r="A134" s="27" t="s">
        <v>60</v>
      </c>
      <c r="B134" s="27"/>
      <c r="C134" s="27"/>
      <c r="D134" s="27"/>
      <c r="E134" s="28">
        <v>3.9999999999999998E-7</v>
      </c>
      <c r="F134" s="57">
        <v>100</v>
      </c>
      <c r="G134" s="28"/>
      <c r="H134" s="14"/>
      <c r="I134" s="14"/>
    </row>
    <row r="135" spans="1:9">
      <c r="F135" s="15"/>
    </row>
    <row r="136" spans="1:9">
      <c r="A136" s="14" t="s">
        <v>62</v>
      </c>
    </row>
    <row r="137" spans="1:9">
      <c r="A137" s="14" t="s">
        <v>1136</v>
      </c>
    </row>
    <row r="138" spans="1:9">
      <c r="A138" s="14" t="s">
        <v>1143</v>
      </c>
    </row>
    <row r="139" spans="1:9">
      <c r="A139" s="14"/>
    </row>
    <row r="140" spans="1:9">
      <c r="A140" s="14" t="s">
        <v>63</v>
      </c>
    </row>
    <row r="141" spans="1:9">
      <c r="A141" s="14" t="s">
        <v>64</v>
      </c>
    </row>
    <row r="142" spans="1:9">
      <c r="A142" s="14" t="s">
        <v>65</v>
      </c>
      <c r="B142" s="14"/>
      <c r="C142" s="30" t="s">
        <v>66</v>
      </c>
      <c r="D142" s="14" t="s">
        <v>67</v>
      </c>
    </row>
    <row r="143" spans="1:9">
      <c r="A143" s="7" t="s">
        <v>97</v>
      </c>
      <c r="C143" s="31">
        <v>0</v>
      </c>
      <c r="D143" s="31">
        <v>0</v>
      </c>
    </row>
    <row r="144" spans="1:9">
      <c r="A144" s="7" t="s">
        <v>306</v>
      </c>
      <c r="C144" s="31">
        <v>0</v>
      </c>
      <c r="D144" s="31">
        <v>0</v>
      </c>
    </row>
    <row r="145" spans="1:4">
      <c r="A145" s="7" t="s">
        <v>100</v>
      </c>
      <c r="C145" s="31">
        <v>0</v>
      </c>
      <c r="D145" s="31">
        <v>0</v>
      </c>
    </row>
    <row r="146" spans="1:4">
      <c r="A146" s="7" t="s">
        <v>307</v>
      </c>
      <c r="C146" s="31">
        <v>0</v>
      </c>
      <c r="D146" s="31">
        <v>0</v>
      </c>
    </row>
    <row r="148" spans="1:4">
      <c r="A148" s="7" t="s">
        <v>87</v>
      </c>
    </row>
    <row r="150" spans="1:4">
      <c r="A150" s="14" t="s">
        <v>1138</v>
      </c>
      <c r="D150" s="30" t="s">
        <v>91</v>
      </c>
    </row>
    <row r="151" spans="1:4">
      <c r="A151" s="7" t="s">
        <v>512</v>
      </c>
    </row>
    <row r="152" spans="1:4">
      <c r="A152" s="41" t="s">
        <v>513</v>
      </c>
    </row>
  </sheetData>
  <mergeCells count="7">
    <mergeCell ref="A122:G122"/>
    <mergeCell ref="A1:H1"/>
    <mergeCell ref="A47:G47"/>
    <mergeCell ref="A49:G49"/>
    <mergeCell ref="A51:G51"/>
    <mergeCell ref="A54:G54"/>
    <mergeCell ref="A90:G90"/>
  </mergeCells>
  <conditionalFormatting sqref="F2:F3 F5:F11 F15:F46 F48 F50 F52:F53 F91 F103:F121 F123 F135:F65549 F55:F89">
    <cfRule type="cellIs" dxfId="4" priority="5" stopIfTrue="1" operator="between">
      <formula>0.009</formula>
      <formula>-0.009</formula>
    </cfRule>
  </conditionalFormatting>
  <conditionalFormatting sqref="F93:F94">
    <cfRule type="cellIs" dxfId="3" priority="4" stopIfTrue="1" operator="between">
      <formula>0.009</formula>
      <formula>-0.009</formula>
    </cfRule>
  </conditionalFormatting>
  <conditionalFormatting sqref="F95:F102">
    <cfRule type="cellIs" dxfId="2" priority="3" stopIfTrue="1" operator="between">
      <formula>0.009</formula>
      <formula>-0.009</formula>
    </cfRule>
  </conditionalFormatting>
  <conditionalFormatting sqref="F125:F126">
    <cfRule type="cellIs" dxfId="1" priority="2" stopIfTrue="1" operator="between">
      <formula>0.009</formula>
      <formula>-0.009</formula>
    </cfRule>
  </conditionalFormatting>
  <conditionalFormatting sqref="F128:F131 F133:F134">
    <cfRule type="cellIs" dxfId="0" priority="1" stopIfTrue="1" operator="between">
      <formula>0.009</formula>
      <formula>-0.009</formula>
    </cfRule>
  </conditionalFormatting>
  <hyperlinks>
    <hyperlink ref="A45" r:id="rId1" tooltip="https://www.franklintempletonindia.com/investor/reports" xr:uid="{00000000-0004-0000-2F00-000000000000}"/>
    <hyperlink ref="A52" r:id="rId2" tooltip="https://www.franklintempletonindia.com/downloadsServlet/pdf/fair-valuation-reliance-big-reliance-infra-november-4-2020-kgox4tfq" xr:uid="{00000000-0004-0000-2F00-000001000000}"/>
    <hyperlink ref="A120" r:id="rId3" xr:uid="{00000000-0004-0000-2F00-000002000000}"/>
    <hyperlink ref="A152" r:id="rId4" xr:uid="{00000000-0004-0000-2F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drawing r:id="rId6"/>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31 December 2021</dc:title>
  <dc:subject/>
  <dc:creator/>
  <cp:keywords>Monthly ISIN, Monthly SEBI Portfolio, ISIN Report, SEBI Portfolio, ISIN Level Portfolio, Monthly portfolio, Debt portfolio, Equity portfolio, Fixed income portfolio, ISIN portfolio, portfolio disclosure</cp:keywords>
  <dc:description>PUBLIC</dc:description>
  <cp:lastModifiedBy>Bhogte, Amey</cp:lastModifiedBy>
  <cp:revision/>
  <dcterms:created xsi:type="dcterms:W3CDTF">2006-09-16T00:00:00Z</dcterms:created>
  <dcterms:modified xsi:type="dcterms:W3CDTF">2022-01-11T13:50:44Z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2022-01-06T12:32:19Z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a424bf08-8ec2-4c93-808f-79d0c8cd0ee7</vt:lpwstr>
  </property>
  <property fmtid="{D5CDD505-2E9C-101B-9397-08002B2CF9AE}" pid="10" name="MSIP_Label_3486a02c-2dfb-4efe-823f-aa2d1f0e6ab7_ContentBits">
    <vt:lpwstr>2</vt:lpwstr>
  </property>
  <property fmtid="{D5CDD505-2E9C-101B-9397-08002B2CF9AE}" pid="11" name="Classification">
    <vt:lpwstr>PUBLIC</vt:lpwstr>
  </property>
</Properties>
</file>