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9e629b44eadb3/Documents/"/>
    </mc:Choice>
  </mc:AlternateContent>
  <xr:revisionPtr revIDLastSave="6" documentId="8_{426327C5-24A6-4D80-93FA-417A5353530A}" xr6:coauthVersionLast="47" xr6:coauthVersionMax="47" xr10:uidLastSave="{D969F5A2-D78F-46CD-9BD2-20FD17375ED8}"/>
  <bookViews>
    <workbookView xWindow="-110" yWindow="-110" windowWidth="19420" windowHeight="10300" firstSheet="2" activeTab="4" xr2:uid="{2D39ECC1-812A-470A-AA97-D443363155BA}"/>
  </bookViews>
  <sheets>
    <sheet name="Speedometer_dashboard" sheetId="7" r:id="rId1"/>
    <sheet name="Traffic_signal_dashboard" sheetId="6" r:id="rId2"/>
    <sheet name="Dashboard_con_formatting" sheetId="5" r:id="rId3"/>
    <sheet name="Dashboard_Battery" sheetId="4" r:id="rId4"/>
    <sheet name="Result_data" sheetId="1" r:id="rId5"/>
    <sheet name="Dashboar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7" l="1" a="1"/>
  <c r="F4" i="7" s="1"/>
  <c r="B4" i="7" a="1"/>
  <c r="B4" i="7" s="1"/>
  <c r="A1" i="7" s="1"/>
  <c r="H3" i="7"/>
  <c r="H4" i="7" s="1" a="1"/>
  <c r="H4" i="7" s="1"/>
  <c r="N5" i="7" s="1"/>
  <c r="G3" i="7"/>
  <c r="G4" i="7" s="1" a="1"/>
  <c r="G4" i="7" s="1"/>
  <c r="F3" i="7"/>
  <c r="E3" i="7"/>
  <c r="E4" i="7" s="1" a="1"/>
  <c r="E4" i="7" s="1"/>
  <c r="D3" i="7"/>
  <c r="D4" i="7" s="1" a="1"/>
  <c r="D4" i="7" s="1"/>
  <c r="C3" i="7"/>
  <c r="C4" i="7" s="1" a="1"/>
  <c r="C4" i="7" s="1"/>
  <c r="B3" i="7"/>
  <c r="E4" i="6" a="1"/>
  <c r="E4" i="6" s="1"/>
  <c r="B4" i="6" a="1"/>
  <c r="B4" i="6" s="1"/>
  <c r="A1" i="6" s="1"/>
  <c r="H3" i="6"/>
  <c r="H4" i="6" s="1" a="1"/>
  <c r="H4" i="6" s="1"/>
  <c r="N5" i="6" s="1"/>
  <c r="G3" i="6"/>
  <c r="G4" i="6" s="1" a="1"/>
  <c r="G4" i="6" s="1"/>
  <c r="F3" i="6"/>
  <c r="F4" i="6" s="1" a="1"/>
  <c r="F4" i="6" s="1"/>
  <c r="E3" i="6"/>
  <c r="D3" i="6"/>
  <c r="D4" i="6" s="1" a="1"/>
  <c r="D4" i="6" s="1"/>
  <c r="C3" i="6"/>
  <c r="C4" i="6" s="1" a="1"/>
  <c r="C4" i="6" s="1"/>
  <c r="B3" i="6"/>
  <c r="H4" i="5" a="1"/>
  <c r="H4" i="5" s="1"/>
  <c r="D4" i="5" a="1"/>
  <c r="D4" i="5" s="1"/>
  <c r="B4" i="5" a="1"/>
  <c r="B4" i="5" s="1"/>
  <c r="A1" i="5" s="1"/>
  <c r="H3" i="5"/>
  <c r="G3" i="5"/>
  <c r="G4" i="5" s="1" a="1"/>
  <c r="G4" i="5" s="1"/>
  <c r="F3" i="5"/>
  <c r="F4" i="5" s="1" a="1"/>
  <c r="F4" i="5" s="1"/>
  <c r="E3" i="5"/>
  <c r="E4" i="5" s="1" a="1"/>
  <c r="E4" i="5" s="1"/>
  <c r="D3" i="5"/>
  <c r="C3" i="5"/>
  <c r="C4" i="5" s="1" a="1"/>
  <c r="C4" i="5" s="1"/>
  <c r="B3" i="5"/>
  <c r="E4" i="4" a="1"/>
  <c r="E4" i="4" s="1"/>
  <c r="H3" i="4"/>
  <c r="H4" i="4" s="1" a="1"/>
  <c r="H4" i="4" s="1"/>
  <c r="L5" i="4" s="1"/>
  <c r="G3" i="4"/>
  <c r="G4" i="4" s="1" a="1"/>
  <c r="G4" i="4" s="1"/>
  <c r="F3" i="4"/>
  <c r="F4" i="4" s="1" a="1"/>
  <c r="F4" i="4" s="1"/>
  <c r="E3" i="4"/>
  <c r="D3" i="4"/>
  <c r="D4" i="4" s="1" a="1"/>
  <c r="D4" i="4" s="1"/>
  <c r="C3" i="4"/>
  <c r="C4" i="4" s="1" a="1"/>
  <c r="C4" i="4" s="1"/>
  <c r="B3" i="4"/>
  <c r="B4" i="4" s="1" a="1"/>
  <c r="B4" i="4" s="1"/>
  <c r="A1" i="4" s="1"/>
  <c r="B4" i="2" a="1"/>
  <c r="B4" i="2" s="1"/>
  <c r="A1" i="2" s="1"/>
  <c r="C4" i="2" a="1"/>
  <c r="C4" i="2" s="1"/>
  <c r="D4" i="2" a="1"/>
  <c r="D4" i="2" s="1"/>
  <c r="E4" i="2" a="1"/>
  <c r="E4" i="2" s="1"/>
  <c r="F4" i="2" a="1"/>
  <c r="F4" i="2" s="1"/>
  <c r="H4" i="2" a="1"/>
  <c r="H4" i="2" s="1"/>
  <c r="C3" i="2"/>
  <c r="D3" i="2"/>
  <c r="E3" i="2"/>
  <c r="F3" i="2"/>
  <c r="G3" i="2"/>
  <c r="G4" i="2" s="1" a="1"/>
  <c r="G4" i="2" s="1"/>
  <c r="H3" i="2"/>
  <c r="B3" i="2"/>
  <c r="G3" i="1"/>
  <c r="G4" i="1"/>
  <c r="G5" i="1"/>
  <c r="G6" i="1"/>
  <c r="G7" i="1"/>
  <c r="G8" i="1"/>
  <c r="G9" i="1"/>
  <c r="G10" i="1"/>
  <c r="G11" i="1"/>
  <c r="G12" i="1"/>
  <c r="G2" i="1"/>
  <c r="P5" i="7" l="1"/>
  <c r="P7" i="7" s="1"/>
  <c r="N7" i="7"/>
  <c r="N6" i="7"/>
  <c r="N6" i="6"/>
  <c r="N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<sst xmlns="http://schemas.openxmlformats.org/spreadsheetml/2006/main" count="29" uniqueCount="26">
  <si>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Name</t>
  </si>
  <si>
    <t>Aditya Jha</t>
  </si>
  <si>
    <t>Aman</t>
  </si>
  <si>
    <t>Aajitesh</t>
  </si>
  <si>
    <t>Ayush</t>
  </si>
  <si>
    <t>Joy</t>
  </si>
  <si>
    <t>Shivam</t>
  </si>
  <si>
    <t>Suraj</t>
  </si>
  <si>
    <t>Janvi</t>
  </si>
  <si>
    <t>Jay</t>
  </si>
  <si>
    <t>Avneet</t>
  </si>
  <si>
    <t>Rohan</t>
  </si>
  <si>
    <t>Physics</t>
  </si>
  <si>
    <t>Chemistry</t>
  </si>
  <si>
    <t>Maths</t>
  </si>
  <si>
    <t>English</t>
  </si>
  <si>
    <t>Result</t>
  </si>
  <si>
    <t>Computer</t>
  </si>
  <si>
    <t>&gt;80-Green</t>
  </si>
  <si>
    <t>&lt;60-Red</t>
  </si>
  <si>
    <t>&gt;=60 and &lt;=80-Yellow</t>
  </si>
  <si>
    <t>&gt;70</t>
  </si>
  <si>
    <t>60-70</t>
  </si>
  <si>
    <t>&lt;60</t>
  </si>
  <si>
    <t>Fixed_Label</t>
  </si>
  <si>
    <t>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</si>
</sst>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6" fillId="5" borderId="1" xfId="1" applyFont="1" applyFill="1" applyBorder="1" applyAlignment="1">
      <alignment horizontal="center" vertical="center"/>
    </xf>
    <xf numFmtId="0" fontId="0" fillId="0" borderId="0" xfId="0" applyBorder="1"/>
    <xf numFmtId="0" fontId="0" fillId="7" borderId="0" xfId="0" applyFill="1" applyBorder="1"/>
    <xf numFmtId="0" fontId="0" fillId="7" borderId="1" xfId="0" applyFill="1" applyBorder="1"/>
    <xf numFmtId="9" fontId="0" fillId="0" borderId="0" xfId="0" applyNumberFormat="1"/>
    <xf numFmtId="0" fontId="0" fillId="8" borderId="0" xfId="0" applyFont="1" applyFill="1"/>
    <xf numFmtId="0" fontId="0" fillId="8" borderId="0" xfId="0" applyFill="1"/>
    <xf numFmtId="0" fontId="7" fillId="8" borderId="0" xfId="0" applyFont="1" applyFill="1"/>
    <xf numFmtId="1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ill>
        <patternFill>
          <bgColor rgb="FF33CC33"/>
        </patternFill>
      </fill>
    </dxf>
    <dxf>
      <fill>
        <patternFill>
          <bgColor rgb="FFFFFF00"/>
        </patternFill>
      </fill>
    </dxf>
    <dxf>
      <fill>
        <patternFill patternType="solid">
          <fgColor auto="1"/>
          <bgColor rgb="FFFF3300"/>
        </patternFill>
      </fill>
    </dxf>
  </dxfs>
  <tableStyles count="0" defaultTableStyle="TableStyleMedium2" defaultPivotStyle="PivotStyleLight16"/>
  <colors>
    <mruColors>
      <color rgb="FFCCECFF"/>
      <color rgb="FFFFFF66"/>
      <color rgb="FF33CC33"/>
      <color rgb="FFFF3300"/>
      <color rgb="FF99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Speedometer_dashboard!$B$4</c:f>
              <c:strCache>
                <c:ptCount val="1"/>
                <c:pt idx="0">
                  <c:v>Suraj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Speedometer_dashboard!$C$4:$G$4</c:f>
              <c:numCache>
                <c:formatCode>General</c:formatCode>
                <c:ptCount val="5"/>
                <c:pt idx="0">
                  <c:v>89</c:v>
                </c:pt>
                <c:pt idx="1">
                  <c:v>64</c:v>
                </c:pt>
                <c:pt idx="2">
                  <c:v>94</c:v>
                </c:pt>
                <c:pt idx="3">
                  <c:v>32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C-4DB7-861B-7342C86C4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77424"/>
        <c:axId val="134991152"/>
        <c:axId val="0"/>
      </c:bar3DChart>
      <c:catAx>
        <c:axId val="13497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1152"/>
        <c:crosses val="autoZero"/>
        <c:auto val="1"/>
        <c:lblAlgn val="ctr"/>
        <c:lblOffset val="100"/>
        <c:noMultiLvlLbl val="0"/>
      </c:catAx>
      <c:valAx>
        <c:axId val="13499115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Speedometer_dashboard!$C$4:$G$4</c:f>
              <c:numCache>
                <c:formatCode>General</c:formatCode>
                <c:ptCount val="5"/>
                <c:pt idx="0">
                  <c:v>89</c:v>
                </c:pt>
                <c:pt idx="1">
                  <c:v>64</c:v>
                </c:pt>
                <c:pt idx="2">
                  <c:v>94</c:v>
                </c:pt>
                <c:pt idx="3">
                  <c:v>32</c:v>
                </c:pt>
                <c:pt idx="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D-45AD-89AA-E0FCE3D48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705712"/>
        <c:axId val="1557706128"/>
      </c:lineChart>
      <c:catAx>
        <c:axId val="155770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6128"/>
        <c:crosses val="autoZero"/>
        <c:auto val="1"/>
        <c:lblAlgn val="ctr"/>
        <c:lblOffset val="100"/>
        <c:noMultiLvlLbl val="0"/>
      </c:catAx>
      <c:valAx>
        <c:axId val="15577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003-4405-BFFC-738A660D6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03-4405-BFFC-738A660D6A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003-4405-BFFC-738A660D6A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003-4405-BFFC-738A660D6A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C003-4405-BFFC-738A660D6A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003-4405-BFFC-738A660D6A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C003-4405-BFFC-738A660D6A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003-4405-BFFC-738A660D6A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C003-4405-BFFC-738A660D6A0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003-4405-BFFC-738A660D6A07}"/>
              </c:ext>
            </c:extLst>
          </c:dPt>
          <c:dPt>
            <c:idx val="1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003-4405-BFFC-738A660D6A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350BD09-4585-4200-9480-6E8A407A74D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003-4405-BFFC-738A660D6A0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003-4405-BFFC-738A660D6A0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003-4405-BFFC-738A660D6A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003-4405-BFFC-738A660D6A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003-4405-BFFC-738A660D6A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003-4405-BFFC-738A660D6A0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003-4405-BFFC-738A660D6A0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80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003-4405-BFFC-738A660D6A0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003-4405-BFFC-738A660D6A0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003-4405-BFFC-738A660D6A0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C003-4405-BFFC-738A660D6A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Speedometer_dashboard!$O$5:$O$15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3-4405-BFFC-738A660D6A0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003-4405-BFFC-738A660D6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C003-4405-BFFC-738A660D6A07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003-4405-BFFC-738A660D6A0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003-4405-BFFC-738A660D6A07}"/>
                </c:ext>
              </c:extLst>
            </c:dLbl>
            <c:dLbl>
              <c:idx val="1"/>
              <c:tx>
                <c:strRef>
                  <c:f>Speedometer_dashboard!$P$5</c:f>
                  <c:strCache>
                    <c:ptCount val="1"/>
                    <c:pt idx="0">
                      <c:v>65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{EA260333-9F2A-4C0B-AC8B-C2C35AC8E78A}</c15:txfldGUID>
                      <c15:f>Speedometer_dashboard!$P$5</c15:f>
                      <c15:dlblFieldTableCache>
                        <c:ptCount val="1"/>
                        <c:pt idx="0">
                          <c:v>65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C003-4405-BFFC-738A660D6A0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003-4405-BFFC-738A660D6A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Speedometer_dashboard!$P$5:$P$7</c:f>
              <c:numCache>
                <c:formatCode>General</c:formatCode>
                <c:ptCount val="3"/>
                <c:pt idx="0" formatCode="0">
                  <c:v>65</c:v>
                </c:pt>
                <c:pt idx="1">
                  <c:v>1</c:v>
                </c:pt>
                <c:pt idx="2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03-4405-BFFC-738A660D6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CEC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Traffic_signal_dashboard!$B$4</c:f>
              <c:strCache>
                <c:ptCount val="1"/>
                <c:pt idx="0">
                  <c:v>Aman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Traffic_signal_dashboard!$C$4:$G$4</c:f>
              <c:numCache>
                <c:formatCode>General</c:formatCode>
                <c:ptCount val="5"/>
                <c:pt idx="0">
                  <c:v>32</c:v>
                </c:pt>
                <c:pt idx="1">
                  <c:v>58</c:v>
                </c:pt>
                <c:pt idx="2">
                  <c:v>62</c:v>
                </c:pt>
                <c:pt idx="3">
                  <c:v>76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2-4735-AC82-416FA1921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77424"/>
        <c:axId val="134991152"/>
        <c:axId val="0"/>
      </c:bar3DChart>
      <c:catAx>
        <c:axId val="13497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1152"/>
        <c:crosses val="autoZero"/>
        <c:auto val="1"/>
        <c:lblAlgn val="ctr"/>
        <c:lblOffset val="100"/>
        <c:noMultiLvlLbl val="0"/>
      </c:catAx>
      <c:valAx>
        <c:axId val="13499115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477716987875623"/>
          <c:y val="8.6116285557445355E-2"/>
          <c:w val="0.71515822175789723"/>
          <c:h val="0.77950687847828859"/>
        </c:manualLayout>
      </c:layout>
      <c:pie3DChart>
        <c:varyColors val="1"/>
        <c:ser>
          <c:idx val="0"/>
          <c:order val="0"/>
          <c:tx>
            <c:strRef>
              <c:f>Traffic_signal_dashboard!$B$4</c:f>
              <c:strCache>
                <c:ptCount val="1"/>
                <c:pt idx="0">
                  <c:v>Aman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B6A-49A5-B9F6-BAC4C93604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B6A-49A5-B9F6-BAC4C93604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B6A-49A5-B9F6-BAC4C93604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B6A-49A5-B9F6-BAC4C93604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B6A-49A5-B9F6-BAC4C936043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Traffic_signal_dashboard!$C$4:$G$4</c:f>
              <c:numCache>
                <c:formatCode>General</c:formatCode>
                <c:ptCount val="5"/>
                <c:pt idx="0">
                  <c:v>32</c:v>
                </c:pt>
                <c:pt idx="1">
                  <c:v>58</c:v>
                </c:pt>
                <c:pt idx="2">
                  <c:v>62</c:v>
                </c:pt>
                <c:pt idx="3">
                  <c:v>76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6A-49A5-B9F6-BAC4C936043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59114525337908"/>
          <c:y val="0.78264561406215249"/>
          <c:w val="0.71407026628848036"/>
          <c:h val="0.1358342613361593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Traffic_signal_dashboard!$C$4:$G$4</c:f>
              <c:numCache>
                <c:formatCode>General</c:formatCode>
                <c:ptCount val="5"/>
                <c:pt idx="0">
                  <c:v>32</c:v>
                </c:pt>
                <c:pt idx="1">
                  <c:v>58</c:v>
                </c:pt>
                <c:pt idx="2">
                  <c:v>62</c:v>
                </c:pt>
                <c:pt idx="3">
                  <c:v>76</c:v>
                </c:pt>
                <c:pt idx="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C-41FC-BE50-290C5A348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705712"/>
        <c:axId val="1557706128"/>
      </c:lineChart>
      <c:catAx>
        <c:axId val="155770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6128"/>
        <c:crosses val="autoZero"/>
        <c:auto val="1"/>
        <c:lblAlgn val="ctr"/>
        <c:lblOffset val="100"/>
        <c:noMultiLvlLbl val="0"/>
      </c:catAx>
      <c:valAx>
        <c:axId val="15577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Dashboard_con_formatting!$B$4</c:f>
              <c:strCache>
                <c:ptCount val="1"/>
                <c:pt idx="0">
                  <c:v>Shivam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Dashboard_con_formatting!$C$4:$G$4</c:f>
              <c:numCache>
                <c:formatCode>General</c:formatCode>
                <c:ptCount val="5"/>
                <c:pt idx="0">
                  <c:v>77</c:v>
                </c:pt>
                <c:pt idx="1">
                  <c:v>29</c:v>
                </c:pt>
                <c:pt idx="2">
                  <c:v>30</c:v>
                </c:pt>
                <c:pt idx="3">
                  <c:v>75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E-40F5-BE96-ABCA13030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77424"/>
        <c:axId val="134991152"/>
        <c:axId val="0"/>
      </c:bar3DChart>
      <c:catAx>
        <c:axId val="13497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1152"/>
        <c:crosses val="autoZero"/>
        <c:auto val="1"/>
        <c:lblAlgn val="ctr"/>
        <c:lblOffset val="100"/>
        <c:noMultiLvlLbl val="0"/>
      </c:catAx>
      <c:valAx>
        <c:axId val="13499115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Dashboard_con_formatting!$B$4</c:f>
              <c:strCache>
                <c:ptCount val="1"/>
                <c:pt idx="0">
                  <c:v>Shivam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Dashboard_con_formatting!$C$4:$G$4</c:f>
              <c:numCache>
                <c:formatCode>General</c:formatCode>
                <c:ptCount val="5"/>
                <c:pt idx="0">
                  <c:v>77</c:v>
                </c:pt>
                <c:pt idx="1">
                  <c:v>29</c:v>
                </c:pt>
                <c:pt idx="2">
                  <c:v>30</c:v>
                </c:pt>
                <c:pt idx="3">
                  <c:v>75</c:v>
                </c:pt>
                <c:pt idx="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1-4386-A4F5-1D2DA44AF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30672"/>
        <c:axId val="135029424"/>
      </c:lineChart>
      <c:catAx>
        <c:axId val="1350306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9424"/>
        <c:crossesAt val="10"/>
        <c:auto val="1"/>
        <c:lblAlgn val="ctr"/>
        <c:lblOffset val="100"/>
        <c:noMultiLvlLbl val="0"/>
      </c:catAx>
      <c:valAx>
        <c:axId val="135029424"/>
        <c:scaling>
          <c:orientation val="minMax"/>
          <c:max val="1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067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13203841019986"/>
          <c:y val="3.7135796466299498E-2"/>
          <c:w val="0.75880323445485509"/>
          <c:h val="0.82848710154251115"/>
        </c:manualLayout>
      </c:layout>
      <c:pie3DChart>
        <c:varyColors val="1"/>
        <c:ser>
          <c:idx val="0"/>
          <c:order val="0"/>
          <c:tx>
            <c:strRef>
              <c:f>Dashboard_con_formatting!$B$4</c:f>
              <c:strCache>
                <c:ptCount val="1"/>
                <c:pt idx="0">
                  <c:v>Shivam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55-4929-9F6C-9749D365CE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55-4929-9F6C-9749D365CE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55-4929-9F6C-9749D365CE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55-4929-9F6C-9749D365CE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55-4929-9F6C-9749D365CE7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Dashboard_con_formatting!$C$4:$G$4</c:f>
              <c:numCache>
                <c:formatCode>General</c:formatCode>
                <c:ptCount val="5"/>
                <c:pt idx="0">
                  <c:v>77</c:v>
                </c:pt>
                <c:pt idx="1">
                  <c:v>29</c:v>
                </c:pt>
                <c:pt idx="2">
                  <c:v>30</c:v>
                </c:pt>
                <c:pt idx="3">
                  <c:v>75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55-4929-9F6C-9749D365CE7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30230361720596"/>
          <c:y val="0.85611635729365854"/>
          <c:w val="0.55866811602688615"/>
          <c:h val="0.1358342613361593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Dashboard_Battery!$B$4</c:f>
              <c:strCache>
                <c:ptCount val="1"/>
                <c:pt idx="0">
                  <c:v>Joy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Dashboard_Battery!$C$4:$G$4</c:f>
              <c:numCache>
                <c:formatCode>General</c:formatCode>
                <c:ptCount val="5"/>
                <c:pt idx="0">
                  <c:v>87</c:v>
                </c:pt>
                <c:pt idx="1">
                  <c:v>66</c:v>
                </c:pt>
                <c:pt idx="2">
                  <c:v>94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0-44DE-949F-7F039059B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77424"/>
        <c:axId val="134991152"/>
        <c:axId val="0"/>
      </c:bar3DChart>
      <c:catAx>
        <c:axId val="13497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1152"/>
        <c:crosses val="autoZero"/>
        <c:auto val="1"/>
        <c:lblAlgn val="ctr"/>
        <c:lblOffset val="100"/>
        <c:noMultiLvlLbl val="0"/>
      </c:catAx>
      <c:valAx>
        <c:axId val="13499115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477716987875623"/>
          <c:y val="8.6116285557445355E-2"/>
          <c:w val="0.71515822175789723"/>
          <c:h val="0.77950687847828859"/>
        </c:manualLayout>
      </c:layout>
      <c:pie3DChart>
        <c:varyColors val="1"/>
        <c:ser>
          <c:idx val="0"/>
          <c:order val="0"/>
          <c:tx>
            <c:strRef>
              <c:f>Dashboard_Battery!$B$4</c:f>
              <c:strCache>
                <c:ptCount val="1"/>
                <c:pt idx="0">
                  <c:v>Joy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DCC-4FC3-9723-53EF219626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DCC-4FC3-9723-53EF219626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DCC-4FC3-9723-53EF219626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DCC-4FC3-9723-53EF219626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DCC-4FC3-9723-53EF219626C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Dashboard_Battery!$C$4:$G$4</c:f>
              <c:numCache>
                <c:formatCode>General</c:formatCode>
                <c:ptCount val="5"/>
                <c:pt idx="0">
                  <c:v>87</c:v>
                </c:pt>
                <c:pt idx="1">
                  <c:v>66</c:v>
                </c:pt>
                <c:pt idx="2">
                  <c:v>94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CC-4FC3-9723-53EF21962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59114525337908"/>
          <c:y val="0.78264561406215249"/>
          <c:w val="0.71407026628848036"/>
          <c:h val="0.1358342613361593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899073120494337"/>
          <c:y val="8.1978588741822317E-2"/>
          <c:w val="0.44648933222076231"/>
          <c:h val="0.81964710476799096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5">
                    <a:lumMod val="67000"/>
                  </a:schemeClr>
                </a:gs>
                <a:gs pos="48000">
                  <a:schemeClr val="bg1"/>
                </a:gs>
                <a:gs pos="100000">
                  <a:schemeClr val="tx1"/>
                </a:gs>
              </a:gsLst>
              <a:lin ang="0" scaled="1"/>
              <a:tileRect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plastic">
              <a:bevelT w="152400" h="50800" prst="softRound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Dashboard_Battery!$L$5</c:f>
              <c:numCache>
                <c:formatCode>0%</c:formatCode>
                <c:ptCount val="1"/>
                <c:pt idx="0">
                  <c:v>0.66600000000000004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B-4BFD-9F41-693291B4D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06559568"/>
        <c:axId val="1806561648"/>
      </c:barChart>
      <c:catAx>
        <c:axId val="1806559568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6561648"/>
        <c:crossesAt val="0"/>
        <c:auto val="1"/>
        <c:lblAlgn val="ctr"/>
        <c:lblOffset val="100"/>
        <c:noMultiLvlLbl val="0"/>
      </c:catAx>
      <c:valAx>
        <c:axId val="1806561648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59568"/>
        <c:crosses val="autoZero"/>
        <c:crossBetween val="between"/>
      </c:valAx>
      <c:spPr>
        <a:gradFill flip="none" rotWithShape="1">
          <a:gsLst>
            <a:gs pos="0">
              <a:srgbClr val="C00000"/>
            </a:gs>
            <a:gs pos="46000">
              <a:schemeClr val="bg1"/>
            </a:gs>
            <a:gs pos="100000">
              <a:schemeClr val="tx1">
                <a:lumMod val="65000"/>
                <a:lumOff val="35000"/>
              </a:schemeClr>
            </a:gs>
          </a:gsLst>
          <a:lin ang="0" scaled="1"/>
          <a:tileRect/>
        </a:gradFill>
        <a:ln w="25400">
          <a:noFill/>
        </a:ln>
        <a:effectLst>
          <a:outerShdw blurRad="50800" dist="50800" dir="3600000" algn="ctr" rotWithShape="0">
            <a:srgbClr val="000000"/>
          </a:outerShdw>
          <a:softEdge rad="0"/>
        </a:effectLst>
        <a:scene3d>
          <a:camera prst="orthographicFront"/>
          <a:lightRig rig="threePt" dir="t"/>
        </a:scene3d>
        <a:sp3d>
          <a:bevelT/>
          <a:bevelB w="152400" h="50800" prst="softRound"/>
        </a:sp3d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Dashboard_Battery!$C$4:$G$4</c:f>
              <c:numCache>
                <c:formatCode>General</c:formatCode>
                <c:ptCount val="5"/>
                <c:pt idx="0">
                  <c:v>87</c:v>
                </c:pt>
                <c:pt idx="1">
                  <c:v>66</c:v>
                </c:pt>
                <c:pt idx="2">
                  <c:v>94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5-4012-B43D-95AACFC52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705712"/>
        <c:axId val="1557706128"/>
      </c:lineChart>
      <c:catAx>
        <c:axId val="155770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6128"/>
        <c:crosses val="autoZero"/>
        <c:auto val="1"/>
        <c:lblAlgn val="ctr"/>
        <c:lblOffset val="100"/>
        <c:noMultiLvlLbl val="0"/>
      </c:catAx>
      <c:valAx>
        <c:axId val="15577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Dashboard!$B$4</c:f>
              <c:strCache>
                <c:ptCount val="1"/>
                <c:pt idx="0">
                  <c:v>Joy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Dashboard!$C$4:$G$4</c:f>
              <c:numCache>
                <c:formatCode>General</c:formatCode>
                <c:ptCount val="5"/>
                <c:pt idx="0">
                  <c:v>87</c:v>
                </c:pt>
                <c:pt idx="1">
                  <c:v>66</c:v>
                </c:pt>
                <c:pt idx="2">
                  <c:v>94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9-475C-BFFF-07B7A34D9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77424"/>
        <c:axId val="134991152"/>
        <c:axId val="0"/>
      </c:bar3DChart>
      <c:catAx>
        <c:axId val="13497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1152"/>
        <c:crosses val="autoZero"/>
        <c:auto val="1"/>
        <c:lblAlgn val="ctr"/>
        <c:lblOffset val="100"/>
        <c:noMultiLvlLbl val="0"/>
      </c:catAx>
      <c:valAx>
        <c:axId val="13499115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Dashboard!$B$4</c:f>
              <c:strCache>
                <c:ptCount val="1"/>
                <c:pt idx="0">
                  <c:v>Joy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Dashboard!$C$4:$G$4</c:f>
              <c:numCache>
                <c:formatCode>General</c:formatCode>
                <c:ptCount val="5"/>
                <c:pt idx="0">
                  <c:v>87</c:v>
                </c:pt>
                <c:pt idx="1">
                  <c:v>66</c:v>
                </c:pt>
                <c:pt idx="2">
                  <c:v>94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5-4809-B71E-C1511B80C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30672"/>
        <c:axId val="135029424"/>
      </c:lineChart>
      <c:catAx>
        <c:axId val="1350306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9424"/>
        <c:crossesAt val="10"/>
        <c:auto val="1"/>
        <c:lblAlgn val="ctr"/>
        <c:lblOffset val="100"/>
        <c:noMultiLvlLbl val="0"/>
      </c:catAx>
      <c:valAx>
        <c:axId val="135029424"/>
        <c:scaling>
          <c:orientation val="minMax"/>
          <c:max val="1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067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13203841019986"/>
          <c:y val="3.7135796466299498E-2"/>
          <c:w val="0.75880323445485509"/>
          <c:h val="0.82848710154251115"/>
        </c:manualLayout>
      </c:layout>
      <c:pie3DChart>
        <c:varyColors val="1"/>
        <c:ser>
          <c:idx val="0"/>
          <c:order val="0"/>
          <c:tx>
            <c:strRef>
              <c:f>Dashboard!$B$4</c:f>
              <c:strCache>
                <c:ptCount val="1"/>
                <c:pt idx="0">
                  <c:v>Joy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75-406E-82F2-E7A76DC3A7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75-406E-82F2-E7A76DC3A7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75-406E-82F2-E7A76DC3A7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75-406E-82F2-E7A76DC3A7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75-406E-82F2-E7A76DC3A75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Dashboard!$C$4:$G$4</c:f>
              <c:numCache>
                <c:formatCode>General</c:formatCode>
                <c:ptCount val="5"/>
                <c:pt idx="0">
                  <c:v>87</c:v>
                </c:pt>
                <c:pt idx="1">
                  <c:v>66</c:v>
                </c:pt>
                <c:pt idx="2">
                  <c:v>94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F-468B-BE12-9F9C6F65561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30230361720596"/>
          <c:y val="0.85611635729365854"/>
          <c:w val="0.55866811602688615"/>
          <c:h val="0.1358342613361593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31" fmlaLink="$A$3" max="11" min="1" page="10" val="7"/>
</file>

<file path=xl/ctrlProps/ctrlProp2.xml><?xml version="1.0" encoding="utf-8"?>
<formControlPr xmlns="http://schemas.microsoft.com/office/spreadsheetml/2009/9/main" objectType="List" dx="31" fmlaLink="$A$3" fmlaRange="Result_data!A$2:A$12" noThreeD="1" sel="7" val="0"/>
</file>

<file path=xl/ctrlProps/ctrlProp3.xml><?xml version="1.0" encoding="utf-8"?>
<formControlPr xmlns="http://schemas.microsoft.com/office/spreadsheetml/2009/9/main" objectType="Spin" dx="31" fmlaLink="$A$3" max="11" min="1" page="10" val="2"/>
</file>

<file path=xl/ctrlProps/ctrlProp4.xml><?xml version="1.0" encoding="utf-8"?>
<formControlPr xmlns="http://schemas.microsoft.com/office/spreadsheetml/2009/9/main" objectType="List" dx="31" fmlaLink="$A$3" fmlaRange="Result_data!A$2:A$12" noThreeD="1" sel="2" val="0"/>
</file>

<file path=xl/ctrlProps/ctrlProp5.xml><?xml version="1.0" encoding="utf-8"?>
<formControlPr xmlns="http://schemas.microsoft.com/office/spreadsheetml/2009/9/main" objectType="Spin" dx="31" fmlaLink="$A$3" max="11" min="1" page="10" val="6"/>
</file>

<file path=xl/ctrlProps/ctrlProp6.xml><?xml version="1.0" encoding="utf-8"?>
<formControlPr xmlns="http://schemas.microsoft.com/office/spreadsheetml/2009/9/main" objectType="List" dx="31" fmlaLink="$A$3" fmlaRange="Result_data!A$2:A$12" noThreeD="1" sel="6" val="0"/>
</file>

<file path=xl/ctrlProps/ctrlProp7.xml><?xml version="1.0" encoding="utf-8"?>
<formControlPr xmlns="http://schemas.microsoft.com/office/spreadsheetml/2009/9/main" objectType="Spin" dx="31" fmlaLink="$A$3" max="11" min="1" page="10" val="5"/>
</file>

<file path=xl/ctrlProps/ctrlProp8.xml><?xml version="1.0" encoding="utf-8"?>
<formControlPr xmlns="http://schemas.microsoft.com/office/spreadsheetml/2009/9/main" objectType="List" dx="31" fmlaLink="$A$3" fmlaRange="Result_data!A$2:A$12" noThreeD="1" sel="5" val="0"/>
</file>

<file path=xl/ctrlProps/ctrlProp9.xml><?xml version="1.0" encoding="utf-8"?>
<formControlPr xmlns="http://schemas.microsoft.com/office/spreadsheetml/2009/9/main" objectType="Spin" dx="31" fmlaLink="$A$3" max="11" min="1" page="10" val="5"/>
</file>

<file path=xl/ctrlProps/ctrlProp10.xml><?xml version="1.0" encoding="utf-8"?>
<formControlPr xmlns="http://schemas.microsoft.com/office/spreadsheetml/2009/9/main" objectType="List" dx="31" fmlaLink="$A$3" fmlaRange="Result_data!A$2:A$12" noThreeD="1" sel="5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</xdr:colOff>
          <xdr:row>2</xdr:row>
          <xdr:rowOff>6350</xdr:rowOff>
        </xdr:from>
        <xdr:to>
          <xdr:col>11</xdr:col>
          <xdr:colOff>146050</xdr:colOff>
          <xdr:row>3</xdr:row>
          <xdr:rowOff>177800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</xdr:row>
      <xdr:rowOff>179202</xdr:rowOff>
    </xdr:from>
    <xdr:to>
      <xdr:col>2</xdr:col>
      <xdr:colOff>559594</xdr:colOff>
      <xdr:row>12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</xdr:row>
          <xdr:rowOff>0</xdr:rowOff>
        </xdr:from>
        <xdr:to>
          <xdr:col>11</xdr:col>
          <xdr:colOff>88900</xdr:colOff>
          <xdr:row>12</xdr:row>
          <xdr:rowOff>171450</xdr:rowOff>
        </xdr:to>
        <xdr:sp macro="" textlink="">
          <xdr:nvSpPr>
            <xdr:cNvPr id="7170" name="List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559593</xdr:colOff>
      <xdr:row>4</xdr:row>
      <xdr:rowOff>3970</xdr:rowOff>
    </xdr:from>
    <xdr:to>
      <xdr:col>6</xdr:col>
      <xdr:colOff>3967</xdr:colOff>
      <xdr:row>12</xdr:row>
      <xdr:rowOff>162720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55560</xdr:colOff>
      <xdr:row>4</xdr:row>
      <xdr:rowOff>75406</xdr:rowOff>
    </xdr:from>
    <xdr:to>
      <xdr:col>6</xdr:col>
      <xdr:colOff>500060</xdr:colOff>
      <xdr:row>6</xdr:row>
      <xdr:rowOff>154781</xdr:rowOff>
    </xdr:to>
    <xdr:sp macro="" textlink="$N$7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11610" y="824706"/>
          <a:ext cx="444500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F53A86-B292-4AAB-B7AA-02E62440A60F}" type="TxLink">
            <a:rPr lang="en-US" sz="4400" b="0" i="0" u="none" strike="noStrike">
              <a:solidFill>
                <a:srgbClr val="FF0000"/>
              </a:solidFill>
              <a:effectLst>
                <a:glow rad="228600">
                  <a:srgbClr val="FF0000">
                    <a:alpha val="40000"/>
                  </a:srgb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rgbClr val="FF0000"/>
            </a:solidFill>
            <a:effectLst>
              <a:glow rad="228600">
                <a:srgbClr val="FF0000">
                  <a:alpha val="40000"/>
                </a:srgb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55562</xdr:colOff>
      <xdr:row>7</xdr:row>
      <xdr:rowOff>15875</xdr:rowOff>
    </xdr:from>
    <xdr:to>
      <xdr:col>6</xdr:col>
      <xdr:colOff>519905</xdr:colOff>
      <xdr:row>9</xdr:row>
      <xdr:rowOff>127000</xdr:rowOff>
    </xdr:to>
    <xdr:sp macro="" textlink="$N$6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011612" y="1317625"/>
          <a:ext cx="464343" cy="479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C145809-680A-4EF9-BAA4-1740DCC01B96}" type="TxLink">
            <a:rPr lang="en-US" sz="4400" b="0" i="0" u="none" strike="noStrike">
              <a:solidFill>
                <a:srgbClr val="FFFF66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US" sz="4400">
            <a:solidFill>
              <a:srgbClr val="FFFF66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80963</xdr:colOff>
      <xdr:row>9</xdr:row>
      <xdr:rowOff>174625</xdr:rowOff>
    </xdr:from>
    <xdr:to>
      <xdr:col>6</xdr:col>
      <xdr:colOff>525463</xdr:colOff>
      <xdr:row>12</xdr:row>
      <xdr:rowOff>88901</xdr:rowOff>
    </xdr:to>
    <xdr:sp macro="" textlink="$N$5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041776" y="1833563"/>
          <a:ext cx="444500" cy="4619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2EC5BA5-7909-4AE8-8B2E-2B5585D304D5}" type="TxLink">
            <a:rPr lang="en-US" sz="4400" b="0" i="0" u="none" strike="noStrike">
              <a:solidFill>
                <a:srgbClr val="33CC33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rgbClr val="33CC33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59535</xdr:colOff>
      <xdr:row>4</xdr:row>
      <xdr:rowOff>71436</xdr:rowOff>
    </xdr:from>
    <xdr:to>
      <xdr:col>6</xdr:col>
      <xdr:colOff>504035</xdr:colOff>
      <xdr:row>6</xdr:row>
      <xdr:rowOff>150809</xdr:rowOff>
    </xdr:to>
    <xdr:sp macro="" textlink="$N$5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20348" y="817561"/>
          <a:ext cx="444500" cy="44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2EC5BA5-7909-4AE8-8B2E-2B5585D304D5}" type="TxLink">
            <a:rPr lang="en-US" sz="4400" b="0" i="0" u="none" strike="noStrike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ln>
              <a:noFill/>
            </a:ln>
            <a:solidFill>
              <a:schemeClr val="bg2">
                <a:lumMod val="25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67473</xdr:colOff>
      <xdr:row>7</xdr:row>
      <xdr:rowOff>11905</xdr:rowOff>
    </xdr:from>
    <xdr:to>
      <xdr:col>6</xdr:col>
      <xdr:colOff>511973</xdr:colOff>
      <xdr:row>9</xdr:row>
      <xdr:rowOff>91278</xdr:rowOff>
    </xdr:to>
    <xdr:sp macro="" textlink="$N$5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028286" y="1305718"/>
          <a:ext cx="444500" cy="44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2EC5BA5-7909-4AE8-8B2E-2B5585D304D5}" type="TxLink">
            <a:rPr lang="en-US" sz="4400" b="0" i="0" u="none" strike="noStrike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ln>
              <a:noFill/>
            </a:ln>
            <a:solidFill>
              <a:schemeClr val="bg2">
                <a:lumMod val="25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59534</xdr:colOff>
      <xdr:row>7</xdr:row>
      <xdr:rowOff>67461</xdr:rowOff>
    </xdr:from>
    <xdr:to>
      <xdr:col>6</xdr:col>
      <xdr:colOff>504034</xdr:colOff>
      <xdr:row>9</xdr:row>
      <xdr:rowOff>146836</xdr:rowOff>
    </xdr:to>
    <xdr:sp macro="" textlink="$N$7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015584" y="1369211"/>
          <a:ext cx="444500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F53A86-B292-4AAB-B7AA-02E62440A60F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61114</xdr:colOff>
      <xdr:row>10</xdr:row>
      <xdr:rowOff>5559</xdr:rowOff>
    </xdr:from>
    <xdr:to>
      <xdr:col>6</xdr:col>
      <xdr:colOff>505614</xdr:colOff>
      <xdr:row>12</xdr:row>
      <xdr:rowOff>84934</xdr:rowOff>
    </xdr:to>
    <xdr:sp macro="" textlink="$N$7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17164" y="1859759"/>
          <a:ext cx="444500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F53A86-B292-4AAB-B7AA-02E62440A60F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55560</xdr:colOff>
      <xdr:row>4</xdr:row>
      <xdr:rowOff>75406</xdr:rowOff>
    </xdr:from>
    <xdr:to>
      <xdr:col>6</xdr:col>
      <xdr:colOff>500060</xdr:colOff>
      <xdr:row>7</xdr:row>
      <xdr:rowOff>3968</xdr:rowOff>
    </xdr:to>
    <xdr:sp macro="" textlink="$N$6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011610" y="824706"/>
          <a:ext cx="444500" cy="4810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C145809-680A-4EF9-BAA4-1740DCC01B96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73023</xdr:colOff>
      <xdr:row>9</xdr:row>
      <xdr:rowOff>156368</xdr:rowOff>
    </xdr:from>
    <xdr:to>
      <xdr:col>6</xdr:col>
      <xdr:colOff>517523</xdr:colOff>
      <xdr:row>12</xdr:row>
      <xdr:rowOff>84931</xdr:rowOff>
    </xdr:to>
    <xdr:sp macro="" textlink="$N$6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029073" y="1826418"/>
          <a:ext cx="444500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C145809-680A-4EF9-BAA4-1740DCC01B96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591343</xdr:colOff>
      <xdr:row>4</xdr:row>
      <xdr:rowOff>7938</xdr:rowOff>
    </xdr:from>
    <xdr:to>
      <xdr:col>9</xdr:col>
      <xdr:colOff>381000</xdr:colOff>
      <xdr:row>12</xdr:row>
      <xdr:rowOff>174624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</xdr:colOff>
          <xdr:row>2</xdr:row>
          <xdr:rowOff>6350</xdr:rowOff>
        </xdr:from>
        <xdr:to>
          <xdr:col>11</xdr:col>
          <xdr:colOff>146050</xdr:colOff>
          <xdr:row>3</xdr:row>
          <xdr:rowOff>177800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</xdr:row>
      <xdr:rowOff>179202</xdr:rowOff>
    </xdr:from>
    <xdr:to>
      <xdr:col>2</xdr:col>
      <xdr:colOff>559594</xdr:colOff>
      <xdr:row>12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555625</xdr:colOff>
      <xdr:row>4</xdr:row>
      <xdr:rowOff>535</xdr:rowOff>
    </xdr:from>
    <xdr:to>
      <xdr:col>9</xdr:col>
      <xdr:colOff>377032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</xdr:row>
          <xdr:rowOff>0</xdr:rowOff>
        </xdr:from>
        <xdr:to>
          <xdr:col>11</xdr:col>
          <xdr:colOff>88900</xdr:colOff>
          <xdr:row>12</xdr:row>
          <xdr:rowOff>171450</xdr:rowOff>
        </xdr:to>
        <xdr:sp macro="" textlink="">
          <xdr:nvSpPr>
            <xdr:cNvPr id="6146" name="List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559593</xdr:colOff>
      <xdr:row>4</xdr:row>
      <xdr:rowOff>3970</xdr:rowOff>
    </xdr:from>
    <xdr:to>
      <xdr:col>6</xdr:col>
      <xdr:colOff>3967</xdr:colOff>
      <xdr:row>12</xdr:row>
      <xdr:rowOff>162720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55560</xdr:colOff>
      <xdr:row>4</xdr:row>
      <xdr:rowOff>75406</xdr:rowOff>
    </xdr:from>
    <xdr:to>
      <xdr:col>6</xdr:col>
      <xdr:colOff>500060</xdr:colOff>
      <xdr:row>6</xdr:row>
      <xdr:rowOff>154781</xdr:rowOff>
    </xdr:to>
    <xdr:sp macro="" textlink="$N$7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016373" y="821531"/>
          <a:ext cx="4445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F53A86-B292-4AAB-B7AA-02E62440A60F}" type="TxLink">
            <a:rPr lang="en-US" sz="4400" b="0" i="0" u="none" strike="noStrike">
              <a:solidFill>
                <a:srgbClr val="FF0000"/>
              </a:solidFill>
              <a:effectLst>
                <a:glow rad="228600">
                  <a:srgbClr val="FF0000">
                    <a:alpha val="40000"/>
                  </a:srgb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US" sz="4400">
            <a:solidFill>
              <a:srgbClr val="FF0000"/>
            </a:solidFill>
            <a:effectLst>
              <a:glow rad="228600">
                <a:srgbClr val="FF0000">
                  <a:alpha val="40000"/>
                </a:srgb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55562</xdr:colOff>
      <xdr:row>7</xdr:row>
      <xdr:rowOff>15875</xdr:rowOff>
    </xdr:from>
    <xdr:to>
      <xdr:col>6</xdr:col>
      <xdr:colOff>519905</xdr:colOff>
      <xdr:row>9</xdr:row>
      <xdr:rowOff>127000</xdr:rowOff>
    </xdr:to>
    <xdr:sp macro="" textlink="$N$6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016375" y="1309688"/>
          <a:ext cx="464343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C145809-680A-4EF9-BAA4-1740DCC01B96}" type="TxLink">
            <a:rPr lang="en-US" sz="4400" b="0" i="0" u="none" strike="noStrike">
              <a:solidFill>
                <a:srgbClr val="FFFF66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rgbClr val="FFFF66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61118</xdr:colOff>
      <xdr:row>9</xdr:row>
      <xdr:rowOff>174625</xdr:rowOff>
    </xdr:from>
    <xdr:to>
      <xdr:col>6</xdr:col>
      <xdr:colOff>505618</xdr:colOff>
      <xdr:row>12</xdr:row>
      <xdr:rowOff>88901</xdr:rowOff>
    </xdr:to>
    <xdr:sp macro="" textlink="$N$5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21931" y="1833563"/>
          <a:ext cx="444500" cy="4619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2EC5BA5-7909-4AE8-8B2E-2B5585D304D5}" type="TxLink">
            <a:rPr lang="en-US" sz="4400" b="0" i="0" u="none" strike="noStrike">
              <a:solidFill>
                <a:srgbClr val="33CC33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rgbClr val="33CC33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51597</xdr:colOff>
      <xdr:row>4</xdr:row>
      <xdr:rowOff>71436</xdr:rowOff>
    </xdr:from>
    <xdr:to>
      <xdr:col>6</xdr:col>
      <xdr:colOff>496097</xdr:colOff>
      <xdr:row>6</xdr:row>
      <xdr:rowOff>150809</xdr:rowOff>
    </xdr:to>
    <xdr:sp macro="" textlink="$N$5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012410" y="817561"/>
          <a:ext cx="444500" cy="44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2EC5BA5-7909-4AE8-8B2E-2B5585D304D5}" type="TxLink">
            <a:rPr lang="en-US" sz="4400" b="0" i="0" u="none" strike="noStrike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ln>
              <a:noFill/>
            </a:ln>
            <a:solidFill>
              <a:schemeClr val="bg2">
                <a:lumMod val="25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51597</xdr:colOff>
      <xdr:row>7</xdr:row>
      <xdr:rowOff>11905</xdr:rowOff>
    </xdr:from>
    <xdr:to>
      <xdr:col>6</xdr:col>
      <xdr:colOff>496097</xdr:colOff>
      <xdr:row>9</xdr:row>
      <xdr:rowOff>91278</xdr:rowOff>
    </xdr:to>
    <xdr:sp macro="" textlink="$N$5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012410" y="1305718"/>
          <a:ext cx="444500" cy="44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2EC5BA5-7909-4AE8-8B2E-2B5585D304D5}" type="TxLink">
            <a:rPr lang="en-US" sz="4400" b="0" i="0" u="none" strike="noStrike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ln>
              <a:noFill/>
            </a:ln>
            <a:solidFill>
              <a:schemeClr val="bg2">
                <a:lumMod val="25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59534</xdr:colOff>
      <xdr:row>7</xdr:row>
      <xdr:rowOff>67461</xdr:rowOff>
    </xdr:from>
    <xdr:to>
      <xdr:col>6</xdr:col>
      <xdr:colOff>504034</xdr:colOff>
      <xdr:row>9</xdr:row>
      <xdr:rowOff>146836</xdr:rowOff>
    </xdr:to>
    <xdr:sp macro="" textlink="$N$7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020347" y="1361274"/>
          <a:ext cx="4445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F53A86-B292-4AAB-B7AA-02E62440A60F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61114</xdr:colOff>
      <xdr:row>10</xdr:row>
      <xdr:rowOff>5559</xdr:rowOff>
    </xdr:from>
    <xdr:to>
      <xdr:col>6</xdr:col>
      <xdr:colOff>505614</xdr:colOff>
      <xdr:row>12</xdr:row>
      <xdr:rowOff>84934</xdr:rowOff>
    </xdr:to>
    <xdr:sp macro="" textlink="$N$7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21927" y="1847059"/>
          <a:ext cx="4445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F53A86-B292-4AAB-B7AA-02E62440A60F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55560</xdr:colOff>
      <xdr:row>4</xdr:row>
      <xdr:rowOff>75406</xdr:rowOff>
    </xdr:from>
    <xdr:to>
      <xdr:col>6</xdr:col>
      <xdr:colOff>500060</xdr:colOff>
      <xdr:row>7</xdr:row>
      <xdr:rowOff>3968</xdr:rowOff>
    </xdr:to>
    <xdr:sp macro="" textlink="$N$6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016373" y="821531"/>
          <a:ext cx="44450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C145809-680A-4EF9-BAA4-1740DCC01B96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  <xdr:twoCellAnchor>
    <xdr:from>
      <xdr:col>6</xdr:col>
      <xdr:colOff>73023</xdr:colOff>
      <xdr:row>9</xdr:row>
      <xdr:rowOff>156368</xdr:rowOff>
    </xdr:from>
    <xdr:to>
      <xdr:col>6</xdr:col>
      <xdr:colOff>517523</xdr:colOff>
      <xdr:row>12</xdr:row>
      <xdr:rowOff>84931</xdr:rowOff>
    </xdr:to>
    <xdr:sp macro="" textlink="$N$6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033836" y="1815306"/>
          <a:ext cx="44450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C145809-680A-4EF9-BAA4-1740DCC01B96}" type="TxLink">
            <a:rPr lang="en-US" sz="4400" b="0" i="0" u="none" strike="noStrike">
              <a:solidFill>
                <a:schemeClr val="bg2">
                  <a:lumMod val="50000"/>
                </a:schemeClr>
              </a:solidFill>
              <a:effectLst/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US" sz="4400">
            <a:solidFill>
              <a:schemeClr val="bg2">
                <a:lumMod val="50000"/>
              </a:schemeClr>
            </a:solidFill>
            <a:effectLst/>
            <a:latin typeface="Webdings" panose="05030102010509060703" pitchFamily="18" charset="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</xdr:colOff>
          <xdr:row>2</xdr:row>
          <xdr:rowOff>6350</xdr:rowOff>
        </xdr:from>
        <xdr:to>
          <xdr:col>11</xdr:col>
          <xdr:colOff>6350</xdr:colOff>
          <xdr:row>3</xdr:row>
          <xdr:rowOff>177800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</xdr:row>
      <xdr:rowOff>179203</xdr:rowOff>
    </xdr:from>
    <xdr:to>
      <xdr:col>3</xdr:col>
      <xdr:colOff>35062</xdr:colOff>
      <xdr:row>12</xdr:row>
      <xdr:rowOff>101915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38955</xdr:colOff>
      <xdr:row>4</xdr:row>
      <xdr:rowOff>3897</xdr:rowOff>
    </xdr:from>
    <xdr:to>
      <xdr:col>6</xdr:col>
      <xdr:colOff>42853</xdr:colOff>
      <xdr:row>12</xdr:row>
      <xdr:rowOff>19479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46749</xdr:colOff>
      <xdr:row>3</xdr:row>
      <xdr:rowOff>183097</xdr:rowOff>
    </xdr:from>
    <xdr:to>
      <xdr:col>9</xdr:col>
      <xdr:colOff>128558</xdr:colOff>
      <xdr:row>12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4</xdr:row>
          <xdr:rowOff>0</xdr:rowOff>
        </xdr:from>
        <xdr:to>
          <xdr:col>10</xdr:col>
          <xdr:colOff>596900</xdr:colOff>
          <xdr:row>12</xdr:row>
          <xdr:rowOff>76200</xdr:rowOff>
        </xdr:to>
        <xdr:sp macro="" textlink="">
          <xdr:nvSpPr>
            <xdr:cNvPr id="5122" name="List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</xdr:colOff>
          <xdr:row>2</xdr:row>
          <xdr:rowOff>6350</xdr:rowOff>
        </xdr:from>
        <xdr:to>
          <xdr:col>11</xdr:col>
          <xdr:colOff>146050</xdr:colOff>
          <xdr:row>3</xdr:row>
          <xdr:rowOff>177800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</xdr:row>
      <xdr:rowOff>179203</xdr:rowOff>
    </xdr:from>
    <xdr:to>
      <xdr:col>2</xdr:col>
      <xdr:colOff>319379</xdr:colOff>
      <xdr:row>12</xdr:row>
      <xdr:rowOff>101915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531812</xdr:colOff>
      <xdr:row>4</xdr:row>
      <xdr:rowOff>535</xdr:rowOff>
    </xdr:from>
    <xdr:to>
      <xdr:col>9</xdr:col>
      <xdr:colOff>377032</xdr:colOff>
      <xdr:row>12</xdr:row>
      <xdr:rowOff>81807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</xdr:row>
          <xdr:rowOff>0</xdr:rowOff>
        </xdr:from>
        <xdr:to>
          <xdr:col>11</xdr:col>
          <xdr:colOff>88900</xdr:colOff>
          <xdr:row>12</xdr:row>
          <xdr:rowOff>76200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324894</xdr:colOff>
      <xdr:row>4</xdr:row>
      <xdr:rowOff>5251</xdr:rowOff>
    </xdr:from>
    <xdr:to>
      <xdr:col>4</xdr:col>
      <xdr:colOff>154781</xdr:colOff>
      <xdr:row>12</xdr:row>
      <xdr:rowOff>93936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158751</xdr:colOff>
      <xdr:row>4</xdr:row>
      <xdr:rowOff>3757</xdr:rowOff>
    </xdr:from>
    <xdr:to>
      <xdr:col>6</xdr:col>
      <xdr:colOff>523876</xdr:colOff>
      <xdr:row>12</xdr:row>
      <xdr:rowOff>93936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416717</xdr:colOff>
      <xdr:row>4</xdr:row>
      <xdr:rowOff>23813</xdr:rowOff>
    </xdr:from>
    <xdr:to>
      <xdr:col>3</xdr:col>
      <xdr:colOff>543717</xdr:colOff>
      <xdr:row>4</xdr:row>
      <xdr:rowOff>69532</xdr:rowOff>
    </xdr:to>
    <xdr:sp macro="" textlink="">
      <xdr:nvSpPr>
        <xdr:cNvPr id="10" name="Rectangle: Top Corners Snipped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349498" y="769938"/>
          <a:ext cx="127000" cy="45719"/>
        </a:xfrm>
        <a:prstGeom prst="snip2SameRect">
          <a:avLst/>
        </a:prstGeom>
        <a:gradFill>
          <a:gsLst>
            <a:gs pos="0">
              <a:srgbClr val="C00000"/>
            </a:gs>
            <a:gs pos="46000">
              <a:schemeClr val="bg1"/>
            </a:gs>
            <a:gs pos="100000">
              <a:schemeClr val="tx1">
                <a:lumMod val="65000"/>
                <a:lumOff val="35000"/>
              </a:schemeClr>
            </a:gs>
          </a:gsLst>
          <a:lin ang="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0.43369</cdr:x>
      <cdr:y>0.04272</cdr:y>
    </cdr:from>
    <cdr:to>
      <cdr:x>0.78212</cdr:x>
      <cdr:y>0.08115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FEC2C64-B251-47C2-A65C-6E02F0B12D64}"/>
            </a:ext>
          </a:extLst>
        </cdr:cNvPr>
        <cdr:cNvSpPr/>
      </cdr:nvSpPr>
      <cdr:spPr>
        <a:xfrm xmlns:a="http://schemas.openxmlformats.org/drawingml/2006/main">
          <a:off x="568075" y="66187"/>
          <a:ext cx="456406" cy="59531"/>
        </a:xfrm>
        <a:prstGeom xmlns:a="http://schemas.openxmlformats.org/drawingml/2006/main" prst="rect">
          <a:avLst/>
        </a:prstGeom>
        <a:gradFill xmlns:a="http://schemas.openxmlformats.org/drawingml/2006/main">
          <a:gsLst>
            <a:gs pos="0">
              <a:srgbClr val="C00000"/>
            </a:gs>
            <a:gs pos="46000">
              <a:schemeClr val="bg1"/>
            </a:gs>
            <a:gs pos="100000">
              <a:schemeClr val="tx1">
                <a:lumMod val="65000"/>
                <a:lumOff val="35000"/>
              </a:schemeClr>
            </a:gs>
          </a:gsLst>
          <a:lin ang="0" scaled="1"/>
        </a:gradFill>
        <a:ln xmlns:a="http://schemas.openxmlformats.org/drawingml/2006/main">
          <a:noFill/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  <a:scene3d xmlns:a="http://schemas.openxmlformats.org/drawingml/2006/main">
          <a:camera prst="orthographicFront"/>
          <a:lightRig rig="balanced" dir="t"/>
        </a:scene3d>
        <a:sp3d xmlns:a="http://schemas.openxmlformats.org/drawingml/2006/main" prstMaterial="matte">
          <a:bevelT w="152400" h="50800" prst="softRound"/>
          <a:bevelB/>
        </a:sp3d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12700</xdr:colOff>
          <xdr:row>2</xdr:row>
          <xdr:rowOff>6350</xdr:rowOff>
        </xdr:from>
        <xdr:to>
          <xdr:col>11</xdr:col>
          <xdr:colOff>19050</xdr:colOff>
          <xdr:row>3</xdr:row>
          <xdr:rowOff>177800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</xdr:row>
      <xdr:rowOff>179203</xdr:rowOff>
    </xdr:from>
    <xdr:to>
      <xdr:col>3</xdr:col>
      <xdr:colOff>35062</xdr:colOff>
      <xdr:row>12</xdr:row>
      <xdr:rowOff>101915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38955</xdr:colOff>
      <xdr:row>4</xdr:row>
      <xdr:rowOff>3896</xdr:rowOff>
    </xdr:from>
    <xdr:to>
      <xdr:col>6</xdr:col>
      <xdr:colOff>42853</xdr:colOff>
      <xdr:row>12</xdr:row>
      <xdr:rowOff>93497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46749</xdr:colOff>
      <xdr:row>3</xdr:row>
      <xdr:rowOff>183097</xdr:rowOff>
    </xdr:from>
    <xdr:to>
      <xdr:col>9</xdr:col>
      <xdr:colOff>128558</xdr:colOff>
      <xdr:row>12</xdr:row>
      <xdr:rowOff>81807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4</xdr:row>
          <xdr:rowOff>0</xdr:rowOff>
        </xdr:from>
        <xdr:to>
          <xdr:col>11</xdr:col>
          <xdr:colOff>0</xdr:colOff>
          <xdr:row>12</xdr:row>
          <xdr:rowOff>88900</xdr:rowOff>
        </xdr:to>
        <xdr:sp macro="" textlink="">
          <xdr:nvSpPr>
            <xdr:cNvPr id="2053" name="List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5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9514-20AB-4392-A59A-A11815BDC6BE}">
  <dimension ref="A1:P15"/>
  <sheetViews>
    <sheetView zoomScale="160" zoomScaleNormal="166" workbookViewId="0">
      <selection activeCell="J14" sqref="J14"/>
    </sheetView>
  </sheetViews>
  <sheetFormatPr defaultRowHeight="14.5" x14ac:dyDescent="0.35"/>
  <cols>
    <col min="2" max="2" width="10.1796875" customWidth="1"/>
    <col min="4" max="4" width="11.54296875" customWidth="1"/>
    <col min="7" max="7" width="10.7265625" customWidth="1"/>
    <col min="13" max="13" width="8.7265625" customWidth="1"/>
    <col min="15" max="15" width="9.90625" customWidth="1"/>
  </cols>
  <sheetData>
    <row r="1" spans="1:16" x14ac:dyDescent="0.35">
      <c r="A1" s="16" t="str">
        <f>"FINAL RESULT OF ALL SUBJECTS OF "&amp;UPPER(B4)&amp;" IN YEAR 2022"</f>
        <v>FINAL RESULT OF ALL SUBJECTS OF SURAJ IN YEAR 2022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6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6" ht="15.5" x14ac:dyDescent="0.35">
      <c r="A3" s="17">
        <v>7</v>
      </c>
      <c r="B3" s="5" t="str">
        <f>Result_data!A1</f>
        <v>Name</v>
      </c>
      <c r="C3" s="5" t="str">
        <f>Result_data!B1</f>
        <v>Physics</v>
      </c>
      <c r="D3" s="5" t="str">
        <f>Result_data!C1</f>
        <v>Chemistry</v>
      </c>
      <c r="E3" s="5" t="str">
        <f>Result_data!D1</f>
        <v>Maths</v>
      </c>
      <c r="F3" s="5" t="str">
        <f>Result_data!E1</f>
        <v>English</v>
      </c>
      <c r="G3" s="5" t="str">
        <f>Result_data!F1</f>
        <v>Computer</v>
      </c>
      <c r="H3" s="5" t="str">
        <f>Result_data!G1</f>
        <v>Result</v>
      </c>
    </row>
    <row r="4" spans="1:16" x14ac:dyDescent="0.35">
      <c r="A4" s="17"/>
      <c r="B4" s="6" t="str" cm="1">
        <f t="array" ref="B4">INDEX(Result_data!$A$2:$G$12,$A$3,MATCH(B$3,Result_data!$A$1:$G$1,0))</f>
        <v>Suraj</v>
      </c>
      <c r="C4" s="6" cm="1">
        <f t="array" ref="C4">INDEX(Result_data!$A$2:$G$12,$A$3,MATCH(C$3,Result_data!$A$1:$G$1,0))</f>
        <v>89</v>
      </c>
      <c r="D4" s="6" cm="1">
        <f t="array" ref="D4">INDEX(Result_data!$A$2:$G$12,$A$3,MATCH(D$3,Result_data!$A$1:$G$1,0))</f>
        <v>64</v>
      </c>
      <c r="E4" s="6" cm="1">
        <f t="array" ref="E4">INDEX(Result_data!$A$2:$G$12,$A$3,MATCH(E$3,Result_data!$A$1:$G$1,0))</f>
        <v>94</v>
      </c>
      <c r="F4" s="6" cm="1">
        <f t="array" ref="F4">INDEX(Result_data!$A$2:$G$12,$A$3,MATCH(F$3,Result_data!$A$1:$G$1,0))</f>
        <v>32</v>
      </c>
      <c r="G4" s="6" cm="1">
        <f t="array" ref="G4">INDEX(Result_data!$A$2:$G$12,$A$3,MATCH(G$3,Result_data!$A$1:$G$1,0))</f>
        <v>46</v>
      </c>
      <c r="H4" s="7" cm="1">
        <f t="array" ref="H4">INDEX(Result_data!$A$2:$G$12,$A$3,MATCH(H$3,Result_data!$A$1:$G$1,0))</f>
        <v>0.65</v>
      </c>
      <c r="O4" t="s">
        <v>24</v>
      </c>
      <c r="P4" t="s">
        <v>25</v>
      </c>
    </row>
    <row r="5" spans="1:16" x14ac:dyDescent="0.35">
      <c r="G5" s="12"/>
      <c r="L5" s="11"/>
      <c r="M5" t="s">
        <v>21</v>
      </c>
      <c r="N5" t="str">
        <f>IF(H4&gt;70%,"=","")</f>
        <v/>
      </c>
      <c r="O5" s="1">
        <v>10</v>
      </c>
      <c r="P5" s="15">
        <f>H4*100</f>
        <v>65</v>
      </c>
    </row>
    <row r="6" spans="1:16" x14ac:dyDescent="0.35">
      <c r="C6" s="10"/>
      <c r="D6" s="8"/>
      <c r="G6" s="14"/>
      <c r="M6" t="s">
        <v>22</v>
      </c>
      <c r="N6" t="str">
        <f>IF(AND(H4&gt;=60%,H4&lt;=70%),"=","")</f>
        <v>=</v>
      </c>
      <c r="O6" s="1">
        <v>10</v>
      </c>
      <c r="P6">
        <v>1</v>
      </c>
    </row>
    <row r="7" spans="1:16" x14ac:dyDescent="0.35">
      <c r="C7" s="8"/>
      <c r="G7" s="13"/>
      <c r="M7" t="s">
        <v>23</v>
      </c>
      <c r="N7" t="str">
        <f>IF(H4&lt;60%,"=","")</f>
        <v/>
      </c>
      <c r="O7" s="1">
        <v>10</v>
      </c>
      <c r="P7">
        <f>200-(P5+P6)</f>
        <v>134</v>
      </c>
    </row>
    <row r="8" spans="1:16" x14ac:dyDescent="0.35">
      <c r="G8" s="13"/>
      <c r="O8" s="1">
        <v>10</v>
      </c>
    </row>
    <row r="9" spans="1:16" x14ac:dyDescent="0.35">
      <c r="G9" s="13"/>
      <c r="O9" s="1">
        <v>10</v>
      </c>
    </row>
    <row r="10" spans="1:16" x14ac:dyDescent="0.35">
      <c r="G10" s="13"/>
      <c r="O10" s="1">
        <v>10</v>
      </c>
    </row>
    <row r="11" spans="1:16" x14ac:dyDescent="0.35">
      <c r="G11" s="13"/>
      <c r="O11" s="1">
        <v>10</v>
      </c>
    </row>
    <row r="12" spans="1:16" x14ac:dyDescent="0.35">
      <c r="G12" s="13"/>
      <c r="O12" s="1">
        <v>10</v>
      </c>
    </row>
    <row r="13" spans="1:16" x14ac:dyDescent="0.35">
      <c r="G13" s="13"/>
      <c r="O13" s="1">
        <v>10</v>
      </c>
    </row>
    <row r="14" spans="1:16" x14ac:dyDescent="0.35">
      <c r="O14" s="1">
        <v>10</v>
      </c>
    </row>
    <row r="15" spans="1:16" x14ac:dyDescent="0.35">
      <c r="O15" s="1">
        <v>100</v>
      </c>
    </row>
  </sheetData>
  <mergeCells count="2">
    <mergeCell ref="A1:L2"/>
    <mergeCell ref="A3:A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pinner 1">
              <controlPr defaultSize="0" autoPict="0">
                <anchor moveWithCells="1" sizeWithCells="1">
                  <from>
                    <xdr:col>8</xdr:col>
                    <xdr:colOff>6350</xdr:colOff>
                    <xdr:row>2</xdr:row>
                    <xdr:rowOff>6350</xdr:rowOff>
                  </from>
                  <to>
                    <xdr:col>11</xdr:col>
                    <xdr:colOff>146050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List Box 2">
              <controlPr defaultSize="0" autoLine="0" autoPict="0">
                <anchor moveWithCells="1">
                  <from>
                    <xdr:col>9</xdr:col>
                    <xdr:colOff>381000</xdr:colOff>
                    <xdr:row>4</xdr:row>
                    <xdr:rowOff>0</xdr:rowOff>
                  </from>
                  <to>
                    <xdr:col>11</xdr:col>
                    <xdr:colOff>88900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16FD-8353-48BA-93EF-A14044932820}">
  <dimension ref="A1:N13"/>
  <sheetViews>
    <sheetView zoomScale="160" zoomScaleNormal="166" workbookViewId="0">
      <selection activeCell="B4" sqref="B4"/>
    </sheetView>
  </sheetViews>
  <sheetFormatPr defaultRowHeight="14.5" x14ac:dyDescent="0.35"/>
  <cols>
    <col min="2" max="2" width="10.1796875" customWidth="1"/>
    <col min="4" max="4" width="11.54296875" customWidth="1"/>
    <col min="7" max="7" width="10.7265625" customWidth="1"/>
  </cols>
  <sheetData>
    <row r="1" spans="1:14" x14ac:dyDescent="0.35">
      <c r="A1" s="16" t="str">
        <f>"FINAL RESULT OF ALL SUBJECTS OF "&amp;UPPER(B4)&amp;" IN YEAR 2022"</f>
        <v>FINAL RESULT OF ALL SUBJECTS OF AMAN IN YEAR 2022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4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4" ht="15.5" x14ac:dyDescent="0.35">
      <c r="A3" s="17">
        <v>2</v>
      </c>
      <c r="B3" s="5" t="str">
        <f>Result_data!A1</f>
        <v>Name</v>
      </c>
      <c r="C3" s="5" t="str">
        <f>Result_data!B1</f>
        <v>Physics</v>
      </c>
      <c r="D3" s="5" t="str">
        <f>Result_data!C1</f>
        <v>Chemistry</v>
      </c>
      <c r="E3" s="5" t="str">
        <f>Result_data!D1</f>
        <v>Maths</v>
      </c>
      <c r="F3" s="5" t="str">
        <f>Result_data!E1</f>
        <v>English</v>
      </c>
      <c r="G3" s="5" t="str">
        <f>Result_data!F1</f>
        <v>Computer</v>
      </c>
      <c r="H3" s="5" t="str">
        <f>Result_data!G1</f>
        <v>Result</v>
      </c>
    </row>
    <row r="4" spans="1:14" x14ac:dyDescent="0.35">
      <c r="A4" s="17"/>
      <c r="B4" s="6" t="str" cm="1">
        <f t="array" ref="B4">INDEX(Result_data!$A$2:$G$12,$A$3,MATCH(B$3,Result_data!$A$1:$G$1,0))</f>
        <v>Aman</v>
      </c>
      <c r="C4" s="6" cm="1">
        <f t="array" ref="C4">INDEX(Result_data!$A$2:$G$12,$A$3,MATCH(C$3,Result_data!$A$1:$G$1,0))</f>
        <v>32</v>
      </c>
      <c r="D4" s="6" cm="1">
        <f t="array" ref="D4">INDEX(Result_data!$A$2:$G$12,$A$3,MATCH(D$3,Result_data!$A$1:$G$1,0))</f>
        <v>58</v>
      </c>
      <c r="E4" s="6" cm="1">
        <f t="array" ref="E4">INDEX(Result_data!$A$2:$G$12,$A$3,MATCH(E$3,Result_data!$A$1:$G$1,0))</f>
        <v>62</v>
      </c>
      <c r="F4" s="6" cm="1">
        <f t="array" ref="F4">INDEX(Result_data!$A$2:$G$12,$A$3,MATCH(F$3,Result_data!$A$1:$G$1,0))</f>
        <v>76</v>
      </c>
      <c r="G4" s="6" cm="1">
        <f t="array" ref="G4">INDEX(Result_data!$A$2:$G$12,$A$3,MATCH(G$3,Result_data!$A$1:$G$1,0))</f>
        <v>51</v>
      </c>
      <c r="H4" s="7" cm="1">
        <f t="array" ref="H4">INDEX(Result_data!$A$2:$G$12,$A$3,MATCH(H$3,Result_data!$A$1:$G$1,0))</f>
        <v>0.55800000000000005</v>
      </c>
    </row>
    <row r="5" spans="1:14" x14ac:dyDescent="0.35">
      <c r="G5" s="12"/>
      <c r="L5" s="11"/>
      <c r="M5" t="s">
        <v>21</v>
      </c>
      <c r="N5" t="str">
        <f>IF(H4&gt;70%,"=","")</f>
        <v/>
      </c>
    </row>
    <row r="6" spans="1:14" x14ac:dyDescent="0.35">
      <c r="C6" s="10"/>
      <c r="D6" s="8"/>
      <c r="G6" s="14"/>
      <c r="M6" t="s">
        <v>22</v>
      </c>
      <c r="N6" t="str">
        <f>IF(AND(H4&gt;=60%,H4&lt;=70%),"=","")</f>
        <v/>
      </c>
    </row>
    <row r="7" spans="1:14" x14ac:dyDescent="0.35">
      <c r="C7" s="8"/>
      <c r="G7" s="13"/>
      <c r="M7" t="s">
        <v>23</v>
      </c>
      <c r="N7" t="str">
        <f>IF(H4&lt;60%,"=","")</f>
        <v>=</v>
      </c>
    </row>
    <row r="8" spans="1:14" x14ac:dyDescent="0.35">
      <c r="G8" s="13"/>
    </row>
    <row r="9" spans="1:14" x14ac:dyDescent="0.35">
      <c r="G9" s="13"/>
    </row>
    <row r="10" spans="1:14" x14ac:dyDescent="0.35">
      <c r="G10" s="13"/>
    </row>
    <row r="11" spans="1:14" x14ac:dyDescent="0.35">
      <c r="G11" s="13"/>
    </row>
    <row r="12" spans="1:14" x14ac:dyDescent="0.35">
      <c r="G12" s="13"/>
    </row>
    <row r="13" spans="1:14" x14ac:dyDescent="0.35">
      <c r="G13" s="13"/>
    </row>
  </sheetData>
  <mergeCells count="2">
    <mergeCell ref="A1:L2"/>
    <mergeCell ref="A3:A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pinner 1">
              <controlPr defaultSize="0" autoPict="0">
                <anchor moveWithCells="1" sizeWithCells="1">
                  <from>
                    <xdr:col>8</xdr:col>
                    <xdr:colOff>6350</xdr:colOff>
                    <xdr:row>2</xdr:row>
                    <xdr:rowOff>6350</xdr:rowOff>
                  </from>
                  <to>
                    <xdr:col>11</xdr:col>
                    <xdr:colOff>146050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List Box 2">
              <controlPr defaultSize="0" autoLine="0" autoPict="0">
                <anchor moveWithCells="1">
                  <from>
                    <xdr:col>9</xdr:col>
                    <xdr:colOff>381000</xdr:colOff>
                    <xdr:row>4</xdr:row>
                    <xdr:rowOff>0</xdr:rowOff>
                  </from>
                  <to>
                    <xdr:col>11</xdr:col>
                    <xdr:colOff>88900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6C00-EACE-4B16-B5FE-9888979C5A9E}">
  <dimension ref="A1:M14"/>
  <sheetViews>
    <sheetView zoomScale="163" zoomScaleNormal="166" workbookViewId="0">
      <selection activeCell="M8" sqref="M8"/>
    </sheetView>
  </sheetViews>
  <sheetFormatPr defaultRowHeight="14.5" x14ac:dyDescent="0.35"/>
  <cols>
    <col min="2" max="2" width="10.1796875" customWidth="1"/>
    <col min="4" max="4" width="11.54296875" customWidth="1"/>
    <col min="7" max="7" width="10.7265625" customWidth="1"/>
  </cols>
  <sheetData>
    <row r="1" spans="1:13" x14ac:dyDescent="0.35">
      <c r="A1" s="16" t="str">
        <f>"FINAL RESULT OF ALL SUBJECTS OF "&amp;UPPER(B4)&amp;" IN YEAR 2022"</f>
        <v>FINAL RESULT OF ALL SUBJECTS OF SHIVAM IN YEAR 2022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ht="15.5" x14ac:dyDescent="0.35">
      <c r="A3" s="17">
        <v>6</v>
      </c>
      <c r="B3" s="5" t="str">
        <f>Result_data!A1</f>
        <v>Name</v>
      </c>
      <c r="C3" s="5" t="str">
        <f>Result_data!B1</f>
        <v>Physics</v>
      </c>
      <c r="D3" s="5" t="str">
        <f>Result_data!C1</f>
        <v>Chemistry</v>
      </c>
      <c r="E3" s="5" t="str">
        <f>Result_data!D1</f>
        <v>Maths</v>
      </c>
      <c r="F3" s="5" t="str">
        <f>Result_data!E1</f>
        <v>English</v>
      </c>
      <c r="G3" s="5" t="str">
        <f>Result_data!F1</f>
        <v>Computer</v>
      </c>
      <c r="H3" s="5" t="str">
        <f>Result_data!G1</f>
        <v>Result</v>
      </c>
    </row>
    <row r="4" spans="1:13" x14ac:dyDescent="0.35">
      <c r="A4" s="17"/>
      <c r="B4" s="6" t="str" cm="1">
        <f t="array" ref="B4">INDEX(Result_data!$A$2:$G$12,$A$3,MATCH(B$3,Result_data!$A$1:$G$1,0))</f>
        <v>Shivam</v>
      </c>
      <c r="C4" s="6" cm="1">
        <f t="array" ref="C4">INDEX(Result_data!$A$2:$G$12,$A$3,MATCH(C$3,Result_data!$A$1:$G$1,0))</f>
        <v>77</v>
      </c>
      <c r="D4" s="6" cm="1">
        <f t="array" ref="D4">INDEX(Result_data!$A$2:$G$12,$A$3,MATCH(D$3,Result_data!$A$1:$G$1,0))</f>
        <v>29</v>
      </c>
      <c r="E4" s="6" cm="1">
        <f t="array" ref="E4">INDEX(Result_data!$A$2:$G$12,$A$3,MATCH(E$3,Result_data!$A$1:$G$1,0))</f>
        <v>30</v>
      </c>
      <c r="F4" s="6" cm="1">
        <f t="array" ref="F4">INDEX(Result_data!$A$2:$G$12,$A$3,MATCH(F$3,Result_data!$A$1:$G$1,0))</f>
        <v>75</v>
      </c>
      <c r="G4" s="6" cm="1">
        <f t="array" ref="G4">INDEX(Result_data!$A$2:$G$12,$A$3,MATCH(G$3,Result_data!$A$1:$G$1,0))</f>
        <v>67</v>
      </c>
      <c r="H4" s="7" cm="1">
        <f t="array" ref="H4">INDEX(Result_data!$A$2:$G$12,$A$3,MATCH(H$3,Result_data!$A$1:$G$1,0))</f>
        <v>0.55600000000000005</v>
      </c>
    </row>
    <row r="5" spans="1:13" x14ac:dyDescent="0.35">
      <c r="M5" t="s">
        <v>18</v>
      </c>
    </row>
    <row r="6" spans="1:13" x14ac:dyDescent="0.35">
      <c r="C6" s="9"/>
      <c r="D6" s="8"/>
      <c r="M6" t="s">
        <v>19</v>
      </c>
    </row>
    <row r="7" spans="1:13" x14ac:dyDescent="0.35">
      <c r="C7" s="8"/>
      <c r="M7" t="s">
        <v>20</v>
      </c>
    </row>
    <row r="8" spans="1:13" x14ac:dyDescent="0.35">
      <c r="C8" s="8"/>
    </row>
    <row r="9" spans="1:13" x14ac:dyDescent="0.35">
      <c r="C9" s="8"/>
    </row>
    <row r="10" spans="1:13" x14ac:dyDescent="0.35">
      <c r="C10" s="8"/>
    </row>
    <row r="11" spans="1:13" x14ac:dyDescent="0.35">
      <c r="C11" s="8"/>
    </row>
    <row r="12" spans="1:13" x14ac:dyDescent="0.35">
      <c r="C12" s="8"/>
    </row>
    <row r="13" spans="1:13" x14ac:dyDescent="0.35">
      <c r="C13" s="8"/>
    </row>
    <row r="14" spans="1:13" x14ac:dyDescent="0.35">
      <c r="C14" s="8"/>
    </row>
  </sheetData>
  <mergeCells count="2">
    <mergeCell ref="A1:L2"/>
    <mergeCell ref="A3:A4"/>
  </mergeCells>
  <conditionalFormatting sqref="A5:J12">
    <cfRule type="expression" dxfId="2" priority="3">
      <formula>$H$4&lt;60%</formula>
    </cfRule>
    <cfRule type="expression" dxfId="1" priority="2">
      <formula>AND($H$4&gt;=60%,$H$4&lt;=80%)</formula>
    </cfRule>
    <cfRule type="expression" dxfId="0" priority="1">
      <formula>$H$4&gt;80%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pinner 1">
              <controlPr defaultSize="0" autoPict="0">
                <anchor moveWithCells="1" sizeWithCells="1">
                  <from>
                    <xdr:col>8</xdr:col>
                    <xdr:colOff>6350</xdr:colOff>
                    <xdr:row>2</xdr:row>
                    <xdr:rowOff>6350</xdr:rowOff>
                  </from>
                  <to>
                    <xdr:col>11</xdr:col>
                    <xdr:colOff>6350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List Box 2">
              <controlPr defaultSize="0" autoLine="0" autoPict="0">
                <anchor moveWithCells="1">
                  <from>
                    <xdr:col>9</xdr:col>
                    <xdr:colOff>139700</xdr:colOff>
                    <xdr:row>4</xdr:row>
                    <xdr:rowOff>0</xdr:rowOff>
                  </from>
                  <to>
                    <xdr:col>10</xdr:col>
                    <xdr:colOff>596900</xdr:colOff>
                    <xdr:row>12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519D-5396-4FC5-B86D-06C4A9EBC22B}">
  <dimension ref="A1:L7"/>
  <sheetViews>
    <sheetView zoomScale="160" zoomScaleNormal="166" workbookViewId="0">
      <selection activeCell="I15" sqref="I15"/>
    </sheetView>
  </sheetViews>
  <sheetFormatPr defaultRowHeight="14.5" x14ac:dyDescent="0.35"/>
  <cols>
    <col min="2" max="2" width="10.1796875" customWidth="1"/>
    <col min="4" max="4" width="11.54296875" customWidth="1"/>
    <col min="7" max="7" width="10.7265625" customWidth="1"/>
  </cols>
  <sheetData>
    <row r="1" spans="1:12" x14ac:dyDescent="0.35">
      <c r="A1" s="16" t="str">
        <f>"FINAL RESULT OF ALL SUBJECTS OF "&amp;UPPER(B4)&amp;" IN YEAR 2022"</f>
        <v>FINAL RESULT OF ALL SUBJECTS OF JOY IN YEAR 2022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.5" x14ac:dyDescent="0.35">
      <c r="A3" s="17">
        <v>5</v>
      </c>
      <c r="B3" s="5" t="str">
        <f>Result_data!A1</f>
        <v>Name</v>
      </c>
      <c r="C3" s="5" t="str">
        <f>Result_data!B1</f>
        <v>Physics</v>
      </c>
      <c r="D3" s="5" t="str">
        <f>Result_data!C1</f>
        <v>Chemistry</v>
      </c>
      <c r="E3" s="5" t="str">
        <f>Result_data!D1</f>
        <v>Maths</v>
      </c>
      <c r="F3" s="5" t="str">
        <f>Result_data!E1</f>
        <v>English</v>
      </c>
      <c r="G3" s="5" t="str">
        <f>Result_data!F1</f>
        <v>Computer</v>
      </c>
      <c r="H3" s="5" t="str">
        <f>Result_data!G1</f>
        <v>Result</v>
      </c>
    </row>
    <row r="4" spans="1:12" x14ac:dyDescent="0.35">
      <c r="A4" s="17"/>
      <c r="B4" s="6" t="str" cm="1">
        <f t="array" ref="B4">INDEX(Result_data!$A$2:$G$12,$A$3,MATCH(B$3,Result_data!$A$1:$G$1,0))</f>
        <v>Joy</v>
      </c>
      <c r="C4" s="6" cm="1">
        <f t="array" ref="C4">INDEX(Result_data!$A$2:$G$12,$A$3,MATCH(C$3,Result_data!$A$1:$G$1,0))</f>
        <v>87</v>
      </c>
      <c r="D4" s="6" cm="1">
        <f t="array" ref="D4">INDEX(Result_data!$A$2:$G$12,$A$3,MATCH(D$3,Result_data!$A$1:$G$1,0))</f>
        <v>66</v>
      </c>
      <c r="E4" s="6" cm="1">
        <f t="array" ref="E4">INDEX(Result_data!$A$2:$G$12,$A$3,MATCH(E$3,Result_data!$A$1:$G$1,0))</f>
        <v>94</v>
      </c>
      <c r="F4" s="6" cm="1">
        <f t="array" ref="F4">INDEX(Result_data!$A$2:$G$12,$A$3,MATCH(F$3,Result_data!$A$1:$G$1,0))</f>
        <v>36</v>
      </c>
      <c r="G4" s="6" cm="1">
        <f t="array" ref="G4">INDEX(Result_data!$A$2:$G$12,$A$3,MATCH(G$3,Result_data!$A$1:$G$1,0))</f>
        <v>50</v>
      </c>
      <c r="H4" s="7" cm="1">
        <f t="array" ref="H4">INDEX(Result_data!$A$2:$G$12,$A$3,MATCH(H$3,Result_data!$A$1:$G$1,0))</f>
        <v>0.66600000000000004</v>
      </c>
    </row>
    <row r="5" spans="1:12" x14ac:dyDescent="0.35">
      <c r="L5" s="11">
        <f>H4</f>
        <v>0.66600000000000004</v>
      </c>
    </row>
    <row r="6" spans="1:12" x14ac:dyDescent="0.35">
      <c r="C6" s="10"/>
      <c r="D6" s="8"/>
    </row>
    <row r="7" spans="1:12" x14ac:dyDescent="0.35">
      <c r="C7" s="8"/>
    </row>
  </sheetData>
  <mergeCells count="2">
    <mergeCell ref="A1:L2"/>
    <mergeCell ref="A3:A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8</xdr:col>
                    <xdr:colOff>6350</xdr:colOff>
                    <xdr:row>2</xdr:row>
                    <xdr:rowOff>6350</xdr:rowOff>
                  </from>
                  <to>
                    <xdr:col>11</xdr:col>
                    <xdr:colOff>146050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List Box 2">
              <controlPr defaultSize="0" autoLine="0" autoPict="0">
                <anchor moveWithCells="1">
                  <from>
                    <xdr:col>9</xdr:col>
                    <xdr:colOff>381000</xdr:colOff>
                    <xdr:row>4</xdr:row>
                    <xdr:rowOff>0</xdr:rowOff>
                  </from>
                  <to>
                    <xdr:col>11</xdr:col>
                    <xdr:colOff>88900</xdr:colOff>
                    <xdr:row>12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79F-3EB5-4237-9D28-33BE5F3EE15D}">
  <dimension ref="A1:G12"/>
  <sheetViews>
    <sheetView tabSelected="1" zoomScale="161" workbookViewId="0">
      <selection activeCell="F5" sqref="F5"/>
    </sheetView>
  </sheetViews>
  <sheetFormatPr defaultRowHeight="14.5" x14ac:dyDescent="0.35"/>
  <cols>
    <col min="1" max="1" width="9.26953125" bestFit="1" customWidth="1"/>
    <col min="3" max="3" width="10.26953125" customWidth="1"/>
    <col min="6" max="6" width="15.6328125" customWidth="1"/>
  </cols>
  <sheetData>
    <row r="1" spans="1:7" x14ac:dyDescent="0.3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17</v>
      </c>
      <c r="G1" s="3" t="s">
        <v>16</v>
      </c>
    </row>
    <row r="2" spans="1:7" x14ac:dyDescent="0.35">
      <c r="A2" s="2" t="s">
        <v>1</v>
      </c>
      <c r="B2" s="2">
        <v>92</v>
      </c>
      <c r="C2" s="2">
        <v>84</v>
      </c>
      <c r="D2" s="2">
        <v>95</v>
      </c>
      <c r="E2" s="2">
        <v>93</v>
      </c>
      <c r="F2" s="2">
        <v>94</v>
      </c>
      <c r="G2" s="4">
        <f>SUM(B2:F2)/500</f>
        <v>0.91600000000000004</v>
      </c>
    </row>
    <row r="3" spans="1:7" x14ac:dyDescent="0.35">
      <c r="A3" s="2" t="s">
        <v>2</v>
      </c>
      <c r="B3" s="2">
        <v>32</v>
      </c>
      <c r="C3" s="2">
        <v>58</v>
      </c>
      <c r="D3" s="2">
        <v>62</v>
      </c>
      <c r="E3" s="2">
        <v>76</v>
      </c>
      <c r="F3" s="2">
        <v>51</v>
      </c>
      <c r="G3" s="4">
        <f t="shared" ref="G3:G12" si="0">SUM(B3:F3)/500</f>
        <v>0.55800000000000005</v>
      </c>
    </row>
    <row r="4" spans="1:7" x14ac:dyDescent="0.35">
      <c r="A4" s="2" t="s">
        <v>3</v>
      </c>
      <c r="B4" s="2">
        <v>92</v>
      </c>
      <c r="C4" s="2">
        <v>74</v>
      </c>
      <c r="D4" s="2">
        <v>82</v>
      </c>
      <c r="E4" s="2">
        <v>34</v>
      </c>
      <c r="F4" s="2">
        <v>89</v>
      </c>
      <c r="G4" s="4">
        <f t="shared" si="0"/>
        <v>0.74199999999999999</v>
      </c>
    </row>
    <row r="5" spans="1:7" x14ac:dyDescent="0.35">
      <c r="A5" s="2" t="s">
        <v>4</v>
      </c>
      <c r="B5" s="2">
        <v>68</v>
      </c>
      <c r="C5" s="2">
        <v>77</v>
      </c>
      <c r="D5" s="2">
        <v>92</v>
      </c>
      <c r="E5" s="2">
        <v>37</v>
      </c>
      <c r="F5" s="2">
        <v>76</v>
      </c>
      <c r="G5" s="4">
        <f t="shared" si="0"/>
        <v>0.7</v>
      </c>
    </row>
    <row r="6" spans="1:7" x14ac:dyDescent="0.35">
      <c r="A6" s="2" t="s">
        <v>5</v>
      </c>
      <c r="B6" s="2">
        <v>87</v>
      </c>
      <c r="C6" s="2">
        <v>66</v>
      </c>
      <c r="D6" s="2">
        <v>94</v>
      </c>
      <c r="E6" s="2">
        <v>36</v>
      </c>
      <c r="F6" s="2">
        <v>50</v>
      </c>
      <c r="G6" s="4">
        <f t="shared" si="0"/>
        <v>0.66600000000000004</v>
      </c>
    </row>
    <row r="7" spans="1:7" x14ac:dyDescent="0.35">
      <c r="A7" s="2" t="s">
        <v>6</v>
      </c>
      <c r="B7" s="2">
        <v>77</v>
      </c>
      <c r="C7" s="2">
        <v>29</v>
      </c>
      <c r="D7" s="2">
        <v>30</v>
      </c>
      <c r="E7" s="2">
        <v>75</v>
      </c>
      <c r="F7" s="2">
        <v>67</v>
      </c>
      <c r="G7" s="4">
        <f t="shared" si="0"/>
        <v>0.55600000000000005</v>
      </c>
    </row>
    <row r="8" spans="1:7" x14ac:dyDescent="0.35">
      <c r="A8" s="2" t="s">
        <v>7</v>
      </c>
      <c r="B8" s="2">
        <v>89</v>
      </c>
      <c r="C8" s="2">
        <v>64</v>
      </c>
      <c r="D8" s="2">
        <v>94</v>
      </c>
      <c r="E8" s="2">
        <v>32</v>
      </c>
      <c r="F8" s="2">
        <v>46</v>
      </c>
      <c r="G8" s="4">
        <f t="shared" si="0"/>
        <v>0.65</v>
      </c>
    </row>
    <row r="9" spans="1:7" x14ac:dyDescent="0.35">
      <c r="A9" s="2" t="s">
        <v>8</v>
      </c>
      <c r="B9" s="2">
        <v>68</v>
      </c>
      <c r="C9" s="2">
        <v>85</v>
      </c>
      <c r="D9" s="2">
        <v>86</v>
      </c>
      <c r="E9" s="2">
        <v>84</v>
      </c>
      <c r="F9" s="2">
        <v>54</v>
      </c>
      <c r="G9" s="4">
        <f t="shared" si="0"/>
        <v>0.754</v>
      </c>
    </row>
    <row r="10" spans="1:7" x14ac:dyDescent="0.35">
      <c r="A10" s="2" t="s">
        <v>9</v>
      </c>
      <c r="B10" s="2">
        <v>89</v>
      </c>
      <c r="C10" s="2">
        <v>41</v>
      </c>
      <c r="D10" s="2">
        <v>28</v>
      </c>
      <c r="E10" s="2">
        <v>45</v>
      </c>
      <c r="F10" s="2">
        <v>87</v>
      </c>
      <c r="G10" s="4">
        <f t="shared" si="0"/>
        <v>0.57999999999999996</v>
      </c>
    </row>
    <row r="11" spans="1:7" x14ac:dyDescent="0.35">
      <c r="A11" s="2" t="s">
        <v>10</v>
      </c>
      <c r="B11" s="2">
        <v>67</v>
      </c>
      <c r="C11" s="2">
        <v>81</v>
      </c>
      <c r="D11" s="2">
        <v>67</v>
      </c>
      <c r="E11" s="2">
        <v>45</v>
      </c>
      <c r="F11" s="2">
        <v>42</v>
      </c>
      <c r="G11" s="4">
        <f t="shared" si="0"/>
        <v>0.60399999999999998</v>
      </c>
    </row>
    <row r="12" spans="1:7" x14ac:dyDescent="0.35">
      <c r="A12" s="2" t="s">
        <v>11</v>
      </c>
      <c r="B12" s="2">
        <v>56</v>
      </c>
      <c r="C12" s="2">
        <v>73</v>
      </c>
      <c r="D12" s="2">
        <v>81</v>
      </c>
      <c r="E12" s="2">
        <v>90</v>
      </c>
      <c r="F12" s="2">
        <v>33</v>
      </c>
      <c r="G12" s="4">
        <f t="shared" si="0"/>
        <v>0.66600000000000004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0E2F-D952-4642-989E-79E9E62AAF21}">
  <dimension ref="A1:L7"/>
  <sheetViews>
    <sheetView zoomScale="163" zoomScaleNormal="166" workbookViewId="0">
      <selection activeCell="F14" sqref="F14"/>
    </sheetView>
  </sheetViews>
  <sheetFormatPr defaultRowHeight="14.5" x14ac:dyDescent="0.35"/>
  <cols>
    <col min="2" max="2" width="10.1796875" customWidth="1"/>
    <col min="4" max="4" width="11.54296875" customWidth="1"/>
    <col min="7" max="7" width="10.7265625" customWidth="1"/>
  </cols>
  <sheetData>
    <row r="1" spans="1:12" x14ac:dyDescent="0.35">
      <c r="A1" s="16" t="str">
        <f>"FINAL RESULT OF ALL SUBJECTS OF "&amp;UPPER(B4)&amp;" IN YEAR 2022"</f>
        <v>FINAL RESULT OF ALL SUBJECTS OF JOY IN YEAR 2022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.5" x14ac:dyDescent="0.35">
      <c r="A3" s="17">
        <v>5</v>
      </c>
      <c r="B3" s="5" t="str">
        <f>Result_data!A1</f>
        <v>Name</v>
      </c>
      <c r="C3" s="5" t="str">
        <f>Result_data!B1</f>
        <v>Physics</v>
      </c>
      <c r="D3" s="5" t="str">
        <f>Result_data!C1</f>
        <v>Chemistry</v>
      </c>
      <c r="E3" s="5" t="str">
        <f>Result_data!D1</f>
        <v>Maths</v>
      </c>
      <c r="F3" s="5" t="str">
        <f>Result_data!E1</f>
        <v>English</v>
      </c>
      <c r="G3" s="5" t="str">
        <f>Result_data!F1</f>
        <v>Computer</v>
      </c>
      <c r="H3" s="5" t="str">
        <f>Result_data!G1</f>
        <v>Result</v>
      </c>
    </row>
    <row r="4" spans="1:12" x14ac:dyDescent="0.35">
      <c r="A4" s="17"/>
      <c r="B4" s="6" t="str" cm="1">
        <f t="array" ref="B4">INDEX(Result_data!$A$2:$G$12,$A$3,MATCH(B$3,Result_data!$A$1:$G$1,0))</f>
        <v>Joy</v>
      </c>
      <c r="C4" s="6" cm="1">
        <f t="array" ref="C4">INDEX(Result_data!$A$2:$G$12,$A$3,MATCH(C$3,Result_data!$A$1:$G$1,0))</f>
        <v>87</v>
      </c>
      <c r="D4" s="6" cm="1">
        <f t="array" ref="D4">INDEX(Result_data!$A$2:$G$12,$A$3,MATCH(D$3,Result_data!$A$1:$G$1,0))</f>
        <v>66</v>
      </c>
      <c r="E4" s="6" cm="1">
        <f t="array" ref="E4">INDEX(Result_data!$A$2:$G$12,$A$3,MATCH(E$3,Result_data!$A$1:$G$1,0))</f>
        <v>94</v>
      </c>
      <c r="F4" s="6" cm="1">
        <f t="array" ref="F4">INDEX(Result_data!$A$2:$G$12,$A$3,MATCH(F$3,Result_data!$A$1:$G$1,0))</f>
        <v>36</v>
      </c>
      <c r="G4" s="6" cm="1">
        <f t="array" ref="G4">INDEX(Result_data!$A$2:$G$12,$A$3,MATCH(G$3,Result_data!$A$1:$G$1,0))</f>
        <v>50</v>
      </c>
      <c r="H4" s="7" cm="1">
        <f t="array" ref="H4">INDEX(Result_data!$A$2:$G$12,$A$3,MATCH(H$3,Result_data!$A$1:$G$1,0))</f>
        <v>0.66600000000000004</v>
      </c>
    </row>
    <row r="6" spans="1:12" x14ac:dyDescent="0.35">
      <c r="C6" s="10"/>
      <c r="D6" s="8"/>
    </row>
    <row r="7" spans="1:12" x14ac:dyDescent="0.35">
      <c r="C7" s="8"/>
    </row>
  </sheetData>
  <mergeCells count="2">
    <mergeCell ref="A1:L2"/>
    <mergeCell ref="A3:A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pinner 2">
              <controlPr defaultSize="0" autoPict="0">
                <anchor moveWithCells="1" sizeWithCells="1">
                  <from>
                    <xdr:col>8</xdr:col>
                    <xdr:colOff>12700</xdr:colOff>
                    <xdr:row>2</xdr:row>
                    <xdr:rowOff>6350</xdr:rowOff>
                  </from>
                  <to>
                    <xdr:col>11</xdr:col>
                    <xdr:colOff>19050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" name="List Box 5">
              <controlPr defaultSize="0" autoLine="0" autoPict="0">
                <anchor moveWithCells="1">
                  <from>
                    <xdr:col>9</xdr:col>
                    <xdr:colOff>152400</xdr:colOff>
                    <xdr:row>4</xdr:row>
                    <xdr:rowOff>0</xdr:rowOff>
                  </from>
                  <to>
                    <xdr:col>11</xdr:col>
                    <xdr:colOff>0</xdr:colOff>
                    <xdr:row>12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Speedometer_dashboard</vt:lpstr>
      <vt:lpstr>Traffic_signal_dashboard</vt:lpstr>
      <vt:lpstr>Dashboard_con_formatting</vt:lpstr>
      <vt:lpstr>Dashboard_Battery</vt:lpstr>
      <vt:lpstr>Result_data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Aditya Jha</cp:lastModifiedBy>
  <dcterms:created xsi:type="dcterms:W3CDTF">2023-08-27T15:41:43Z</dcterms:created>
  <dcterms:modified xsi:type="dcterms:W3CDTF">2024-03-21T17:33:47Z</dcterms:modified>
</cp:coreProperties>
</file>