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dityapadia/Downloads/"/>
    </mc:Choice>
  </mc:AlternateContent>
  <xr:revisionPtr revIDLastSave="0" documentId="13_ncr:1_{CCDCE308-5183-5E46-A951-0144BC29CC8A}" xr6:coauthVersionLast="47" xr6:coauthVersionMax="47" xr10:uidLastSave="{00000000-0000-0000-0000-000000000000}"/>
  <bookViews>
    <workbookView xWindow="0" yWindow="500" windowWidth="28800" windowHeight="16320" activeTab="5" xr2:uid="{00000000-000D-0000-FFFF-FFFF00000000}"/>
  </bookViews>
  <sheets>
    <sheet name="Q_Income_Stmt" sheetId="1" r:id="rId1"/>
    <sheet name="A_Income_Stmt" sheetId="2" r:id="rId2"/>
    <sheet name="Q_Balance_Sheet" sheetId="3" r:id="rId3"/>
    <sheet name="A_Balance_Sheet" sheetId="4" r:id="rId4"/>
    <sheet name="Q_Cash_Flow" sheetId="5" r:id="rId5"/>
    <sheet name="A_Cash_Flow" sheetId="6" r:id="rId6"/>
    <sheet name="Earnings" sheetId="7" r:id="rId7"/>
    <sheet name="Dividends"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6" l="1"/>
  <c r="B11" i="6"/>
  <c r="B10" i="6"/>
  <c r="B9" i="6"/>
  <c r="G23" i="6" s="1"/>
  <c r="B19" i="6" a="1"/>
  <c r="B19" i="6" s="1"/>
  <c r="B20" i="6" s="1"/>
  <c r="J43" i="1" a="1"/>
  <c r="J43" i="1" s="1"/>
  <c r="J44" i="1" s="1"/>
  <c r="F4" i="4"/>
  <c r="E4" i="4"/>
  <c r="D4" i="4"/>
  <c r="C4" i="4"/>
  <c r="B4" i="4"/>
  <c r="F3" i="4"/>
  <c r="E3" i="4"/>
  <c r="D3" i="4"/>
  <c r="C3" i="4"/>
  <c r="B3" i="4"/>
  <c r="B15" i="6" a="1"/>
  <c r="B15" i="6" s="1"/>
  <c r="B17" i="6" a="1"/>
  <c r="B17" i="6" s="1"/>
  <c r="F5" i="6"/>
  <c r="E5" i="6"/>
  <c r="D5" i="6"/>
  <c r="C5" i="6"/>
  <c r="B5" i="6"/>
  <c r="F5" i="2"/>
  <c r="E5" i="2"/>
  <c r="D5" i="2"/>
  <c r="C5" i="2"/>
  <c r="F4" i="6"/>
  <c r="E4" i="6"/>
  <c r="D4" i="6"/>
  <c r="C4" i="6"/>
  <c r="B4" i="6"/>
  <c r="F3" i="6"/>
  <c r="E3" i="6"/>
  <c r="D3" i="6"/>
  <c r="C3" i="6"/>
  <c r="F2" i="6"/>
  <c r="E2" i="6"/>
  <c r="D2" i="6"/>
  <c r="C2" i="6"/>
  <c r="F4" i="2"/>
  <c r="E4" i="2"/>
  <c r="D4" i="2"/>
  <c r="C4" i="2"/>
  <c r="B4" i="2"/>
  <c r="F5" i="4"/>
  <c r="E5" i="4"/>
  <c r="D5" i="4"/>
  <c r="C5" i="4"/>
  <c r="B5" i="4"/>
  <c r="F2" i="4"/>
  <c r="E2" i="4"/>
  <c r="D2" i="4"/>
  <c r="C2" i="4"/>
  <c r="B2" i="4"/>
  <c r="I4" i="1"/>
  <c r="H4" i="1"/>
  <c r="G4" i="1"/>
  <c r="F4" i="1"/>
  <c r="E4" i="1"/>
  <c r="D4" i="1"/>
  <c r="C4" i="1"/>
  <c r="B4" i="1"/>
  <c r="I3" i="1"/>
  <c r="H3" i="1"/>
  <c r="G3" i="1"/>
  <c r="F3" i="1"/>
  <c r="E3" i="1"/>
  <c r="D3" i="1"/>
  <c r="C3" i="1"/>
  <c r="B3" i="1"/>
  <c r="I2" i="1"/>
  <c r="H2" i="1"/>
  <c r="G2" i="1"/>
  <c r="F2" i="1"/>
  <c r="E2" i="1"/>
  <c r="D2" i="1"/>
  <c r="C2" i="1"/>
  <c r="F3" i="2"/>
  <c r="E3" i="2"/>
  <c r="D3" i="2"/>
  <c r="C3" i="2"/>
  <c r="B3" i="2"/>
  <c r="F2" i="2"/>
  <c r="E2" i="2"/>
  <c r="D2" i="2"/>
  <c r="C2" i="2"/>
  <c r="G89" i="6" l="1"/>
  <c r="H23" i="6"/>
  <c r="G4" i="6"/>
  <c r="G5" i="6"/>
  <c r="H2" i="6"/>
  <c r="G2" i="6"/>
  <c r="G3" i="6"/>
  <c r="H3" i="6"/>
  <c r="H4" i="6"/>
  <c r="H5" i="6"/>
  <c r="I23" i="6" l="1"/>
  <c r="H89" i="6"/>
  <c r="J23" i="6" l="1"/>
  <c r="I89" i="6"/>
  <c r="K23" i="6" l="1"/>
  <c r="J89" i="6"/>
  <c r="L23" i="6" l="1"/>
  <c r="M23" i="6" s="1"/>
  <c r="K89" i="6"/>
  <c r="M89" i="6" l="1"/>
  <c r="L89" i="6"/>
  <c r="B14" i="6" l="1"/>
  <c r="B16"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<sst xmlns="http://schemas.openxmlformats.org/spreadsheetml/2006/main" count="3101" uniqueCount="1371">
  <si>
    <t>Total Revenue</t>
  </si>
  <si>
    <t>Operating Revenue</t>
  </si>
  <si>
    <t>Cost of Revenue</t>
  </si>
  <si>
    <t>Gross Profit</t>
  </si>
  <si>
    <t>Operating Expense</t>
  </si>
  <si>
    <t>Selling General and Administrative</t>
  </si>
  <si>
    <t>General &amp; Administrative Expense</t>
  </si>
  <si>
    <t>Insurance &amp; Claims</t>
  </si>
  <si>
    <t>Other G and A</t>
  </si>
  <si>
    <t>Selling &amp; Marketing Expense</t>
  </si>
  <si>
    <t>Research &amp; Development</t>
  </si>
  <si>
    <t>Other Operating Expenses</t>
  </si>
  <si>
    <t>Operating Income</t>
  </si>
  <si>
    <t>Net Non-Operating Interest Income Expense</t>
  </si>
  <si>
    <t>Non-Operating Interest Income</t>
  </si>
  <si>
    <t>Non-Operating Interest Expense</t>
  </si>
  <si>
    <t>Other Income Expense</t>
  </si>
  <si>
    <t>Gain on Sale of Security</t>
  </si>
  <si>
    <t>Earnings from Equity Interest</t>
  </si>
  <si>
    <t>Special Income Charges</t>
  </si>
  <si>
    <t>Restructuring &amp; Mergers Acquisition</t>
  </si>
  <si>
    <t>Impairment of Capital Assets</t>
  </si>
  <si>
    <t>Other Special Charges</t>
  </si>
  <si>
    <t>Gain on Sale of Business</t>
  </si>
  <si>
    <t>Other Non Operating Income Expenses</t>
  </si>
  <si>
    <t>Pretax Income</t>
  </si>
  <si>
    <t>Tax Provision</t>
  </si>
  <si>
    <t>Net Income Common Stockholders</t>
  </si>
  <si>
    <t>Net Income(Attributable to Parent Company Shareholders)</t>
  </si>
  <si>
    <t>Net Income Including Non-Controlling Interests</t>
  </si>
  <si>
    <t>Net Income Continuous Operations</t>
  </si>
  <si>
    <t>Net Income Discontinuous Operations</t>
  </si>
  <si>
    <t>Minority Interests</t>
  </si>
  <si>
    <t>Preferred Stock Dividends</t>
  </si>
  <si>
    <t>Adjustments for Dilutive Securities</t>
  </si>
  <si>
    <t>Diluted NI Available to Com Stockholders</t>
  </si>
  <si>
    <t>Basic EPS</t>
  </si>
  <si>
    <t>Diluted EPS</t>
  </si>
  <si>
    <t>Basic Average Shares</t>
  </si>
  <si>
    <t>Diluted Average Shares</t>
  </si>
  <si>
    <t>Total Expenses</t>
  </si>
  <si>
    <t>Net Income from Continuing &amp; Discontinued Operation</t>
  </si>
  <si>
    <t>Normalized Income</t>
  </si>
  <si>
    <t>Interest Income</t>
  </si>
  <si>
    <t>Interest Expense</t>
  </si>
  <si>
    <t>Net Interest Income</t>
  </si>
  <si>
    <t>EBIT</t>
  </si>
  <si>
    <t>EBITDA</t>
  </si>
  <si>
    <t>Reconciled Cost of Revenue</t>
  </si>
  <si>
    <t>Reconciled Depreciation</t>
  </si>
  <si>
    <t>Net Income from Continuing Operation Net Minority Interest</t>
  </si>
  <si>
    <t>Total Unusual Items Excluding Goodwill</t>
  </si>
  <si>
    <t>Total Unusual Items</t>
  </si>
  <si>
    <t>Normalized EBITDA</t>
  </si>
  <si>
    <t>Tax Rate for Calcs</t>
  </si>
  <si>
    <t>Tax Effect of Unusual Items</t>
  </si>
  <si>
    <t>*</t>
  </si>
  <si>
    <t>1375000000.0</t>
  </si>
  <si>
    <t>251000000.0</t>
  </si>
  <si>
    <t>1160000000.0</t>
  </si>
  <si>
    <t>1001000000.0</t>
  </si>
  <si>
    <t>21000000.0</t>
  </si>
  <si>
    <t>1090000000.0</t>
  </si>
  <si>
    <t>1193000000.0</t>
  </si>
  <si>
    <t>210000000.0</t>
  </si>
  <si>
    <t>38000000.0</t>
  </si>
  <si>
    <t>283000000.0</t>
  </si>
  <si>
    <t>1962000000.0</t>
  </si>
  <si>
    <t>10000000.0</t>
  </si>
  <si>
    <t>7931000000.0</t>
  </si>
  <si>
    <t>299000000.0</t>
  </si>
  <si>
    <t>421000000.0</t>
  </si>
  <si>
    <t>224000000.0</t>
  </si>
  <si>
    <t>-287000000.0</t>
  </si>
  <si>
    <t>0.0</t>
  </si>
  <si>
    <t>-51000000.0</t>
  </si>
  <si>
    <t>395000000.0</t>
  </si>
  <si>
    <t>8206000000.0</t>
  </si>
  <si>
    <t>298000000.0</t>
  </si>
  <si>
    <t>-64000000.0</t>
  </si>
  <si>
    <t>28000000.0</t>
  </si>
  <si>
    <t>74000000.0</t>
  </si>
  <si>
    <t>198000000.0</t>
  </si>
  <si>
    <t>313000000.0</t>
  </si>
  <si>
    <t>1705000000.0</t>
  </si>
  <si>
    <t>-48000000.0</t>
  </si>
  <si>
    <t>200000000.0</t>
  </si>
  <si>
    <t>248000000.0</t>
  </si>
  <si>
    <t>34000000.0</t>
  </si>
  <si>
    <t>125000000.0</t>
  </si>
  <si>
    <t>1322000000.0</t>
  </si>
  <si>
    <t>1.15</t>
  </si>
  <si>
    <t>229000000.0</t>
  </si>
  <si>
    <t>322000000.0</t>
  </si>
  <si>
    <t>244000000.0</t>
  </si>
  <si>
    <t>1565000000.0</t>
  </si>
  <si>
    <t>1744000000.0</t>
  </si>
  <si>
    <t>290000000.0</t>
  </si>
  <si>
    <t>205000000.0</t>
  </si>
  <si>
    <t>1589000000.0</t>
  </si>
  <si>
    <t>534000000.0</t>
  </si>
  <si>
    <t>-147000000.0</t>
  </si>
  <si>
    <t>26000000.0</t>
  </si>
  <si>
    <t>261000000.0</t>
  </si>
  <si>
    <t>352000000.0</t>
  </si>
  <si>
    <t>307000000.0</t>
  </si>
  <si>
    <t>14000000.0</t>
  </si>
  <si>
    <t>292000000.0</t>
  </si>
  <si>
    <t>321000000.0</t>
  </si>
  <si>
    <t>8754000000.0</t>
  </si>
  <si>
    <t>3062000000.0</t>
  </si>
  <si>
    <t>-121000000.0</t>
  </si>
  <si>
    <t>128000000.0</t>
  </si>
  <si>
    <t>454000000.0</t>
  </si>
  <si>
    <t>1509000000.0</t>
  </si>
  <si>
    <t>253000000.0</t>
  </si>
  <si>
    <t>-25000000.0</t>
  </si>
  <si>
    <t>-4000000.0</t>
  </si>
  <si>
    <t>71000000.0</t>
  </si>
  <si>
    <t>94000000.0</t>
  </si>
  <si>
    <t>553000000.0</t>
  </si>
  <si>
    <t>696000000.0</t>
  </si>
  <si>
    <t>42000000.0</t>
  </si>
  <si>
    <t>4000000.0</t>
  </si>
  <si>
    <t>317000000.0</t>
  </si>
  <si>
    <t>679000000.0</t>
  </si>
  <si>
    <t>Breakdown</t>
  </si>
  <si>
    <t>TTM</t>
  </si>
  <si>
    <t>2025-03-31</t>
  </si>
  <si>
    <t>2024-12-31</t>
  </si>
  <si>
    <t>2024-09-30</t>
  </si>
  <si>
    <t>2024-06-30</t>
  </si>
  <si>
    <t>2024-03-31</t>
  </si>
  <si>
    <t>2023-12-31</t>
  </si>
  <si>
    <t>2023-09-30</t>
  </si>
  <si>
    <t>2023-06-30</t>
  </si>
  <si>
    <t>2023-03-31</t>
  </si>
  <si>
    <t>2022-12-31</t>
  </si>
  <si>
    <t>2022-09-30</t>
  </si>
  <si>
    <t>2022-06-30</t>
  </si>
  <si>
    <t>7633000000.0</t>
  </si>
  <si>
    <t>-345000000.0</t>
  </si>
  <si>
    <t>962000000.0</t>
  </si>
  <si>
    <t>994000000.0</t>
  </si>
  <si>
    <t>466000000.0</t>
  </si>
  <si>
    <t>1339000000.0</t>
  </si>
  <si>
    <t>403000000.0</t>
  </si>
  <si>
    <t>1682000000.0</t>
  </si>
  <si>
    <t>1790000000.0</t>
  </si>
  <si>
    <t>158000000.0</t>
  </si>
  <si>
    <t>1507000000.0</t>
  </si>
  <si>
    <t>2021-12-31</t>
  </si>
  <si>
    <t>2020-12-31</t>
  </si>
  <si>
    <t>Total Assets</t>
  </si>
  <si>
    <t>Total Current Assets</t>
  </si>
  <si>
    <t>Cash, Cash Equivalents &amp; Short Term Investments</t>
  </si>
  <si>
    <t>Cash And Cash Equivalents</t>
  </si>
  <si>
    <t>Other Short Term Investments</t>
  </si>
  <si>
    <t>Receivables</t>
  </si>
  <si>
    <t>Accounts receivable</t>
  </si>
  <si>
    <t>Gross Accounts Receivable</t>
  </si>
  <si>
    <t>Accrued Interest Receivable</t>
  </si>
  <si>
    <t>Taxes Receivable</t>
  </si>
  <si>
    <t>Other Receivables</t>
  </si>
  <si>
    <t>Receivables Adjustments Allowances</t>
  </si>
  <si>
    <t>Inventory</t>
  </si>
  <si>
    <t>Raw Materials</t>
  </si>
  <si>
    <t>Finished Goods</t>
  </si>
  <si>
    <t>Other Inventories</t>
  </si>
  <si>
    <t>Prepaid Assets</t>
  </si>
  <si>
    <t>Restricted Cash</t>
  </si>
  <si>
    <t>Assets Held for Sale Current</t>
  </si>
  <si>
    <t>Hedging Assets Current</t>
  </si>
  <si>
    <t>Other Current Assets</t>
  </si>
  <si>
    <t>Total non-current assets</t>
  </si>
  <si>
    <t>Net PPE</t>
  </si>
  <si>
    <t>Gross PPE</t>
  </si>
  <si>
    <t>Properties</t>
  </si>
  <si>
    <t>Land And Improvements</t>
  </si>
  <si>
    <t>Buildings And Improvements</t>
  </si>
  <si>
    <t>Machinery Furniture Equipment</t>
  </si>
  <si>
    <t>Other Properties</t>
  </si>
  <si>
    <t>Leases</t>
  </si>
  <si>
    <t>Accumulated Depreciation</t>
  </si>
  <si>
    <t>Goodwill And Other Intangible Assets</t>
  </si>
  <si>
    <t>Goodwill</t>
  </si>
  <si>
    <t>Other Intangible Assets</t>
  </si>
  <si>
    <t>Investments And Advances</t>
  </si>
  <si>
    <t>Long Term Equity Investment</t>
  </si>
  <si>
    <t>Investments in Other Ventures Under Equity Method</t>
  </si>
  <si>
    <t>Investment in Financial Assets</t>
  </si>
  <si>
    <t>Available for Sale Securities</t>
  </si>
  <si>
    <t>Held To Maturity Securities</t>
  </si>
  <si>
    <t>Other Investments</t>
  </si>
  <si>
    <t>Non Current Accounts Receivable</t>
  </si>
  <si>
    <t>Non Current Deferred Assets</t>
  </si>
  <si>
    <t>Non Current Deferred Taxes Assets</t>
  </si>
  <si>
    <t>Non Current Prepaid Assets</t>
  </si>
  <si>
    <t>Defined Pension Benefit</t>
  </si>
  <si>
    <t>Other Non Current Assets</t>
  </si>
  <si>
    <t>Total Liabilities</t>
  </si>
  <si>
    <t>Total Current Liabilities</t>
  </si>
  <si>
    <t>Payables And Accrued Expenses</t>
  </si>
  <si>
    <t>Payables</t>
  </si>
  <si>
    <t>Accounts Payable</t>
  </si>
  <si>
    <t>Total Tax Payable</t>
  </si>
  <si>
    <t>Other Payable</t>
  </si>
  <si>
    <t>Current Accrued Expenses</t>
  </si>
  <si>
    <t>Interest Payable</t>
  </si>
  <si>
    <t>Pension &amp; Other Post Retirement Benefit Plans Current</t>
  </si>
  <si>
    <t>Current Debt And Capital Lease Obligation</t>
  </si>
  <si>
    <t>Current Debt</t>
  </si>
  <si>
    <t>Other Current Borrowings</t>
  </si>
  <si>
    <t>Current Deferred Liabilities</t>
  </si>
  <si>
    <t>Current Deferred Revenue</t>
  </si>
  <si>
    <t>Other Current Liabilities</t>
  </si>
  <si>
    <t>Total Non Current Liabilities</t>
  </si>
  <si>
    <t>Long Term Debt And Capital Lease Obligation</t>
  </si>
  <si>
    <t>Long Term Debt</t>
  </si>
  <si>
    <t>Long Term Capital Lease Obligation</t>
  </si>
  <si>
    <t>Non Current Deferred Liabilities</t>
  </si>
  <si>
    <t>Non Current Deferred Revenue</t>
  </si>
  <si>
    <t>Trade and Other Payables Non Current</t>
  </si>
  <si>
    <t>Employee Benefits</t>
  </si>
  <si>
    <t>Liabilities Held for Sale Non Current</t>
  </si>
  <si>
    <t>Other Non Current Liabilities</t>
  </si>
  <si>
    <t>Total Equity</t>
  </si>
  <si>
    <t>Stockholders' Equity</t>
  </si>
  <si>
    <t>Capital Stock</t>
  </si>
  <si>
    <t>Preferred Stock</t>
  </si>
  <si>
    <t>Common Stock</t>
  </si>
  <si>
    <t>Retained Earnings</t>
  </si>
  <si>
    <t>Treasury Stock</t>
  </si>
  <si>
    <t>Gains Losses Not Affecting Retained Earnings</t>
  </si>
  <si>
    <t>Other Equity Adjustments</t>
  </si>
  <si>
    <t>Other Equity Interest</t>
  </si>
  <si>
    <t>Minority Interest</t>
  </si>
  <si>
    <t>Total Capitalization</t>
  </si>
  <si>
    <t>Preferred Stock Equity</t>
  </si>
  <si>
    <t>Common Stock Equity</t>
  </si>
  <si>
    <t>Capital Lease Obligations</t>
  </si>
  <si>
    <t>Net Tangible Assets</t>
  </si>
  <si>
    <t>Working Capital</t>
  </si>
  <si>
    <t>Invested Capital</t>
  </si>
  <si>
    <t>Tangible Book Value</t>
  </si>
  <si>
    <t>Total Debt</t>
  </si>
  <si>
    <t>Net Debt</t>
  </si>
  <si>
    <t>Share Issued</t>
  </si>
  <si>
    <t>Ordinary Shares Number</t>
  </si>
  <si>
    <t>Preferred Shares Number</t>
  </si>
  <si>
    <t>Treasury Shares Number</t>
  </si>
  <si>
    <t>124123000000.0</t>
  </si>
  <si>
    <t>37577000000.0</t>
  </si>
  <si>
    <t>13405000000.0</t>
  </si>
  <si>
    <t>12405000000.0</t>
  </si>
  <si>
    <t>1000000000.0</t>
  </si>
  <si>
    <t>11904000000.0</t>
  </si>
  <si>
    <t>7493000000.0</t>
  </si>
  <si>
    <t>4347000000.0</t>
  </si>
  <si>
    <t>10504000000.0</t>
  </si>
  <si>
    <t>7967000000.0</t>
  </si>
  <si>
    <t>1542000000.0</t>
  </si>
  <si>
    <t>995000000.0</t>
  </si>
  <si>
    <t>691000000.0</t>
  </si>
  <si>
    <t>1073000000.0</t>
  </si>
  <si>
    <t>86548000000.0</t>
  </si>
  <si>
    <t>7426000000.0</t>
  </si>
  <si>
    <t>17242000000.0</t>
  </si>
  <si>
    <t>-9816000000.0</t>
  </si>
  <si>
    <t>12973000000.0</t>
  </si>
  <si>
    <t>8696000000.0</t>
  </si>
  <si>
    <t>4277000000.0</t>
  </si>
  <si>
    <t>38010000000.0</t>
  </si>
  <si>
    <t>4835000000.0</t>
  </si>
  <si>
    <t>6956000000.0</t>
  </si>
  <si>
    <t>16348000000.0</t>
  </si>
  <si>
    <t>104655000000.0</t>
  </si>
  <si>
    <t>34941000000.0</t>
  </si>
  <si>
    <t>8625000000.0</t>
  </si>
  <si>
    <t>6795000000.0</t>
  </si>
  <si>
    <t>1830000000.0</t>
  </si>
  <si>
    <t>2084000000.0</t>
  </si>
  <si>
    <t>16466000000.0</t>
  </si>
  <si>
    <t>7766000000.0</t>
  </si>
  <si>
    <t>69714000000.0</t>
  </si>
  <si>
    <t>17487000000.0</t>
  </si>
  <si>
    <t>1054000000.0</t>
  </si>
  <si>
    <t>6872000000.0</t>
  </si>
  <si>
    <t>42962000000.0</t>
  </si>
  <si>
    <t>19468000000.0</t>
  </si>
  <si>
    <t>19251000000.0</t>
  </si>
  <si>
    <t>15000000.0</t>
  </si>
  <si>
    <t>82081000000.0</t>
  </si>
  <si>
    <t>83024000000.0</t>
  </si>
  <si>
    <t>-3733000000.0</t>
  </si>
  <si>
    <t>23912000000.0</t>
  </si>
  <si>
    <t>217000000.0</t>
  </si>
  <si>
    <t>36738000000.0</t>
  </si>
  <si>
    <t>6278000000.0</t>
  </si>
  <si>
    <t>2636000000.0</t>
  </si>
  <si>
    <t>38822000000.0</t>
  </si>
  <si>
    <t>19571000000.0</t>
  </si>
  <si>
    <t>7166000000.0</t>
  </si>
  <si>
    <t>1066386643.0</t>
  </si>
  <si>
    <t>123140000000.0</t>
  </si>
  <si>
    <t>37635000000.0</t>
  </si>
  <si>
    <t>14601000000.0</t>
  </si>
  <si>
    <t>13619000000.0</t>
  </si>
  <si>
    <t>982000000.0</t>
  </si>
  <si>
    <t>11763000000.0</t>
  </si>
  <si>
    <t>7385000000.0</t>
  </si>
  <si>
    <t>4356000000.0</t>
  </si>
  <si>
    <t>-106000000.0</t>
  </si>
  <si>
    <t>9763000000.0</t>
  </si>
  <si>
    <t>7372000000.0</t>
  </si>
  <si>
    <t>1459000000.0</t>
  </si>
  <si>
    <t>932000000.0</t>
  </si>
  <si>
    <t>546000000.0</t>
  </si>
  <si>
    <t>85507000000.0</t>
  </si>
  <si>
    <t>7278000000.0</t>
  </si>
  <si>
    <t>16951000000.0</t>
  </si>
  <si>
    <t>131000000.0</t>
  </si>
  <si>
    <t>3146000000.0</t>
  </si>
  <si>
    <t>11533000000.0</t>
  </si>
  <si>
    <t>1057000000.0</t>
  </si>
  <si>
    <t>1084000000.0</t>
  </si>
  <si>
    <t>-9673000000.0</t>
  </si>
  <si>
    <t>12795000000.0</t>
  </si>
  <si>
    <t>8538000000.0</t>
  </si>
  <si>
    <t>4257000000.0</t>
  </si>
  <si>
    <t>37741000000.0</t>
  </si>
  <si>
    <t>4831000000.0</t>
  </si>
  <si>
    <t>7111000000.0</t>
  </si>
  <si>
    <t>15751000000.0</t>
  </si>
  <si>
    <t>103575000000.0</t>
  </si>
  <si>
    <t>34392000000.0</t>
  </si>
  <si>
    <t>7910000000.0</t>
  </si>
  <si>
    <t>6254000000.0</t>
  </si>
  <si>
    <t>1656000000.0</t>
  </si>
  <si>
    <t>2039000000.0</t>
  </si>
  <si>
    <t>16048000000.0</t>
  </si>
  <si>
    <t>8395000000.0</t>
  </si>
  <si>
    <t>69183000000.0</t>
  </si>
  <si>
    <t>17234000000.0</t>
  </si>
  <si>
    <t>1013000000.0</t>
  </si>
  <si>
    <t>7035000000.0</t>
  </si>
  <si>
    <t>1317000000.0</t>
  </si>
  <si>
    <t>42584000000.0</t>
  </si>
  <si>
    <t>19565000000.0</t>
  </si>
  <si>
    <t>19342000000.0</t>
  </si>
  <si>
    <t>80488000000.0</t>
  </si>
  <si>
    <t>81566000000.0</t>
  </si>
  <si>
    <t>-3861000000.0</t>
  </si>
  <si>
    <t>24266000000.0</t>
  </si>
  <si>
    <t>223000000.0</t>
  </si>
  <si>
    <t>36576000000.0</t>
  </si>
  <si>
    <t>6547000000.0</t>
  </si>
  <si>
    <t>3243000000.0</t>
  </si>
  <si>
    <t>38615000000.0</t>
  </si>
  <si>
    <t>19273000000.0</t>
  </si>
  <si>
    <t>5654000000.0</t>
  </si>
  <si>
    <t>1462000000.0</t>
  </si>
  <si>
    <t>1073692183.0</t>
  </si>
  <si>
    <t>40000.0</t>
  </si>
  <si>
    <t>388307817.0</t>
  </si>
  <si>
    <t>126698000000.0</t>
  </si>
  <si>
    <t>38650000000.0</t>
  </si>
  <si>
    <t>15956000000.0</t>
  </si>
  <si>
    <t>13724000000.0</t>
  </si>
  <si>
    <t>2232000000.0</t>
  </si>
  <si>
    <t>11820000000.0</t>
  </si>
  <si>
    <t>8936000000.0</t>
  </si>
  <si>
    <t>2884000000.0</t>
  </si>
  <si>
    <t>9718000000.0</t>
  </si>
  <si>
    <t>7376000000.0</t>
  </si>
  <si>
    <t>1392000000.0</t>
  </si>
  <si>
    <t>950000000.0</t>
  </si>
  <si>
    <t>1156000000.0</t>
  </si>
  <si>
    <t>88049000000.0</t>
  </si>
  <si>
    <t>7254000000.0</t>
  </si>
  <si>
    <t>16874000000.0</t>
  </si>
  <si>
    <t>-9620000000.0</t>
  </si>
  <si>
    <t>13125000000.0</t>
  </si>
  <si>
    <t>4371000000.0</t>
  </si>
  <si>
    <t>39514000000.0</t>
  </si>
  <si>
    <t>4823000000.0</t>
  </si>
  <si>
    <t>7491000000.0</t>
  </si>
  <si>
    <t>15842000000.0</t>
  </si>
  <si>
    <t>107595000000.0</t>
  </si>
  <si>
    <t>34093000000.0</t>
  </si>
  <si>
    <t>7828000000.0</t>
  </si>
  <si>
    <t>5858000000.0</t>
  </si>
  <si>
    <t>1970000000.0</t>
  </si>
  <si>
    <t>15524000000.0</t>
  </si>
  <si>
    <t>9059000000.0</t>
  </si>
  <si>
    <t>73502000000.0</t>
  </si>
  <si>
    <t>18240000000.0</t>
  </si>
  <si>
    <t>972000000.0</t>
  </si>
  <si>
    <t>7169000000.0</t>
  </si>
  <si>
    <t>1328000000.0</t>
  </si>
  <si>
    <t>45793000000.0</t>
  </si>
  <si>
    <t>19103000000.0</t>
  </si>
  <si>
    <t>18874000000.0</t>
  </si>
  <si>
    <t>78889000000.0</t>
  </si>
  <si>
    <t>80061000000.0</t>
  </si>
  <si>
    <t>-4375000000.0</t>
  </si>
  <si>
    <t>24406000000.0</t>
  </si>
  <si>
    <t>37114000000.0</t>
  </si>
  <si>
    <t>5749000000.0</t>
  </si>
  <si>
    <t>4557000000.0</t>
  </si>
  <si>
    <t>38796000000.0</t>
  </si>
  <si>
    <t>19922000000.0</t>
  </si>
  <si>
    <t>6198000000.0</t>
  </si>
  <si>
    <t>1082294004.0</t>
  </si>
  <si>
    <t>123190000000.0</t>
  </si>
  <si>
    <t>37350000000.0</t>
  </si>
  <si>
    <t>15445000000.0</t>
  </si>
  <si>
    <t>12107000000.0</t>
  </si>
  <si>
    <t>3338000000.0</t>
  </si>
  <si>
    <t>11089000000.0</t>
  </si>
  <si>
    <t>8370000000.0</t>
  </si>
  <si>
    <t>2719000000.0</t>
  </si>
  <si>
    <t>9469000000.0</t>
  </si>
  <si>
    <t>7263000000.0</t>
  </si>
  <si>
    <t>1277000000.0</t>
  </si>
  <si>
    <t>929000000.0</t>
  </si>
  <si>
    <t>137000000.0</t>
  </si>
  <si>
    <t>1210000000.0</t>
  </si>
  <si>
    <t>85838000000.0</t>
  </si>
  <si>
    <t>7095000000.0</t>
  </si>
  <si>
    <t>16525000000.0</t>
  </si>
  <si>
    <t>-9430000000.0</t>
  </si>
  <si>
    <t>13253000000.0</t>
  </si>
  <si>
    <t>8859000000.0</t>
  </si>
  <si>
    <t>4394000000.0</t>
  </si>
  <si>
    <t>38129000000.0</t>
  </si>
  <si>
    <t>4801000000.0</t>
  </si>
  <si>
    <t>7338000000.0</t>
  </si>
  <si>
    <t>15222000000.0</t>
  </si>
  <si>
    <t>104347000000.0</t>
  </si>
  <si>
    <t>32751000000.0</t>
  </si>
  <si>
    <t>7708000000.0</t>
  </si>
  <si>
    <t>5604000000.0</t>
  </si>
  <si>
    <t>2104000000.0</t>
  </si>
  <si>
    <t>1701000000.0</t>
  </si>
  <si>
    <t>15136000000.0</t>
  </si>
  <si>
    <t>71596000000.0</t>
  </si>
  <si>
    <t>17972000000.0</t>
  </si>
  <si>
    <t>960000000.0</t>
  </si>
  <si>
    <t>7248000000.0</t>
  </si>
  <si>
    <t>1667000000.0</t>
  </si>
  <si>
    <t>43749000000.0</t>
  </si>
  <si>
    <t>18843000000.0</t>
  </si>
  <si>
    <t>18598000000.0</t>
  </si>
  <si>
    <t>77349000000.0</t>
  </si>
  <si>
    <t>80013000000.0</t>
  </si>
  <si>
    <t>-4035000000.0</t>
  </si>
  <si>
    <t>25282000000.0</t>
  </si>
  <si>
    <t>245000000.0</t>
  </si>
  <si>
    <t>36570000000.0</t>
  </si>
  <si>
    <t>5345000000.0</t>
  </si>
  <si>
    <t>4599000000.0</t>
  </si>
  <si>
    <t>38271000000.0</t>
  </si>
  <si>
    <t>19673000000.0</t>
  </si>
  <si>
    <t>7566000000.0</t>
  </si>
  <si>
    <t>1084311016.0</t>
  </si>
  <si>
    <t>163942000000.0</t>
  </si>
  <si>
    <t>59591000000.0</t>
  </si>
  <si>
    <t>22184000000.0</t>
  </si>
  <si>
    <t>18447000000.0</t>
  </si>
  <si>
    <t>3737000000.0</t>
  </si>
  <si>
    <t>16647000000.0</t>
  </si>
  <si>
    <t>15100000000.0</t>
  </si>
  <si>
    <t>1547000000.0</t>
  </si>
  <si>
    <t>17603000000.0</t>
  </si>
  <si>
    <t>11665000000.0</t>
  </si>
  <si>
    <t>3952000000.0</t>
  </si>
  <si>
    <t>1986000000.0</t>
  </si>
  <si>
    <t>1650000000.0</t>
  </si>
  <si>
    <t>104352000000.0</t>
  </si>
  <si>
    <t>12345000000.0</t>
  </si>
  <si>
    <t>29280000000.0</t>
  </si>
  <si>
    <t>-16935000000.0</t>
  </si>
  <si>
    <t>18851000000.0</t>
  </si>
  <si>
    <t>13304000000.0</t>
  </si>
  <si>
    <t>5547000000.0</t>
  </si>
  <si>
    <t>38705000000.0</t>
  </si>
  <si>
    <t>5431000000.0</t>
  </si>
  <si>
    <t>10316000000.0</t>
  </si>
  <si>
    <t>18704000000.0</t>
  </si>
  <si>
    <t>132839000000.0</t>
  </si>
  <si>
    <t>51086000000.0</t>
  </si>
  <si>
    <t>15183000000.0</t>
  </si>
  <si>
    <t>10486000000.0</t>
  </si>
  <si>
    <t>456000000.0</t>
  </si>
  <si>
    <t>4241000000.0</t>
  </si>
  <si>
    <t>1032000000.0</t>
  </si>
  <si>
    <t>20718000000.0</t>
  </si>
  <si>
    <t>14153000000.0</t>
  </si>
  <si>
    <t>81753000000.0</t>
  </si>
  <si>
    <t>19493000000.0</t>
  </si>
  <si>
    <t>1297000000.0</t>
  </si>
  <si>
    <t>11002000000.0</t>
  </si>
  <si>
    <t>1169000000.0</t>
  </si>
  <si>
    <t>48792000000.0</t>
  </si>
  <si>
    <t>31103000000.0</t>
  </si>
  <si>
    <t>29855000000.0</t>
  </si>
  <si>
    <t>88065000000.0</t>
  </si>
  <si>
    <t>78508000000.0</t>
  </si>
  <si>
    <t>-5603000000.0</t>
  </si>
  <si>
    <t>25886000000.0</t>
  </si>
  <si>
    <t>1248000000.0</t>
  </si>
  <si>
    <t>49348000000.0</t>
  </si>
  <si>
    <t>11004000000.0</t>
  </si>
  <si>
    <t>8505000000.0</t>
  </si>
  <si>
    <t>50380000000.0</t>
  </si>
  <si>
    <t>20525000000.0</t>
  </si>
  <si>
    <t>2078000000.0</t>
  </si>
  <si>
    <t>1094606676.0</t>
  </si>
  <si>
    <t>173300000000.0</t>
  </si>
  <si>
    <t>42556000000.0</t>
  </si>
  <si>
    <t>20910000000.0</t>
  </si>
  <si>
    <t>15204000000.0</t>
  </si>
  <si>
    <t>5706000000.0</t>
  </si>
  <si>
    <t>11176000000.0</t>
  </si>
  <si>
    <t>6397000000.0</t>
  </si>
  <si>
    <t>129000000.0</t>
  </si>
  <si>
    <t>4782000000.0</t>
  </si>
  <si>
    <t>-132000000.0</t>
  </si>
  <si>
    <t>8284000000.0</t>
  </si>
  <si>
    <t>6531000000.0</t>
  </si>
  <si>
    <t>1209000000.0</t>
  </si>
  <si>
    <t>544000000.0</t>
  </si>
  <si>
    <t>401000000.0</t>
  </si>
  <si>
    <t>541000000.0</t>
  </si>
  <si>
    <t>437000000.0</t>
  </si>
  <si>
    <t>1244000000.0</t>
  </si>
  <si>
    <t>130746000000.0</t>
  </si>
  <si>
    <t>7247000000.0</t>
  </si>
  <si>
    <t>16499000000.0</t>
  </si>
  <si>
    <t>11160000000.0</t>
  </si>
  <si>
    <t>989000000.0</t>
  </si>
  <si>
    <t>-9252000000.0</t>
  </si>
  <si>
    <t>13590000000.0</t>
  </si>
  <si>
    <t>8948000000.0</t>
  </si>
  <si>
    <t>4642000000.0</t>
  </si>
  <si>
    <t>38000000000.0</t>
  </si>
  <si>
    <t>37670000000.0</t>
  </si>
  <si>
    <t>939000000.0</t>
  </si>
  <si>
    <t>4785000000.0</t>
  </si>
  <si>
    <t>7502000000.0</t>
  </si>
  <si>
    <t>608000000.0</t>
  </si>
  <si>
    <t>1468000000.0</t>
  </si>
  <si>
    <t>59622000000.0</t>
  </si>
  <si>
    <t>144695000000.0</t>
  </si>
  <si>
    <t>32102000000.0</t>
  </si>
  <si>
    <t>7516000000.0</t>
  </si>
  <si>
    <t>5290000000.0</t>
  </si>
  <si>
    <t>2226000000.0</t>
  </si>
  <si>
    <t>323000000.0</t>
  </si>
  <si>
    <t>4001000000.0</t>
  </si>
  <si>
    <t>1108000000.0</t>
  </si>
  <si>
    <t>14499000000.0</t>
  </si>
  <si>
    <t>8979000000.0</t>
  </si>
  <si>
    <t>112593000000.0</t>
  </si>
  <si>
    <t>19417000000.0</t>
  </si>
  <si>
    <t>1973000000.0</t>
  </si>
  <si>
    <t>975000000.0</t>
  </si>
  <si>
    <t>2182000000.0</t>
  </si>
  <si>
    <t>7656000000.0</t>
  </si>
  <si>
    <t>39213000000.0</t>
  </si>
  <si>
    <t>45332000000.0</t>
  </si>
  <si>
    <t>28605000000.0</t>
  </si>
  <si>
    <t>27403000000.0</t>
  </si>
  <si>
    <t>86553000000.0</t>
  </si>
  <si>
    <t>79976000000.0</t>
  </si>
  <si>
    <t>-6150000000.0</t>
  </si>
  <si>
    <t>26961000000.0</t>
  </si>
  <si>
    <t>1202000000.0</t>
  </si>
  <si>
    <t>46820000000.0</t>
  </si>
  <si>
    <t>13813000000.0</t>
  </si>
  <si>
    <t>10454000000.0</t>
  </si>
  <si>
    <t>47928000000.0</t>
  </si>
  <si>
    <t>5321000000.0</t>
  </si>
  <si>
    <t>1088415995.0</t>
  </si>
  <si>
    <t>156662000000.0</t>
  </si>
  <si>
    <t>56435000000.0</t>
  </si>
  <si>
    <t>20181000000.0</t>
  </si>
  <si>
    <t>13127000000.0</t>
  </si>
  <si>
    <t>7054000000.0</t>
  </si>
  <si>
    <t>16421000000.0</t>
  </si>
  <si>
    <t>14546000000.0</t>
  </si>
  <si>
    <t>1875000000.0</t>
  </si>
  <si>
    <t>17020000000.0</t>
  </si>
  <si>
    <t>10733000000.0</t>
  </si>
  <si>
    <t>4140000000.0</t>
  </si>
  <si>
    <t>2147000000.0</t>
  </si>
  <si>
    <t>1438000000.0</t>
  </si>
  <si>
    <t>100227000000.0</t>
  </si>
  <si>
    <t>12203000000.0</t>
  </si>
  <si>
    <t>28970000000.0</t>
  </si>
  <si>
    <t>-16767000000.0</t>
  </si>
  <si>
    <t>18967000000.0</t>
  </si>
  <si>
    <t>13177000000.0</t>
  </si>
  <si>
    <t>5790000000.0</t>
  </si>
  <si>
    <t>35528000000.0</t>
  </si>
  <si>
    <t>5427000000.0</t>
  </si>
  <si>
    <t>10235000000.0</t>
  </si>
  <si>
    <t>17867000000.0</t>
  </si>
  <si>
    <t>126830000000.0</t>
  </si>
  <si>
    <t>48165000000.0</t>
  </si>
  <si>
    <t>15785000000.0</t>
  </si>
  <si>
    <t>10693000000.0</t>
  </si>
  <si>
    <t>365000000.0</t>
  </si>
  <si>
    <t>4727000000.0</t>
  </si>
  <si>
    <t>1334000000.0</t>
  </si>
  <si>
    <t>17185000000.0</t>
  </si>
  <si>
    <t>13861000000.0</t>
  </si>
  <si>
    <t>78665000000.0</t>
  </si>
  <si>
    <t>19489000000.0</t>
  </si>
  <si>
    <t>1337000000.0</t>
  </si>
  <si>
    <t>1112000000.0</t>
  </si>
  <si>
    <t>47009000000.0</t>
  </si>
  <si>
    <t>29832000000.0</t>
  </si>
  <si>
    <t>28665000000.0</t>
  </si>
  <si>
    <t>85017000000.0</t>
  </si>
  <si>
    <t>80244000000.0</t>
  </si>
  <si>
    <t>-3351000000.0</t>
  </si>
  <si>
    <t>27228000000.0</t>
  </si>
  <si>
    <t>1167000000.0</t>
  </si>
  <si>
    <t>48154000000.0</t>
  </si>
  <si>
    <t>9698000000.0</t>
  </si>
  <si>
    <t>8270000000.0</t>
  </si>
  <si>
    <t>49488000000.0</t>
  </si>
  <si>
    <t>20823000000.0</t>
  </si>
  <si>
    <t>7696000000.0</t>
  </si>
  <si>
    <t>1088386043.0</t>
  </si>
  <si>
    <t>163006000000.0</t>
  </si>
  <si>
    <t>60213000000.0</t>
  </si>
  <si>
    <t>23651000000.0</t>
  </si>
  <si>
    <t>12766000000.0</t>
  </si>
  <si>
    <t>10885000000.0</t>
  </si>
  <si>
    <t>16804000000.0</t>
  </si>
  <si>
    <t>14767000000.0</t>
  </si>
  <si>
    <t>11758000000.0</t>
  </si>
  <si>
    <t>1163000000.0</t>
  </si>
  <si>
    <t>2037000000.0</t>
  </si>
  <si>
    <t>-764000000.0</t>
  </si>
  <si>
    <t>16789000000.0</t>
  </si>
  <si>
    <t>10282000000.0</t>
  </si>
  <si>
    <t>4459000000.0</t>
  </si>
  <si>
    <t>2048000000.0</t>
  </si>
  <si>
    <t>1331000000.0</t>
  </si>
  <si>
    <t>1638000000.0</t>
  </si>
  <si>
    <t>102791000000.0</t>
  </si>
  <si>
    <t>12373000000.0</t>
  </si>
  <si>
    <t>29144000000.0</t>
  </si>
  <si>
    <t>-16771000000.0</t>
  </si>
  <si>
    <t>19299000000.0</t>
  </si>
  <si>
    <t>13345000000.0</t>
  </si>
  <si>
    <t>5954000000.0</t>
  </si>
  <si>
    <t>37392000000.0</t>
  </si>
  <si>
    <t>5440000000.0</t>
  </si>
  <si>
    <t>10354000000.0</t>
  </si>
  <si>
    <t>17933000000.0</t>
  </si>
  <si>
    <t>130638000000.0</t>
  </si>
  <si>
    <t>48108000000.0</t>
  </si>
  <si>
    <t>15515000000.0</t>
  </si>
  <si>
    <t>10538000000.0</t>
  </si>
  <si>
    <t>481000000.0</t>
  </si>
  <si>
    <t>4496000000.0</t>
  </si>
  <si>
    <t>1882000000.0</t>
  </si>
  <si>
    <t>17142000000.0</t>
  </si>
  <si>
    <t>13569000000.0</t>
  </si>
  <si>
    <t>82530000000.0</t>
  </si>
  <si>
    <t>19900000000.0</t>
  </si>
  <si>
    <t>1384000000.0</t>
  </si>
  <si>
    <t>9941000000.0</t>
  </si>
  <si>
    <t>49740000000.0</t>
  </si>
  <si>
    <t>32368000000.0</t>
  </si>
  <si>
    <t>31194000000.0</t>
  </si>
  <si>
    <t>18000000.0</t>
  </si>
  <si>
    <t>3000000.0</t>
  </si>
  <si>
    <t>84848000000.0</t>
  </si>
  <si>
    <t>80524000000.0</t>
  </si>
  <si>
    <t>-3573000000.0</t>
  </si>
  <si>
    <t>30425000000.0</t>
  </si>
  <si>
    <t>1174000000.0</t>
  </si>
  <si>
    <t>51094000000.0</t>
  </si>
  <si>
    <t>31191000000.0</t>
  </si>
  <si>
    <t>11895000000.0</t>
  </si>
  <si>
    <t>12105000000.0</t>
  </si>
  <si>
    <t>52973000000.0</t>
  </si>
  <si>
    <t>11892000000.0</t>
  </si>
  <si>
    <t>21782000000.0</t>
  </si>
  <si>
    <t>9016000000.0</t>
  </si>
  <si>
    <t>1088378193.0</t>
  </si>
  <si>
    <t>11123000000.0</t>
  </si>
  <si>
    <t>1190000000.0</t>
  </si>
  <si>
    <t>-787000000.0</t>
  </si>
  <si>
    <t>-16640000000.0</t>
  </si>
  <si>
    <t>37992000000.0</t>
  </si>
  <si>
    <t>14916000000.0</t>
  </si>
  <si>
    <t>457000000.0</t>
  </si>
  <si>
    <t>-859000000.0</t>
  </si>
  <si>
    <t>461000000.0</t>
  </si>
  <si>
    <t>2703000000.0</t>
  </si>
  <si>
    <t>6163000000.0</t>
  </si>
  <si>
    <t>1854000000.0</t>
  </si>
  <si>
    <t>35619000000.0</t>
  </si>
  <si>
    <t>548000000.0</t>
  </si>
  <si>
    <t>583000000.0</t>
  </si>
  <si>
    <t>1793000000.0</t>
  </si>
  <si>
    <t>1019000000.0</t>
  </si>
  <si>
    <t>3339000000.0</t>
  </si>
  <si>
    <t>2089000000.0</t>
  </si>
  <si>
    <t>2459000000.0</t>
  </si>
  <si>
    <t>6000000.0</t>
  </si>
  <si>
    <t>14382000000.0</t>
  </si>
  <si>
    <t>1201000000.0</t>
  </si>
  <si>
    <t>-850000000.0</t>
  </si>
  <si>
    <t>-18705000000.0</t>
  </si>
  <si>
    <t>33312000000.0</t>
  </si>
  <si>
    <t>16445000000.0</t>
  </si>
  <si>
    <t>185540000000.0</t>
  </si>
  <si>
    <t>60656000000.0</t>
  </si>
  <si>
    <t>19935000000.0</t>
  </si>
  <si>
    <t>13190000000.0</t>
  </si>
  <si>
    <t>6745000000.0</t>
  </si>
  <si>
    <t>20522000000.0</t>
  </si>
  <si>
    <t>13523000000.0</t>
  </si>
  <si>
    <t>1319000000.0</t>
  </si>
  <si>
    <t>6618000000.0</t>
  </si>
  <si>
    <t>-938000000.0</t>
  </si>
  <si>
    <t>17553000000.0</t>
  </si>
  <si>
    <t>10001000000.0</t>
  </si>
  <si>
    <t>5428000000.0</t>
  </si>
  <si>
    <t>2124000000.0</t>
  </si>
  <si>
    <t>767000000.0</t>
  </si>
  <si>
    <t>1879000000.0</t>
  </si>
  <si>
    <t>124882000000.0</t>
  </si>
  <si>
    <t>14790000000.0</t>
  </si>
  <si>
    <t>33647000000.0</t>
  </si>
  <si>
    <t>-18857000000.0</t>
  </si>
  <si>
    <t>33816000000.0</t>
  </si>
  <si>
    <t>25790000000.0</t>
  </si>
  <si>
    <t>8026000000.0</t>
  </si>
  <si>
    <t>36195000000.0</t>
  </si>
  <si>
    <t>35878000000.0</t>
  </si>
  <si>
    <t>6189000000.0</t>
  </si>
  <si>
    <t>10956000000.0</t>
  </si>
  <si>
    <t>22936000000.0</t>
  </si>
  <si>
    <t>149598000000.0</t>
  </si>
  <si>
    <t>53883000000.0</t>
  </si>
  <si>
    <t>33390000000.0</t>
  </si>
  <si>
    <t>17030000000.0</t>
  </si>
  <si>
    <t>16360000000.0</t>
  </si>
  <si>
    <t>4946000000.0</t>
  </si>
  <si>
    <t>15547000000.0</t>
  </si>
  <si>
    <t>95715000000.0</t>
  </si>
  <si>
    <t>27570000000.0</t>
  </si>
  <si>
    <t>1916000000.0</t>
  </si>
  <si>
    <t>19758000000.0</t>
  </si>
  <si>
    <t>45439000000.0</t>
  </si>
  <si>
    <t>35942000000.0</t>
  </si>
  <si>
    <t>34649000000.0</t>
  </si>
  <si>
    <t>82981000000.0</t>
  </si>
  <si>
    <t>80883000000.0</t>
  </si>
  <si>
    <t>-1852000000.0</t>
  </si>
  <si>
    <t>34382000000.0</t>
  </si>
  <si>
    <t>1293000000.0</t>
  </si>
  <si>
    <t>62219000000.0</t>
  </si>
  <si>
    <t>34643000000.0</t>
  </si>
  <si>
    <t>833000000.0</t>
  </si>
  <si>
    <t>6773000000.0</t>
  </si>
  <si>
    <t>67159000000.0</t>
  </si>
  <si>
    <t>827000000.0</t>
  </si>
  <si>
    <t>32516000000.0</t>
  </si>
  <si>
    <t>19326000000.0</t>
  </si>
  <si>
    <t>1096553102.0</t>
  </si>
  <si>
    <t>Due from Related Parties Current</t>
  </si>
  <si>
    <t>Investments in Subsidiaries at Cost</t>
  </si>
  <si>
    <t>Commercial Paper</t>
  </si>
  <si>
    <t>176000000.0</t>
  </si>
  <si>
    <t>1409000000.0</t>
  </si>
  <si>
    <t>341000000.0</t>
  </si>
  <si>
    <t>199000000.0</t>
  </si>
  <si>
    <t>538000000.0</t>
  </si>
  <si>
    <t>202000000.0</t>
  </si>
  <si>
    <t>Operating Cash Flow</t>
  </si>
  <si>
    <t>Cash Flow from Continuing Operating Activities</t>
  </si>
  <si>
    <t>Net Income from Continuing Operations</t>
  </si>
  <si>
    <t>Operating Gains Losses</t>
  </si>
  <si>
    <t>Gain Loss On Sale of Business</t>
  </si>
  <si>
    <t>Gain Loss On Investment Securities</t>
  </si>
  <si>
    <t>Earnings Losses from Equity Investments</t>
  </si>
  <si>
    <t>Pension And Employee Benefit Expense</t>
  </si>
  <si>
    <t>Depreciation Amortization Depletion</t>
  </si>
  <si>
    <t>Depreciation &amp; Amortization</t>
  </si>
  <si>
    <t>Depreciation</t>
  </si>
  <si>
    <t>Amortization</t>
  </si>
  <si>
    <t>Amortization of Intangibles</t>
  </si>
  <si>
    <t>Deferred Tax</t>
  </si>
  <si>
    <t>Deferred Income Tax</t>
  </si>
  <si>
    <t>Asset Impairment Charge</t>
  </si>
  <si>
    <t>Other Non-Cash Items</t>
  </si>
  <si>
    <t>Change In Working Capital</t>
  </si>
  <si>
    <t>Change in Receivables</t>
  </si>
  <si>
    <t>Changes in Account Receivables</t>
  </si>
  <si>
    <t>Change in Inventory</t>
  </si>
  <si>
    <t>Change in Payables And Accrued Expense</t>
  </si>
  <si>
    <t>Change in Payable</t>
  </si>
  <si>
    <t>Change in Account Payable</t>
  </si>
  <si>
    <t>Change in Other Working Capital</t>
  </si>
  <si>
    <t>Taxes Refund Paid</t>
  </si>
  <si>
    <t>Cash from Discontinued Operating Activities</t>
  </si>
  <si>
    <t>Investing Cash Flow</t>
  </si>
  <si>
    <t>Cash Flow from Continuing Investing Activities</t>
  </si>
  <si>
    <t>Net PPE Purchase And Sale</t>
  </si>
  <si>
    <t>Purchase of PPE</t>
  </si>
  <si>
    <t>Sale of PPE</t>
  </si>
  <si>
    <t>Net Intangibles Purchase And Sale</t>
  </si>
  <si>
    <t>Purchase of Intangibles</t>
  </si>
  <si>
    <t>Net Business Purchase And Sale</t>
  </si>
  <si>
    <t>Purchase of Business</t>
  </si>
  <si>
    <t>Sale of Business</t>
  </si>
  <si>
    <t>Net Investment Purchase And Sale</t>
  </si>
  <si>
    <t>Net Other Investing Changes</t>
  </si>
  <si>
    <t>Cash from Discontinued Investing Activities</t>
  </si>
  <si>
    <t>Financing Cash Flow</t>
  </si>
  <si>
    <t>Cash Flow from Continuing Financing Activities</t>
  </si>
  <si>
    <t>Net Issuance Payments of Debt</t>
  </si>
  <si>
    <t>Net Long Term Debt Issuance</t>
  </si>
  <si>
    <t>Long Term Debt Issuance</t>
  </si>
  <si>
    <t>Long Term Debt Payments</t>
  </si>
  <si>
    <t>Net Short Term Debt Issuance</t>
  </si>
  <si>
    <t>Net Common Stock Issuance</t>
  </si>
  <si>
    <t>Common Stock Payments</t>
  </si>
  <si>
    <t>Net Preferred Stock Issuance</t>
  </si>
  <si>
    <t>Preferred Stock Payments</t>
  </si>
  <si>
    <t>Cash Dividends Paid</t>
  </si>
  <si>
    <t>Net Other Financing Charges</t>
  </si>
  <si>
    <t>Cash from Discontinued Financing Activities</t>
  </si>
  <si>
    <t>Cash Flow from Discontinued Operation</t>
  </si>
  <si>
    <t>End Cash Position</t>
  </si>
  <si>
    <t>Changes in Cash</t>
  </si>
  <si>
    <t>Effect of Exchange Rate Changes</t>
  </si>
  <si>
    <t>Beginning Cash Position</t>
  </si>
  <si>
    <t>Interest Paid Supplemental Data</t>
  </si>
  <si>
    <t>Capital Expenditure (CapEx)</t>
  </si>
  <si>
    <t>Issuance of Debt</t>
  </si>
  <si>
    <t>Repayment of Debt</t>
  </si>
  <si>
    <t>Repurchase of Capital Stock</t>
  </si>
  <si>
    <t>Free Cash Flow</t>
  </si>
  <si>
    <t>5225000000.0</t>
  </si>
  <si>
    <t>5731000000.0</t>
  </si>
  <si>
    <t>6876000000.0</t>
  </si>
  <si>
    <t>-1013000000.0</t>
  </si>
  <si>
    <t>-5842000000.0</t>
  </si>
  <si>
    <t>-87000000.0</t>
  </si>
  <si>
    <t>-926000000.0</t>
  </si>
  <si>
    <t>842000000.0</t>
  </si>
  <si>
    <t>351000000.0</t>
  </si>
  <si>
    <t>-1223000000.0</t>
  </si>
  <si>
    <t>-661000000.0</t>
  </si>
  <si>
    <t>-1889000000.0</t>
  </si>
  <si>
    <t>-1663000000.0</t>
  </si>
  <si>
    <t>-1748000000.0</t>
  </si>
  <si>
    <t>1220000000.0</t>
  </si>
  <si>
    <t>1756000000.0</t>
  </si>
  <si>
    <t>-694000000.0</t>
  </si>
  <si>
    <t>-505000000.0</t>
  </si>
  <si>
    <t>-2789000000.0</t>
  </si>
  <si>
    <t>-950000000.0</t>
  </si>
  <si>
    <t>-1036000000.0</t>
  </si>
  <si>
    <t>86000000.0</t>
  </si>
  <si>
    <t>2904000000.0</t>
  </si>
  <si>
    <t>-235000000.0</t>
  </si>
  <si>
    <t>3139000000.0</t>
  </si>
  <si>
    <t>277000000.0</t>
  </si>
  <si>
    <t>-2002000000.0</t>
  </si>
  <si>
    <t>-3018000000.0</t>
  </si>
  <si>
    <t>-8806000000.0</t>
  </si>
  <si>
    <t>-8807000000.0</t>
  </si>
  <si>
    <t>-592000000.0</t>
  </si>
  <si>
    <t>-608000000.0</t>
  </si>
  <si>
    <t>16000000.0</t>
  </si>
  <si>
    <t>-7470000000.0</t>
  </si>
  <si>
    <t>-1224000000.0</t>
  </si>
  <si>
    <t>479000000.0</t>
  </si>
  <si>
    <t>1000000.0</t>
  </si>
  <si>
    <t>2197000000.0</t>
  </si>
  <si>
    <t>12221000000.0</t>
  </si>
  <si>
    <t>-4173000000.0</t>
  </si>
  <si>
    <t>16394000000.0</t>
  </si>
  <si>
    <t>969000000.0</t>
  </si>
  <si>
    <t>4189000000.0</t>
  </si>
  <si>
    <t>1543000000.0</t>
  </si>
  <si>
    <t>-326000000.0</t>
  </si>
  <si>
    <t>-43000000.0</t>
  </si>
  <si>
    <t>-283000000.0</t>
  </si>
  <si>
    <t>89000000.0</t>
  </si>
  <si>
    <t>-748000000.0</t>
  </si>
  <si>
    <t>184000000.0</t>
  </si>
  <si>
    <t>-280000000.0</t>
  </si>
  <si>
    <t>-724000000.0</t>
  </si>
  <si>
    <t>706000000.0</t>
  </si>
  <si>
    <t>482000000.0</t>
  </si>
  <si>
    <t>-112000000.0</t>
  </si>
  <si>
    <t>-33000000.0</t>
  </si>
  <si>
    <t>-317000000.0</t>
  </si>
  <si>
    <t>-320000000.0</t>
  </si>
  <si>
    <t>-198000000.0</t>
  </si>
  <si>
    <t>-208000000.0</t>
  </si>
  <si>
    <t>-100000000.0</t>
  </si>
  <si>
    <t>99000000.0</t>
  </si>
  <si>
    <t>-2284000000.0</t>
  </si>
  <si>
    <t>-56000000.0</t>
  </si>
  <si>
    <t>-1965000000.0</t>
  </si>
  <si>
    <t>-302000000.0</t>
  </si>
  <si>
    <t>39000000.0</t>
  </si>
  <si>
    <t>-1372000000.0</t>
  </si>
  <si>
    <t>13500000000.0</t>
  </si>
  <si>
    <t>-2464000000.0</t>
  </si>
  <si>
    <t>84000000.0</t>
  </si>
  <si>
    <t>15880000000.0</t>
  </si>
  <si>
    <t>1301000000.0</t>
  </si>
  <si>
    <t>1318000000.0</t>
  </si>
  <si>
    <t>1896000000.0</t>
  </si>
  <si>
    <t>-94000000.0</t>
  </si>
  <si>
    <t>-98000000.0</t>
  </si>
  <si>
    <t>209000000.0</t>
  </si>
  <si>
    <t>-428000000.0</t>
  </si>
  <si>
    <t>-457000000.0</t>
  </si>
  <si>
    <t>-431000000.0</t>
  </si>
  <si>
    <t>-42000000.0</t>
  </si>
  <si>
    <t>-292000000.0</t>
  </si>
  <si>
    <t>-21000000.0</t>
  </si>
  <si>
    <t>-255000000.0</t>
  </si>
  <si>
    <t>-267000000.0</t>
  </si>
  <si>
    <t>12000000.0</t>
  </si>
  <si>
    <t>1153000000.0</t>
  </si>
  <si>
    <t>-9000000.0</t>
  </si>
  <si>
    <t>1162000000.0</t>
  </si>
  <si>
    <t>-265000000.0</t>
  </si>
  <si>
    <t>-20000000.0</t>
  </si>
  <si>
    <t>-2175000000.0</t>
  </si>
  <si>
    <t>-55000000.0</t>
  </si>
  <si>
    <t>-1000000.0</t>
  </si>
  <si>
    <t>-1668000000.0</t>
  </si>
  <si>
    <t>-306000000.0</t>
  </si>
  <si>
    <t>-145000000.0</t>
  </si>
  <si>
    <t>141000000.0</t>
  </si>
  <si>
    <t>14553000000.0</t>
  </si>
  <si>
    <t>-416000000.0</t>
  </si>
  <si>
    <t>-135000000.0</t>
  </si>
  <si>
    <t>15104000000.0</t>
  </si>
  <si>
    <t>1030000000.0</t>
  </si>
  <si>
    <t>1508000000.0</t>
  </si>
  <si>
    <t>1913000000.0</t>
  </si>
  <si>
    <t>1696000000.0</t>
  </si>
  <si>
    <t>-1014000000.0</t>
  </si>
  <si>
    <t>-409000000.0</t>
  </si>
  <si>
    <t>-605000000.0</t>
  </si>
  <si>
    <t>749000000.0</t>
  </si>
  <si>
    <t>-864000000.0</t>
  </si>
  <si>
    <t>-702000000.0</t>
  </si>
  <si>
    <t>-215000000.0</t>
  </si>
  <si>
    <t>133000000.0</t>
  </si>
  <si>
    <t>799000000.0</t>
  </si>
  <si>
    <t>-133000000.0</t>
  </si>
  <si>
    <t>-405000000.0</t>
  </si>
  <si>
    <t>1491000000.0</t>
  </si>
  <si>
    <t>-251000000.0</t>
  </si>
  <si>
    <t>-266000000.0</t>
  </si>
  <si>
    <t>1777000000.0</t>
  </si>
  <si>
    <t>-126000000.0</t>
  </si>
  <si>
    <t>1903000000.0</t>
  </si>
  <si>
    <t>267000000.0</t>
  </si>
  <si>
    <t>-703000000.0</t>
  </si>
  <si>
    <t>-1459000000.0</t>
  </si>
  <si>
    <t>-116000000.0</t>
  </si>
  <si>
    <t>-117000000.0</t>
  </si>
  <si>
    <t>-1536000000.0</t>
  </si>
  <si>
    <t>-308000000.0</t>
  </si>
  <si>
    <t>501000000.0</t>
  </si>
  <si>
    <t>-70000000.0</t>
  </si>
  <si>
    <t>1470000000.0</t>
  </si>
  <si>
    <t>85000000.0</t>
  </si>
  <si>
    <t>13549000000.0</t>
  </si>
  <si>
    <t>1242000000.0</t>
  </si>
  <si>
    <t>911000000.0</t>
  </si>
  <si>
    <t>957000000.0</t>
  </si>
  <si>
    <t>361000000.0</t>
  </si>
  <si>
    <t>60000000.0</t>
  </si>
  <si>
    <t>-796000000.0</t>
  </si>
  <si>
    <t>-241000000.0</t>
  </si>
  <si>
    <t>-314000000.0</t>
  </si>
  <si>
    <t>-309000000.0</t>
  </si>
  <si>
    <t>-697000000.0</t>
  </si>
  <si>
    <t>517000000.0</t>
  </si>
  <si>
    <t>-157000000.0</t>
  </si>
  <si>
    <t>-46000000.0</t>
  </si>
  <si>
    <t>-4284000000.0</t>
  </si>
  <si>
    <t>-882000000.0</t>
  </si>
  <si>
    <t>-246000000.0</t>
  </si>
  <si>
    <t>-295000000.0</t>
  </si>
  <si>
    <t>49000000.0</t>
  </si>
  <si>
    <t>-886000000.0</t>
  </si>
  <si>
    <t>-3402000000.0</t>
  </si>
  <si>
    <t>-2888000000.0</t>
  </si>
  <si>
    <t>-2889000000.0</t>
  </si>
  <si>
    <t>-364000000.0</t>
  </si>
  <si>
    <t>-380000000.0</t>
  </si>
  <si>
    <t>-2301000000.0</t>
  </si>
  <si>
    <t>3498000000.0</t>
  </si>
  <si>
    <t>-2763000000.0</t>
  </si>
  <si>
    <t>-82000000.0</t>
  </si>
  <si>
    <t>616000000.0</t>
  </si>
  <si>
    <t>1629000000.0</t>
  </si>
  <si>
    <t>1743000000.0</t>
  </si>
  <si>
    <t>-984000000.0</t>
  </si>
  <si>
    <t>-675000000.0</t>
  </si>
  <si>
    <t>-665000000.0</t>
  </si>
  <si>
    <t>88000000.0</t>
  </si>
  <si>
    <t>-60000000.0</t>
  </si>
  <si>
    <t>148000000.0</t>
  </si>
  <si>
    <t>-504000000.0</t>
  </si>
  <si>
    <t>174000000.0</t>
  </si>
  <si>
    <t>57000000.0</t>
  </si>
  <si>
    <t>-635000000.0</t>
  </si>
  <si>
    <t>806000000.0</t>
  </si>
  <si>
    <t>-1105000000.0</t>
  </si>
  <si>
    <t>-166000000.0</t>
  </si>
  <si>
    <t>-204000000.0</t>
  </si>
  <si>
    <t>2610000000.0</t>
  </si>
  <si>
    <t>-1141000000.0</t>
  </si>
  <si>
    <t>-2408000000.0</t>
  </si>
  <si>
    <t>1911000000.0</t>
  </si>
  <si>
    <t>-105000000.0</t>
  </si>
  <si>
    <t>-250000000.0</t>
  </si>
  <si>
    <t>-236000000.0</t>
  </si>
  <si>
    <t>-14000000.0</t>
  </si>
  <si>
    <t>-322000000.0</t>
  </si>
  <si>
    <t>-86000000.0</t>
  </si>
  <si>
    <t>-99000000.0</t>
  </si>
  <si>
    <t>-4896000000.0</t>
  </si>
  <si>
    <t>-3300000000.0</t>
  </si>
  <si>
    <t>-61000000.0</t>
  </si>
  <si>
    <t>19755000000.0</t>
  </si>
  <si>
    <t>790000000.0</t>
  </si>
  <si>
    <t>3141000000.0</t>
  </si>
  <si>
    <t>3216000000.0</t>
  </si>
  <si>
    <t>-927000000.0</t>
  </si>
  <si>
    <t>376000000.0</t>
  </si>
  <si>
    <t>1620000000.0</t>
  </si>
  <si>
    <t>-445000000.0</t>
  </si>
  <si>
    <t>-953000000.0</t>
  </si>
  <si>
    <t>-615000000.0</t>
  </si>
  <si>
    <t>1984000000.0</t>
  </si>
  <si>
    <t>-342000000.0</t>
  </si>
  <si>
    <t>-76000000.0</t>
  </si>
  <si>
    <t>1684000000.0</t>
  </si>
  <si>
    <t>1588000000.0</t>
  </si>
  <si>
    <t>-518000000.0</t>
  </si>
  <si>
    <t>-530000000.0</t>
  </si>
  <si>
    <t>1967000000.0</t>
  </si>
  <si>
    <t>254000000.0</t>
  </si>
  <si>
    <t>98000000.0</t>
  </si>
  <si>
    <t>-395000000.0</t>
  </si>
  <si>
    <t>-149000000.0</t>
  </si>
  <si>
    <t>-129000000.0</t>
  </si>
  <si>
    <t>-130000000.0</t>
  </si>
  <si>
    <t>-288000000.0</t>
  </si>
  <si>
    <t>-88000000.0</t>
  </si>
  <si>
    <t>-152000000.0</t>
  </si>
  <si>
    <t>18360000000.0</t>
  </si>
  <si>
    <t>4280000000.0</t>
  </si>
  <si>
    <t>211000000.0</t>
  </si>
  <si>
    <t>13869000000.0</t>
  </si>
  <si>
    <t>2611000000.0</t>
  </si>
  <si>
    <t>1823000000.0</t>
  </si>
  <si>
    <t>1101000000.0</t>
  </si>
  <si>
    <t>-698000000.0</t>
  </si>
  <si>
    <t>778000000.0</t>
  </si>
  <si>
    <t>165000000.0</t>
  </si>
  <si>
    <t>-531000000.0</t>
  </si>
  <si>
    <t>-217000000.0</t>
  </si>
  <si>
    <t>2453000000.0</t>
  </si>
  <si>
    <t>2598000000.0</t>
  </si>
  <si>
    <t>-216000000.0</t>
  </si>
  <si>
    <t>-222000000.0</t>
  </si>
  <si>
    <t>2733000000.0</t>
  </si>
  <si>
    <t>-3824000000.0</t>
  </si>
  <si>
    <t>-3814000000.0</t>
  </si>
  <si>
    <t>-631000000.0</t>
  </si>
  <si>
    <t>-313000000.0</t>
  </si>
  <si>
    <t>-2795000000.0</t>
  </si>
  <si>
    <t>-151000000.0</t>
  </si>
  <si>
    <t>80000000.0</t>
  </si>
  <si>
    <t>-10000000.0</t>
  </si>
  <si>
    <t>12233000000.0</t>
  </si>
  <si>
    <t>675000000.0</t>
  </si>
  <si>
    <t>-170000000.0</t>
  </si>
  <si>
    <t>11728000000.0</t>
  </si>
  <si>
    <t>-3108000000.0</t>
  </si>
  <si>
    <t>1601000000.0</t>
  </si>
  <si>
    <t>485000000.0</t>
  </si>
  <si>
    <t>-155000000.0</t>
  </si>
  <si>
    <t>5909000000.0</t>
  </si>
  <si>
    <t>225000000.0</t>
  </si>
  <si>
    <t>27000000.0</t>
  </si>
  <si>
    <t>44000000.0</t>
  </si>
  <si>
    <t>196000000.0</t>
  </si>
  <si>
    <t>-515000000.0</t>
  </si>
  <si>
    <t>383000000.0</t>
  </si>
  <si>
    <t>-1108000000.0</t>
  </si>
  <si>
    <t>-877000000.0</t>
  </si>
  <si>
    <t>387000000.0</t>
  </si>
  <si>
    <t>496000000.0</t>
  </si>
  <si>
    <t>-925000000.0</t>
  </si>
  <si>
    <t>1625000000.0</t>
  </si>
  <si>
    <t>1007000000.0</t>
  </si>
  <si>
    <t>-92000000.0</t>
  </si>
  <si>
    <t>41000000.0</t>
  </si>
  <si>
    <t>2238000000.0</t>
  </si>
  <si>
    <t>2279000000.0</t>
  </si>
  <si>
    <t>175000000.0</t>
  </si>
  <si>
    <t>-1353000000.0</t>
  </si>
  <si>
    <t>-1162000000.0</t>
  </si>
  <si>
    <t>-1119000000.0</t>
  </si>
  <si>
    <t>-781000000.0</t>
  </si>
  <si>
    <t>-720000000.0</t>
  </si>
  <si>
    <t>-711000000.0</t>
  </si>
  <si>
    <t>-323000000.0</t>
  </si>
  <si>
    <t>-44000000.0</t>
  </si>
  <si>
    <t>-1924000000.0</t>
  </si>
  <si>
    <t>-977000000.0</t>
  </si>
  <si>
    <t>12691000000.0</t>
  </si>
  <si>
    <t>393000000.0</t>
  </si>
  <si>
    <t>-5906000000.0</t>
  </si>
  <si>
    <t>-201000000.0</t>
  </si>
  <si>
    <t>-2024000000.0</t>
  </si>
  <si>
    <t>-35000000.0</t>
  </si>
  <si>
    <t>-30000000.0</t>
  </si>
  <si>
    <t>550000000.0</t>
  </si>
  <si>
    <t>508000000.0</t>
  </si>
  <si>
    <t>-772000000.0</t>
  </si>
  <si>
    <t>1525000000.0</t>
  </si>
  <si>
    <t>-180000000.0</t>
  </si>
  <si>
    <t>443000000.0</t>
  </si>
  <si>
    <t>236000000.0</t>
  </si>
  <si>
    <t>316000000.0</t>
  </si>
  <si>
    <t>-793000000.0</t>
  </si>
  <si>
    <t>-160000000.0</t>
  </si>
  <si>
    <t>-717000000.0</t>
  </si>
  <si>
    <t>-585000000.0</t>
  </si>
  <si>
    <t>-1356000000.0</t>
  </si>
  <si>
    <t>1371000000.0</t>
  </si>
  <si>
    <t>542000000.0</t>
  </si>
  <si>
    <t>1969000000.0</t>
  </si>
  <si>
    <t>-278000000.0</t>
  </si>
  <si>
    <t>2481000000.0</t>
  </si>
  <si>
    <t>-12000000.0</t>
  </si>
  <si>
    <t>-676000000.0</t>
  </si>
  <si>
    <t>-1681000000.0</t>
  </si>
  <si>
    <t>-1682000000.0</t>
  </si>
  <si>
    <t>-761000000.0</t>
  </si>
  <si>
    <t>-778000000.0</t>
  </si>
  <si>
    <t>17000000.0</t>
  </si>
  <si>
    <t>-154000000.0</t>
  </si>
  <si>
    <t>-397000000.0</t>
  </si>
  <si>
    <t>-490000000.0</t>
  </si>
  <si>
    <t>13793000000.0</t>
  </si>
  <si>
    <t>348000000.0</t>
  </si>
  <si>
    <t>-191000000.0</t>
  </si>
  <si>
    <t>13636000000.0</t>
  </si>
  <si>
    <t>Change in Accrued Expense</t>
  </si>
  <si>
    <t>Common Stock Dividend Paid</t>
  </si>
  <si>
    <t>GE</t>
  </si>
  <si>
    <t>0.82</t>
  </si>
  <si>
    <t>1.03</t>
  </si>
  <si>
    <t>1.2</t>
  </si>
  <si>
    <t>1.32</t>
  </si>
  <si>
    <t>1.49</t>
  </si>
  <si>
    <t>0.56</t>
  </si>
  <si>
    <t>0.89674</t>
  </si>
  <si>
    <t>0.70437</t>
  </si>
  <si>
    <t>0.99347</t>
  </si>
  <si>
    <t>1.13476</t>
  </si>
  <si>
    <t>1.04016</t>
  </si>
  <si>
    <t>1.26985</t>
  </si>
  <si>
    <t>0.46400002</t>
  </si>
  <si>
    <t>0.1486</t>
  </si>
  <si>
    <t>0.16420001</t>
  </si>
  <si>
    <t>0.2079</t>
  </si>
  <si>
    <t>0.0134000005</t>
  </si>
  <si>
    <t>0.269</t>
  </si>
  <si>
    <t>0.1734</t>
  </si>
  <si>
    <t>3Q2023</t>
  </si>
  <si>
    <t>4Q2023</t>
  </si>
  <si>
    <t>1Q2024</t>
  </si>
  <si>
    <t>2Q2024</t>
  </si>
  <si>
    <t>3Q2024</t>
  </si>
  <si>
    <t>4Q2024</t>
  </si>
  <si>
    <t>1Q2025</t>
  </si>
  <si>
    <t>symbol</t>
  </si>
  <si>
    <t>eps_actual</t>
  </si>
  <si>
    <t>eps_estimate</t>
  </si>
  <si>
    <t>surprise_percent</t>
  </si>
  <si>
    <t>quarter_name</t>
  </si>
  <si>
    <t>quarter_date</t>
  </si>
  <si>
    <t>1994-09-26</t>
  </si>
  <si>
    <t>1994-12-23</t>
  </si>
  <si>
    <t>1995-03-01</t>
  </si>
  <si>
    <t>1995-06-30</t>
  </si>
  <si>
    <t>1995-09-27</t>
  </si>
  <si>
    <t>1995-12-27</t>
  </si>
  <si>
    <t>1996-03-04</t>
  </si>
  <si>
    <t>1996-07-01</t>
  </si>
  <si>
    <t>1996-09-26</t>
  </si>
  <si>
    <t>1996-12-27</t>
  </si>
  <si>
    <t>1997-03-04</t>
  </si>
  <si>
    <t>1997-07-02</t>
  </si>
  <si>
    <t>1997-09-26</t>
  </si>
  <si>
    <t>1997-12-29</t>
  </si>
  <si>
    <t>1998-03-05</t>
  </si>
  <si>
    <t>1998-07-06</t>
  </si>
  <si>
    <t>1998-09-28</t>
  </si>
  <si>
    <t>1998-12-29</t>
  </si>
  <si>
    <t>1999-03-04</t>
  </si>
  <si>
    <t>1999-07-06</t>
  </si>
  <si>
    <t>1999-09-28</t>
  </si>
  <si>
    <t>1999-12-22</t>
  </si>
  <si>
    <t>2000-03-06</t>
  </si>
  <si>
    <t>2000-07-05</t>
  </si>
  <si>
    <t>2000-09-29</t>
  </si>
  <si>
    <t>2000-12-27</t>
  </si>
  <si>
    <t>2001-03-05</t>
  </si>
  <si>
    <t>2001-07-05</t>
  </si>
  <si>
    <t>2001-09-26</t>
  </si>
  <si>
    <t>2001-12-27</t>
  </si>
  <si>
    <t>2002-02-27</t>
  </si>
  <si>
    <t>2002-06-26</t>
  </si>
  <si>
    <t>2002-09-25</t>
  </si>
  <si>
    <t>2002-12-27</t>
  </si>
  <si>
    <t>2003-02-26</t>
  </si>
  <si>
    <t>2003-06-26</t>
  </si>
  <si>
    <t>2003-09-25</t>
  </si>
  <si>
    <t>2003-12-29</t>
  </si>
  <si>
    <t>2004-02-26</t>
  </si>
  <si>
    <t>2004-06-24</t>
  </si>
  <si>
    <t>2004-09-23</t>
  </si>
  <si>
    <t>2004-12-22</t>
  </si>
  <si>
    <t>2005-02-24</t>
  </si>
  <si>
    <t>2005-06-23</t>
  </si>
  <si>
    <t>2005-09-22</t>
  </si>
  <si>
    <t>2005-12-22</t>
  </si>
  <si>
    <t>2006-02-23</t>
  </si>
  <si>
    <t>2006-06-22</t>
  </si>
  <si>
    <t>2006-09-21</t>
  </si>
  <si>
    <t>2006-12-21</t>
  </si>
  <si>
    <t>2007-02-22</t>
  </si>
  <si>
    <t>2007-06-21</t>
  </si>
  <si>
    <t>2007-09-20</t>
  </si>
  <si>
    <t>2007-12-20</t>
  </si>
  <si>
    <t>2008-02-21</t>
  </si>
  <si>
    <t>2008-06-19</t>
  </si>
  <si>
    <t>2008-09-18</t>
  </si>
  <si>
    <t>2008-12-24</t>
  </si>
  <si>
    <t>2009-02-19</t>
  </si>
  <si>
    <t>2009-06-18</t>
  </si>
  <si>
    <t>2009-09-17</t>
  </si>
  <si>
    <t>2009-12-23</t>
  </si>
  <si>
    <t>2010-02-25</t>
  </si>
  <si>
    <t>2010-06-17</t>
  </si>
  <si>
    <t>2010-09-16</t>
  </si>
  <si>
    <t>2010-12-22</t>
  </si>
  <si>
    <t>2011-02-24</t>
  </si>
  <si>
    <t>2011-06-16</t>
  </si>
  <si>
    <t>2011-09-15</t>
  </si>
  <si>
    <t>2011-12-22</t>
  </si>
  <si>
    <t>2012-02-23</t>
  </si>
  <si>
    <t>2012-06-15</t>
  </si>
  <si>
    <t>2012-06-21</t>
  </si>
  <si>
    <t>2012-09-20</t>
  </si>
  <si>
    <t>2012-12-20</t>
  </si>
  <si>
    <t>2013-02-21</t>
  </si>
  <si>
    <t>2013-06-20</t>
  </si>
  <si>
    <t>2013-09-19</t>
  </si>
  <si>
    <t>2013-12-19</t>
  </si>
  <si>
    <t>2014-02-20</t>
  </si>
  <si>
    <t>2014-06-19</t>
  </si>
  <si>
    <t>2014-09-18</t>
  </si>
  <si>
    <t>2014-12-18</t>
  </si>
  <si>
    <t>2015-02-19</t>
  </si>
  <si>
    <t>2015-06-18</t>
  </si>
  <si>
    <t>2015-09-17</t>
  </si>
  <si>
    <t>2015-12-17</t>
  </si>
  <si>
    <t>2016-02-25</t>
  </si>
  <si>
    <t>2016-06-16</t>
  </si>
  <si>
    <t>2016-09-15</t>
  </si>
  <si>
    <t>2016-12-22</t>
  </si>
  <si>
    <t>2017-02-23</t>
  </si>
  <si>
    <t>2017-06-15</t>
  </si>
  <si>
    <t>2017-09-15</t>
  </si>
  <si>
    <t>2017-12-26</t>
  </si>
  <si>
    <t>2018-02-23</t>
  </si>
  <si>
    <t>2018-06-15</t>
  </si>
  <si>
    <t>2018-09-14</t>
  </si>
  <si>
    <t>2018-12-19</t>
  </si>
  <si>
    <t>2019-03-08</t>
  </si>
  <si>
    <t>2019-06-28</t>
  </si>
  <si>
    <t>2019-09-13</t>
  </si>
  <si>
    <t>2019-12-20</t>
  </si>
  <si>
    <t>2020-03-06</t>
  </si>
  <si>
    <t>2020-06-26</t>
  </si>
  <si>
    <t>2020-09-25</t>
  </si>
  <si>
    <t>2020-12-18</t>
  </si>
  <si>
    <t>2021-03-05</t>
  </si>
  <si>
    <t>2021-06-25</t>
  </si>
  <si>
    <t>2021-09-24</t>
  </si>
  <si>
    <t>2021-12-20</t>
  </si>
  <si>
    <t>2022-03-07</t>
  </si>
  <si>
    <t>2022-06-27</t>
  </si>
  <si>
    <t>2022-09-26</t>
  </si>
  <si>
    <t>2022-12-14</t>
  </si>
  <si>
    <t>2023-03-06</t>
  </si>
  <si>
    <t>2023-07-10</t>
  </si>
  <si>
    <t>2023-09-25</t>
  </si>
  <si>
    <t>2023-12-27</t>
  </si>
  <si>
    <t>2024-04-12</t>
  </si>
  <si>
    <t>2024-07-11</t>
  </si>
  <si>
    <t>2024-09-26</t>
  </si>
  <si>
    <t>2024-12-27</t>
  </si>
  <si>
    <t>2025-03-10</t>
  </si>
  <si>
    <t>report_date</t>
  </si>
  <si>
    <t>amount</t>
  </si>
  <si>
    <t>Key Metrics</t>
  </si>
  <si>
    <t>Revenue Growth Rate %</t>
  </si>
  <si>
    <t>Gross Profit Margin %</t>
  </si>
  <si>
    <t>Net Income Margin %</t>
  </si>
  <si>
    <t>D/E</t>
  </si>
  <si>
    <t>Current Ratio</t>
  </si>
  <si>
    <t>Key Ratios</t>
  </si>
  <si>
    <t>Operating Cash Flow Growth Rate %</t>
  </si>
  <si>
    <t>Free Cash Flow Growth Rate %</t>
  </si>
  <si>
    <t>Free Cash Flow/Operating Cash Flow %</t>
  </si>
  <si>
    <t>EPS Growth Rate %</t>
  </si>
  <si>
    <t>2 Year Average</t>
  </si>
  <si>
    <t>4 Year Average</t>
  </si>
  <si>
    <t>Projections</t>
  </si>
  <si>
    <t>CAPEX/Operating Free Cash Flow</t>
  </si>
  <si>
    <t>Terminal</t>
  </si>
  <si>
    <t>Assumptions</t>
  </si>
  <si>
    <t>Operating Cash Flow Growth Rate</t>
  </si>
  <si>
    <t>FCF/Operating Cash Flow %</t>
  </si>
  <si>
    <t>Terminal Growth Rate</t>
  </si>
  <si>
    <t>WACC</t>
  </si>
  <si>
    <t>NPV</t>
  </si>
  <si>
    <t>Shares Outstanding</t>
  </si>
  <si>
    <t>Intrinsic Stock Price</t>
  </si>
  <si>
    <t>Market Price</t>
  </si>
  <si>
    <t>Bear</t>
  </si>
  <si>
    <t>Base</t>
  </si>
  <si>
    <t>Bull</t>
  </si>
  <si>
    <t>D/V</t>
  </si>
  <si>
    <t>E/V</t>
  </si>
  <si>
    <t>SELL</t>
  </si>
  <si>
    <t>Market Cap</t>
  </si>
  <si>
    <t>CF Multiple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</si>
</sst>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0.00,,&quot;M&quot;"/>
    <numFmt numFmtId="167" formatCode="_([$$-409]* #,##0.00_);_([$$-409]* \(#,##0.00\);_([$$-409]* &quot;-&quot;??_);_(@_)"/>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E1F2"/>
        <bgColor indexed="64"/>
      </patternFill>
    </fill>
    <fill>
      <patternFill patternType="solid">
        <fgColor theme="9"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xf>
    <xf numFmtId="4" fontId="0" fillId="0" borderId="1" xfId="0" applyNumberFormat="1" applyBorder="1"/>
    <xf numFmtId="4" fontId="0" fillId="0" borderId="0" xfId="0" applyNumberFormat="1"/>
    <xf numFmtId="166" fontId="0" fillId="0" borderId="0" xfId="0" applyNumberFormat="1"/>
    <xf numFmtId="0" fontId="1" fillId="0" borderId="0" xfId="0" applyFont="1"/>
    <xf numFmtId="10" fontId="0" fillId="0" borderId="0" xfId="0" applyNumberFormat="1"/>
    <xf numFmtId="166" fontId="0" fillId="0" borderId="0" xfId="0" applyNumberFormat="1" applyBorder="1"/>
    <xf numFmtId="0" fontId="1" fillId="2" borderId="2" xfId="0" applyFont="1" applyFill="1" applyBorder="1" applyAlignment="1">
      <alignment horizontal="center" vertical="center"/>
    </xf>
    <xf numFmtId="0" fontId="1" fillId="3" borderId="1" xfId="0" applyFont="1" applyFill="1" applyBorder="1"/>
    <xf numFmtId="0" fontId="1" fillId="3" borderId="1" xfId="0" applyFont="1" applyFill="1" applyBorder="1" applyAlignment="1">
      <alignment horizontal="right"/>
    </xf>
    <xf numFmtId="0" fontId="1" fillId="0" borderId="3" xfId="0" applyFont="1" applyBorder="1" applyAlignment="1">
      <alignment horizontal="center"/>
    </xf>
    <xf numFmtId="0" fontId="0" fillId="0" borderId="0" xfId="0" applyFont="1"/>
    <xf numFmtId="0" fontId="1" fillId="0" borderId="4" xfId="0" applyFont="1" applyBorder="1"/>
    <xf numFmtId="10" fontId="0" fillId="0" borderId="5" xfId="0" applyNumberFormat="1" applyBorder="1"/>
    <xf numFmtId="10" fontId="1" fillId="0" borderId="5" xfId="0" applyNumberFormat="1" applyFont="1" applyBorder="1"/>
    <xf numFmtId="10" fontId="1" fillId="0" borderId="6" xfId="0" applyNumberFormat="1" applyFont="1" applyBorder="1"/>
    <xf numFmtId="0" fontId="0" fillId="0" borderId="7" xfId="0" applyBorder="1"/>
    <xf numFmtId="10" fontId="0" fillId="0" borderId="0" xfId="0" applyNumberFormat="1" applyBorder="1"/>
    <xf numFmtId="10" fontId="0" fillId="0" borderId="8" xfId="0" applyNumberFormat="1" applyBorder="1"/>
    <xf numFmtId="0" fontId="0" fillId="0" borderId="9" xfId="0" applyBorder="1"/>
    <xf numFmtId="9" fontId="0" fillId="0" borderId="3" xfId="0" applyNumberFormat="1" applyBorder="1"/>
    <xf numFmtId="10" fontId="0" fillId="0" borderId="3" xfId="0" applyNumberFormat="1" applyBorder="1"/>
    <xf numFmtId="10" fontId="0" fillId="0" borderId="10" xfId="0" applyNumberFormat="1" applyBorder="1"/>
    <xf numFmtId="0" fontId="1" fillId="3" borderId="0" xfId="0" applyFont="1" applyFill="1"/>
    <xf numFmtId="4" fontId="1" fillId="3" borderId="0" xfId="0" applyNumberFormat="1" applyFont="1" applyFill="1"/>
    <xf numFmtId="167" fontId="1" fillId="3" borderId="0" xfId="0" applyNumberFormat="1" applyFont="1" applyFill="1"/>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A_Income_Stmt!$B$9:$F$9</c:f>
              <c:strCache>
                <c:ptCount val="5"/>
                <c:pt idx="0">
                  <c:v>2020-12-31</c:v>
                </c:pt>
                <c:pt idx="1">
                  <c:v>2021-12-31</c:v>
                </c:pt>
                <c:pt idx="2">
                  <c:v>2022-12-31</c:v>
                </c:pt>
                <c:pt idx="3">
                  <c:v>2023-12-31</c:v>
                </c:pt>
                <c:pt idx="4">
                  <c:v>2024-12-31</c:v>
                </c:pt>
              </c:strCache>
            </c:strRef>
          </c:cat>
          <c:val>
            <c:numRef>
              <c:f>A_Income_Stmt!$B$10:$F$10</c:f>
              <c:numCache>
                <c:formatCode>#,##0.00,,"M"</c:formatCode>
                <c:ptCount val="5"/>
                <c:pt idx="0">
                  <c:v>75834000000</c:v>
                </c:pt>
                <c:pt idx="1">
                  <c:v>56469000000</c:v>
                </c:pt>
                <c:pt idx="2">
                  <c:v>29139000000</c:v>
                </c:pt>
                <c:pt idx="3">
                  <c:v>35348000000</c:v>
                </c:pt>
                <c:pt idx="4">
                  <c:v>38702000000</c:v>
                </c:pt>
              </c:numCache>
            </c:numRef>
          </c:val>
          <c:extLst>
            <c:ext xmlns:c16="http://schemas.microsoft.com/office/drawing/2014/chart" uri="{C3380CC4-5D6E-409C-BE32-E72D297353CC}">
              <c16:uniqueId val="{00000000-59F4-C043-9820-F9CD7B03506F}"/>
            </c:ext>
          </c:extLst>
        </c:ser>
        <c:dLbls>
          <c:showLegendKey val="0"/>
          <c:showVal val="0"/>
          <c:showCatName val="0"/>
          <c:showSerName val="0"/>
          <c:showPercent val="0"/>
          <c:showBubbleSize val="0"/>
        </c:dLbls>
        <c:gapWidth val="219"/>
        <c:overlap val="-27"/>
        <c:axId val="841651040"/>
        <c:axId val="841653808"/>
      </c:barChart>
      <c:catAx>
        <c:axId val="84165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653808"/>
        <c:crosses val="autoZero"/>
        <c:auto val="1"/>
        <c:lblAlgn val="ctr"/>
        <c:lblOffset val="100"/>
        <c:noMultiLvlLbl val="0"/>
      </c:catAx>
      <c:valAx>
        <c:axId val="841653808"/>
        <c:scaling>
          <c:orientation val="minMax"/>
        </c:scaling>
        <c:delete val="0"/>
        <c:axPos val="l"/>
        <c:majorGridlines>
          <c:spPr>
            <a:ln w="9525" cap="flat" cmpd="sng" algn="ctr">
              <a:solidFill>
                <a:schemeClr val="tx1">
                  <a:lumMod val="15000"/>
                  <a:lumOff val="85000"/>
                </a:schemeClr>
              </a:solidFill>
              <a:round/>
            </a:ln>
            <a:effectLst/>
          </c:spPr>
        </c:majorGridlines>
        <c:numFmt formatCode="#,##0.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651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82550</xdr:colOff>
      <xdr:row>6</xdr:row>
      <xdr:rowOff>120650</xdr:rowOff>
    </xdr:from>
    <xdr:to>
      <xdr:col>13</xdr:col>
      <xdr:colOff>615950</xdr:colOff>
      <xdr:row>21</xdr:row>
      <xdr:rowOff>6350</xdr:rowOff>
    </xdr:to>
    <xdr:graphicFrame macro="">
      <xdr:nvGraphicFramePr>
        <xdr:cNvPr id="2" name="Chart 1">
          <a:extLst>
            <a:ext uri="{FF2B5EF4-FFF2-40B4-BE49-F238E27FC236}">
              <a16:creationId xmlns:a16="http://schemas.microsoft.com/office/drawing/2014/main" id="{56F9F33E-C994-AE68-A103-A231910520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https://www.bing.com/financeapi/forcetrigger?t=a1tr1h&amp;q=XNYS%3aGE&amp;form=skydnc</v>
    <v>Learn more on Bing</v>
  </rv>
  <rv s="1">
    <v>0</v>
    <v>GENERAL ELECTRIC COMPANY (XNYS:GE)</v>
    <v>2</v>
    <v>3</v>
    <v>Finance</v>
    <v>4</v>
    <v>en-GB</v>
    <v>a1tr1h</v>
    <v>268435456</v>
    <v>1</v>
    <v>Powered by Refinitiv</v>
    <v>246.86</v>
    <v>150.20009999999999</v>
    <v>1.395</v>
    <v>1.75</v>
    <v>7.1669999999999998E-3</v>
    <v>-0.44</v>
    <v>-1.789E-3</v>
    <v>USD</v>
    <v>General Electric Company, doing business as GE Aerospace, is a global aerospace propulsion, services, and systems company. The Company has an installed base of approximately 45,000 commercial and 25,000 military aircraft engines. The Company operates through two segments: Commercial Engines &amp; Services and Defense &amp; Propulsion Technologies. The Commercial Engines &amp; Services segment designs, develops, manufactures and services jet engines for commercial airframes, as well as business aviation and aeroderivative applications. Its services include maintenance, repair and overhaul (MRO) of engines and the sale of spare parts and offers services under a variety of arrangements. The Defense &amp; Propulsion Technologies segment provides defense engines and critical aircraft systems and consists of its Defense &amp; Systems and Propulsion &amp; Additive Technologies businesses. Its portfolio of brands includes Avio Aero, Unison, Dowty Propellers and Colibrium Additive.</v>
    <v>53000</v>
    <v>New York Stock Exchange</v>
    <v>XNYS</v>
    <v>XNYS</v>
    <v>1 Neumann Way, Evendale, OH, 45215 US</v>
    <v>246.86</v>
    <v>Aerospace &amp; Defense</v>
    <v>Stock</v>
    <v>45807.996516573439</v>
    <v>0</v>
    <v>242.30009999999999</v>
    <v>262235100000</v>
    <v>GENERAL ELECTRIC COMPANY</v>
    <v>GENERAL ELECTRIC COMPANY</v>
    <v>243.39</v>
    <v>38.473700000000001</v>
    <v>244.16</v>
    <v>245.91</v>
    <v>245.47</v>
    <v>1066387000</v>
    <v>GE</v>
    <v>GENERAL ELECTRIC COMPANY (XNYS:GE)</v>
    <v>9143044</v>
    <v>5097859</v>
    <v>1892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3"/>
  <sheetViews>
    <sheetView topLeftCell="A32" workbookViewId="0">
      <selection activeCell="J44" sqref="J44"/>
    </sheetView>
  </sheetViews>
  <sheetFormatPr baseColWidth="10" defaultColWidth="8.83203125" defaultRowHeight="15" x14ac:dyDescent="0.2"/>
  <cols>
    <col min="1" max="1" width="60.6640625" customWidth="1"/>
    <col min="2" max="2" width="14.6640625" customWidth="1"/>
    <col min="3" max="5" width="15.6640625" customWidth="1"/>
    <col min="6" max="8" width="14.6640625" customWidth="1"/>
    <col min="9" max="9" width="15.6640625" customWidth="1"/>
  </cols>
  <sheetData>
    <row r="1" spans="1:9" x14ac:dyDescent="0.2">
      <c r="A1" s="1" t="s">
        <v>1338</v>
      </c>
      <c r="B1" s="1" t="s">
        <v>135</v>
      </c>
      <c r="C1" s="1" t="s">
        <v>134</v>
      </c>
      <c r="D1" s="1" t="s">
        <v>133</v>
      </c>
      <c r="E1" s="1" t="s">
        <v>132</v>
      </c>
      <c r="F1" s="1" t="s">
        <v>131</v>
      </c>
      <c r="G1" s="1" t="s">
        <v>130</v>
      </c>
      <c r="H1" s="1" t="s">
        <v>129</v>
      </c>
      <c r="I1" s="1" t="s">
        <v>128</v>
      </c>
    </row>
    <row r="2" spans="1:9" x14ac:dyDescent="0.2">
      <c r="A2" t="s">
        <v>1339</v>
      </c>
      <c r="B2" s="6"/>
      <c r="C2" s="6">
        <f>(C$8/B$8)-1</f>
        <v>6.2599954306602701E-2</v>
      </c>
      <c r="D2" s="6">
        <f t="shared" ref="D2:I2" si="0">(D$8/C$8)-1</f>
        <v>1.088045581595356</v>
      </c>
      <c r="E2" s="6">
        <f t="shared" si="0"/>
        <v>-0.53894866910364003</v>
      </c>
      <c r="F2" s="6">
        <f t="shared" si="0"/>
        <v>1.5410385259631454E-2</v>
      </c>
      <c r="G2" s="6">
        <f t="shared" si="0"/>
        <v>8.2371054657428777E-2</v>
      </c>
      <c r="H2" s="6">
        <f t="shared" si="0"/>
        <v>9.845559845559837E-2</v>
      </c>
      <c r="I2" s="6">
        <f t="shared" si="0"/>
        <v>-8.1121080381093336E-2</v>
      </c>
    </row>
    <row r="3" spans="1:9" x14ac:dyDescent="0.2">
      <c r="A3" t="s">
        <v>1340</v>
      </c>
      <c r="B3" s="6">
        <f>B$11/B$8</f>
        <v>0.3497829563628056</v>
      </c>
      <c r="C3" s="6">
        <f t="shared" ref="C3:I3" si="1">C$11/C$8</f>
        <v>0.35583745431090086</v>
      </c>
      <c r="D3" s="6">
        <f t="shared" si="1"/>
        <v>0.25881686660145187</v>
      </c>
      <c r="E3" s="6">
        <f t="shared" si="1"/>
        <v>0.3583472920156337</v>
      </c>
      <c r="F3" s="6">
        <f t="shared" si="1"/>
        <v>0.38689101506653467</v>
      </c>
      <c r="G3" s="6">
        <f t="shared" si="1"/>
        <v>0.36740499898394635</v>
      </c>
      <c r="H3" s="6">
        <f t="shared" si="1"/>
        <v>0.37452594579594856</v>
      </c>
      <c r="I3" s="6">
        <f t="shared" si="1"/>
        <v>0.39651701228105496</v>
      </c>
    </row>
    <row r="4" spans="1:9" x14ac:dyDescent="0.2">
      <c r="A4" t="s">
        <v>1341</v>
      </c>
      <c r="B4" s="6">
        <f>B$35/B$8</f>
        <v>-2.8558373315055972E-3</v>
      </c>
      <c r="C4" s="6">
        <f t="shared" ref="C4:I4" si="2">C$35/C$8</f>
        <v>2.8058482046871641E-2</v>
      </c>
      <c r="D4" s="6">
        <f t="shared" si="2"/>
        <v>8.1964681048241769E-2</v>
      </c>
      <c r="E4" s="6">
        <f t="shared" si="2"/>
        <v>0.17185929648241205</v>
      </c>
      <c r="F4" s="6">
        <f t="shared" si="2"/>
        <v>0.13922797756516</v>
      </c>
      <c r="G4" s="6">
        <f t="shared" si="2"/>
        <v>0.1881731355415566</v>
      </c>
      <c r="H4" s="6">
        <f t="shared" si="2"/>
        <v>0.17565442604754417</v>
      </c>
      <c r="I4" s="6">
        <f t="shared" si="2"/>
        <v>0.19911415341252264</v>
      </c>
    </row>
    <row r="7" spans="1:9" x14ac:dyDescent="0.2">
      <c r="A7" s="1" t="s">
        <v>126</v>
      </c>
      <c r="B7" s="1" t="s">
        <v>135</v>
      </c>
      <c r="C7" s="1" t="s">
        <v>134</v>
      </c>
      <c r="D7" s="1" t="s">
        <v>133</v>
      </c>
      <c r="E7" s="1" t="s">
        <v>132</v>
      </c>
      <c r="F7" s="1" t="s">
        <v>131</v>
      </c>
      <c r="G7" s="1" t="s">
        <v>130</v>
      </c>
      <c r="H7" s="1" t="s">
        <v>129</v>
      </c>
      <c r="I7" s="1" t="s">
        <v>128</v>
      </c>
    </row>
    <row r="8" spans="1:9" x14ac:dyDescent="0.2">
      <c r="A8" t="s">
        <v>0</v>
      </c>
      <c r="B8" s="4">
        <v>8754000000</v>
      </c>
      <c r="C8" s="4">
        <v>9302000000</v>
      </c>
      <c r="D8" s="4">
        <v>19423000000</v>
      </c>
      <c r="E8" s="4">
        <v>8955000000</v>
      </c>
      <c r="F8" s="4">
        <v>9093000000</v>
      </c>
      <c r="G8" s="4">
        <v>9842000000</v>
      </c>
      <c r="H8" s="4">
        <v>10811000000</v>
      </c>
      <c r="I8" s="4">
        <v>9934000000</v>
      </c>
    </row>
    <row r="9" spans="1:9" x14ac:dyDescent="0.2">
      <c r="A9" t="s">
        <v>1</v>
      </c>
      <c r="B9" s="4">
        <v>8754000000</v>
      </c>
      <c r="C9" s="4">
        <v>9302000000</v>
      </c>
      <c r="D9" s="4">
        <v>19423000000</v>
      </c>
      <c r="E9" s="4">
        <v>8955000000</v>
      </c>
      <c r="F9" s="4">
        <v>9093000000</v>
      </c>
      <c r="G9" s="4">
        <v>9842000000</v>
      </c>
      <c r="H9" s="4">
        <v>10811000000</v>
      </c>
      <c r="I9" s="4">
        <v>9934000000</v>
      </c>
    </row>
    <row r="10" spans="1:9" x14ac:dyDescent="0.2">
      <c r="A10" t="s">
        <v>2</v>
      </c>
      <c r="B10" s="4">
        <v>5692000000</v>
      </c>
      <c r="C10" s="4">
        <v>5992000000</v>
      </c>
      <c r="D10" s="4">
        <v>14396000000</v>
      </c>
      <c r="E10" s="4">
        <v>5746000000</v>
      </c>
      <c r="F10" s="4">
        <v>5575000000</v>
      </c>
      <c r="G10" s="4">
        <v>6226000000</v>
      </c>
      <c r="H10" s="4">
        <v>6762000000</v>
      </c>
      <c r="I10" s="4">
        <v>5995000000</v>
      </c>
    </row>
    <row r="11" spans="1:9" x14ac:dyDescent="0.2">
      <c r="A11" t="s">
        <v>3</v>
      </c>
      <c r="B11" s="4">
        <v>3062000000</v>
      </c>
      <c r="C11" s="4">
        <v>3310000000</v>
      </c>
      <c r="D11" s="4">
        <v>5027000000</v>
      </c>
      <c r="E11" s="4">
        <v>3209000000</v>
      </c>
      <c r="F11" s="4">
        <v>3518000000</v>
      </c>
      <c r="G11" s="4">
        <v>3616000000</v>
      </c>
      <c r="H11" s="4">
        <v>4049000000</v>
      </c>
      <c r="I11" s="4">
        <v>3939000000</v>
      </c>
    </row>
    <row r="12" spans="1:9" x14ac:dyDescent="0.2">
      <c r="A12" t="s">
        <v>4</v>
      </c>
      <c r="B12" s="4">
        <v>1887000000</v>
      </c>
      <c r="C12" s="4">
        <v>1958000000</v>
      </c>
      <c r="D12" s="4">
        <v>3832000000</v>
      </c>
      <c r="E12" s="4">
        <v>1923000000</v>
      </c>
      <c r="F12" s="4">
        <v>1891000000</v>
      </c>
      <c r="G12" s="4">
        <v>2375000000</v>
      </c>
      <c r="H12" s="4">
        <v>1444000000</v>
      </c>
      <c r="I12" s="4">
        <v>1936000000</v>
      </c>
    </row>
    <row r="13" spans="1:9" x14ac:dyDescent="0.2">
      <c r="A13" t="s">
        <v>5</v>
      </c>
      <c r="B13" s="4">
        <v>1648000000</v>
      </c>
      <c r="C13" s="4">
        <v>1711000000</v>
      </c>
      <c r="D13" s="4">
        <v>3281000000</v>
      </c>
      <c r="E13" s="4">
        <v>1653000000</v>
      </c>
      <c r="F13" s="4">
        <v>1591000000</v>
      </c>
      <c r="G13" s="4">
        <v>2044000000</v>
      </c>
      <c r="H13" s="4">
        <v>1059000000</v>
      </c>
      <c r="I13" s="4">
        <v>1577000000</v>
      </c>
    </row>
    <row r="14" spans="1:9" x14ac:dyDescent="0.2">
      <c r="A14" t="s">
        <v>6</v>
      </c>
      <c r="B14" s="4">
        <v>1648000000</v>
      </c>
      <c r="C14" s="4">
        <v>710000000</v>
      </c>
      <c r="D14" s="4">
        <v>9952000000</v>
      </c>
      <c r="E14" s="4">
        <v>1653000000</v>
      </c>
      <c r="F14" s="4">
        <v>1591000000</v>
      </c>
      <c r="G14" s="4">
        <v>714000000</v>
      </c>
      <c r="H14" s="4">
        <v>4339000000</v>
      </c>
      <c r="I14" s="4">
        <v>1577000000</v>
      </c>
    </row>
    <row r="15" spans="1:9" x14ac:dyDescent="0.2">
      <c r="A15" t="s">
        <v>7</v>
      </c>
      <c r="B15" s="4">
        <v>735000000</v>
      </c>
      <c r="C15" s="4">
        <v>710000000</v>
      </c>
      <c r="D15" s="4">
        <v>757000000</v>
      </c>
      <c r="E15" s="4">
        <v>627000000</v>
      </c>
      <c r="F15" s="4">
        <v>667000000</v>
      </c>
      <c r="G15" s="4">
        <v>714000000</v>
      </c>
      <c r="H15" s="4">
        <v>421000000</v>
      </c>
      <c r="I15" s="4">
        <v>701000000</v>
      </c>
    </row>
    <row r="16" spans="1:9" x14ac:dyDescent="0.2">
      <c r="A16" t="s">
        <v>8</v>
      </c>
      <c r="B16" s="4">
        <v>913000000</v>
      </c>
      <c r="C16" s="4" t="s">
        <v>56</v>
      </c>
      <c r="D16" s="4" t="s">
        <v>56</v>
      </c>
      <c r="E16" s="4">
        <v>1026000000</v>
      </c>
      <c r="F16" s="4">
        <v>924000000</v>
      </c>
      <c r="G16" s="4" t="s">
        <v>56</v>
      </c>
      <c r="H16" s="4" t="s">
        <v>56</v>
      </c>
      <c r="I16" s="4">
        <v>876000000</v>
      </c>
    </row>
    <row r="17" spans="1:9" x14ac:dyDescent="0.2">
      <c r="A17" t="s">
        <v>9</v>
      </c>
      <c r="B17" s="4" t="s">
        <v>56</v>
      </c>
      <c r="C17" s="4">
        <v>1001000000</v>
      </c>
      <c r="D17" s="4" t="s">
        <v>56</v>
      </c>
      <c r="E17" s="4" t="s">
        <v>56</v>
      </c>
      <c r="F17" s="4" t="s">
        <v>56</v>
      </c>
      <c r="G17" s="4">
        <v>1330000000</v>
      </c>
      <c r="H17" s="4" t="s">
        <v>56</v>
      </c>
      <c r="I17" s="4" t="s">
        <v>56</v>
      </c>
    </row>
    <row r="18" spans="1:9" x14ac:dyDescent="0.2">
      <c r="A18" t="s">
        <v>10</v>
      </c>
      <c r="B18" s="4">
        <v>239000000</v>
      </c>
      <c r="C18" s="4">
        <v>247000000</v>
      </c>
      <c r="D18" s="4">
        <v>551000000</v>
      </c>
      <c r="E18" s="4">
        <v>270000000</v>
      </c>
      <c r="F18" s="4">
        <v>300000000</v>
      </c>
      <c r="G18" s="4">
        <v>331000000</v>
      </c>
      <c r="H18" s="4">
        <v>385000000</v>
      </c>
      <c r="I18" s="4">
        <v>359000000</v>
      </c>
    </row>
    <row r="19" spans="1:9" x14ac:dyDescent="0.2">
      <c r="A19" t="s">
        <v>11</v>
      </c>
      <c r="B19" s="4" t="s">
        <v>56</v>
      </c>
      <c r="C19" s="4" t="s">
        <v>56</v>
      </c>
      <c r="D19" s="4" t="s">
        <v>56</v>
      </c>
      <c r="E19" s="4" t="s">
        <v>56</v>
      </c>
      <c r="F19" s="4" t="s">
        <v>56</v>
      </c>
      <c r="G19" s="4" t="s">
        <v>56</v>
      </c>
      <c r="H19" s="4" t="s">
        <v>56</v>
      </c>
      <c r="I19" s="4" t="s">
        <v>56</v>
      </c>
    </row>
    <row r="20" spans="1:9" x14ac:dyDescent="0.2">
      <c r="A20" t="s">
        <v>12</v>
      </c>
      <c r="B20" s="4">
        <v>1175000000</v>
      </c>
      <c r="C20" s="4">
        <v>1352000000</v>
      </c>
      <c r="D20" s="4">
        <v>1195000000</v>
      </c>
      <c r="E20" s="4">
        <v>1286000000</v>
      </c>
      <c r="F20" s="4">
        <v>1627000000</v>
      </c>
      <c r="G20" s="4">
        <v>1241000000</v>
      </c>
      <c r="H20" s="4">
        <v>2605000000</v>
      </c>
      <c r="I20" s="4">
        <v>2003000000</v>
      </c>
    </row>
    <row r="21" spans="1:9" x14ac:dyDescent="0.2">
      <c r="A21" t="s">
        <v>13</v>
      </c>
      <c r="B21" s="4">
        <v>-121000000</v>
      </c>
      <c r="C21" s="4">
        <v>-107000000</v>
      </c>
      <c r="D21" s="4">
        <v>-91000000</v>
      </c>
      <c r="E21" s="4">
        <v>-34000000</v>
      </c>
      <c r="F21" s="4">
        <v>-48000000</v>
      </c>
      <c r="G21" s="4">
        <v>-64000000</v>
      </c>
      <c r="H21" s="4">
        <v>-27000000</v>
      </c>
      <c r="I21" s="4">
        <v>-37000000</v>
      </c>
    </row>
    <row r="22" spans="1:9" x14ac:dyDescent="0.2">
      <c r="A22" t="s">
        <v>14</v>
      </c>
      <c r="B22" s="4">
        <v>128000000</v>
      </c>
      <c r="C22" s="4">
        <v>163000000</v>
      </c>
      <c r="D22" s="4">
        <v>205000000</v>
      </c>
      <c r="E22" s="4">
        <v>229000000</v>
      </c>
      <c r="F22" s="4">
        <v>200000000</v>
      </c>
      <c r="G22" s="4">
        <v>187000000</v>
      </c>
      <c r="H22" s="4">
        <v>197000000</v>
      </c>
      <c r="I22" s="4">
        <v>173000000</v>
      </c>
    </row>
    <row r="23" spans="1:9" x14ac:dyDescent="0.2">
      <c r="A23" t="s">
        <v>15</v>
      </c>
      <c r="B23" s="4">
        <v>249000000</v>
      </c>
      <c r="C23" s="4">
        <v>270000000</v>
      </c>
      <c r="D23" s="4">
        <v>296000000</v>
      </c>
      <c r="E23" s="4">
        <v>263000000</v>
      </c>
      <c r="F23" s="4">
        <v>248000000</v>
      </c>
      <c r="G23" s="4">
        <v>251000000</v>
      </c>
      <c r="H23" s="4">
        <v>224000000</v>
      </c>
      <c r="I23" s="4">
        <v>210000000</v>
      </c>
    </row>
    <row r="24" spans="1:9" x14ac:dyDescent="0.2">
      <c r="A24" t="s">
        <v>16</v>
      </c>
      <c r="B24" s="4">
        <v>454000000</v>
      </c>
      <c r="C24" s="4">
        <v>-911000000</v>
      </c>
      <c r="D24" s="4">
        <v>906000000</v>
      </c>
      <c r="E24" s="4">
        <v>736000000</v>
      </c>
      <c r="F24" s="4">
        <v>-134000000</v>
      </c>
      <c r="G24" s="4">
        <v>717000000</v>
      </c>
      <c r="H24" s="4">
        <v>-287000000</v>
      </c>
      <c r="I24" s="4">
        <v>279000000</v>
      </c>
    </row>
    <row r="25" spans="1:9" x14ac:dyDescent="0.2">
      <c r="A25" t="s">
        <v>17</v>
      </c>
      <c r="B25" s="4" t="s">
        <v>56</v>
      </c>
      <c r="C25" s="4">
        <v>-1109000000</v>
      </c>
      <c r="D25" s="4">
        <v>621000000</v>
      </c>
      <c r="E25" s="4" t="s">
        <v>56</v>
      </c>
      <c r="F25" s="4" t="s">
        <v>56</v>
      </c>
      <c r="G25" s="4">
        <v>357000000</v>
      </c>
      <c r="H25" s="4" t="s">
        <v>56</v>
      </c>
      <c r="I25" s="4" t="s">
        <v>56</v>
      </c>
    </row>
    <row r="26" spans="1:9" x14ac:dyDescent="0.2">
      <c r="A26" t="s">
        <v>18</v>
      </c>
      <c r="B26" s="4">
        <v>20000000</v>
      </c>
      <c r="C26" s="4">
        <v>47000000</v>
      </c>
      <c r="D26" s="4">
        <v>90000000</v>
      </c>
      <c r="E26" s="4">
        <v>45000000</v>
      </c>
      <c r="F26" s="4">
        <v>34000000</v>
      </c>
      <c r="G26" s="4">
        <v>28000000</v>
      </c>
      <c r="H26" s="4">
        <v>66000000</v>
      </c>
      <c r="I26" s="4">
        <v>38000000</v>
      </c>
    </row>
    <row r="27" spans="1:9" x14ac:dyDescent="0.2">
      <c r="A27" t="s">
        <v>19</v>
      </c>
      <c r="B27" s="4">
        <v>195000000</v>
      </c>
      <c r="C27" s="4">
        <v>-147000000</v>
      </c>
      <c r="D27" s="4">
        <v>302000000</v>
      </c>
      <c r="E27" s="4">
        <v>369000000</v>
      </c>
      <c r="F27" s="4">
        <v>-469000000</v>
      </c>
      <c r="G27" s="4">
        <v>388000000</v>
      </c>
      <c r="H27" s="4">
        <v>-654000000</v>
      </c>
      <c r="I27" s="4">
        <v>-38000000</v>
      </c>
    </row>
    <row r="28" spans="1:9" x14ac:dyDescent="0.2">
      <c r="A28" t="s">
        <v>20</v>
      </c>
      <c r="B28" s="4">
        <v>163000000</v>
      </c>
      <c r="C28" s="4">
        <v>147000000</v>
      </c>
      <c r="D28" s="4">
        <v>320000000</v>
      </c>
      <c r="E28" s="4">
        <v>259000000</v>
      </c>
      <c r="F28" s="4">
        <v>75000000</v>
      </c>
      <c r="G28" s="4">
        <v>74000000</v>
      </c>
      <c r="H28" s="4">
        <v>603000000</v>
      </c>
      <c r="I28" s="4">
        <v>51000000</v>
      </c>
    </row>
    <row r="29" spans="1:9" x14ac:dyDescent="0.2">
      <c r="A29" t="s">
        <v>21</v>
      </c>
      <c r="B29" s="4" t="s">
        <v>56</v>
      </c>
      <c r="C29" s="4">
        <v>0</v>
      </c>
      <c r="D29" s="4" t="s">
        <v>56</v>
      </c>
      <c r="E29" s="4" t="s">
        <v>56</v>
      </c>
      <c r="F29" s="4" t="s">
        <v>56</v>
      </c>
      <c r="G29" s="4">
        <v>251000000</v>
      </c>
      <c r="H29" s="4">
        <v>0</v>
      </c>
      <c r="I29" s="4" t="s">
        <v>56</v>
      </c>
    </row>
    <row r="30" spans="1:9" x14ac:dyDescent="0.2">
      <c r="A30" t="s">
        <v>22</v>
      </c>
      <c r="B30" s="4" t="s">
        <v>56</v>
      </c>
      <c r="C30" s="4" t="s">
        <v>56</v>
      </c>
      <c r="D30" s="4" t="s">
        <v>56</v>
      </c>
      <c r="E30" s="4" t="s">
        <v>56</v>
      </c>
      <c r="F30" s="4" t="s">
        <v>56</v>
      </c>
      <c r="G30" s="4" t="s">
        <v>56</v>
      </c>
      <c r="H30" s="4" t="s">
        <v>56</v>
      </c>
      <c r="I30" s="4" t="s">
        <v>56</v>
      </c>
    </row>
    <row r="31" spans="1:9" x14ac:dyDescent="0.2">
      <c r="A31" t="s">
        <v>23</v>
      </c>
      <c r="B31" s="4">
        <v>358000000</v>
      </c>
      <c r="C31" s="4">
        <v>0</v>
      </c>
      <c r="D31" s="4">
        <v>622000000</v>
      </c>
      <c r="E31" s="4">
        <v>628000000</v>
      </c>
      <c r="F31" s="4">
        <v>-394000000</v>
      </c>
      <c r="G31" s="4">
        <v>713000000</v>
      </c>
      <c r="H31" s="4">
        <v>-51000000</v>
      </c>
      <c r="I31" s="4">
        <v>13000000</v>
      </c>
    </row>
    <row r="32" spans="1:9" x14ac:dyDescent="0.2">
      <c r="A32" t="s">
        <v>24</v>
      </c>
      <c r="B32" s="4">
        <v>239000000</v>
      </c>
      <c r="C32" s="4">
        <v>298000000</v>
      </c>
      <c r="D32" s="4">
        <v>514000000</v>
      </c>
      <c r="E32" s="4">
        <v>322000000</v>
      </c>
      <c r="F32" s="4">
        <v>301000000</v>
      </c>
      <c r="G32" s="4">
        <v>301000000</v>
      </c>
      <c r="H32" s="4">
        <v>301000000</v>
      </c>
      <c r="I32" s="4">
        <v>279000000</v>
      </c>
    </row>
    <row r="33" spans="1:11" x14ac:dyDescent="0.2">
      <c r="A33" t="s">
        <v>25</v>
      </c>
      <c r="B33" s="4">
        <v>1509000000</v>
      </c>
      <c r="C33" s="4">
        <v>333000000</v>
      </c>
      <c r="D33" s="4">
        <v>2009000000</v>
      </c>
      <c r="E33" s="4">
        <v>1987000000</v>
      </c>
      <c r="F33" s="4">
        <v>1447000000</v>
      </c>
      <c r="G33" s="4">
        <v>1893000000</v>
      </c>
      <c r="H33" s="4">
        <v>2293000000</v>
      </c>
      <c r="I33" s="4">
        <v>2245000000</v>
      </c>
    </row>
    <row r="34" spans="1:11" x14ac:dyDescent="0.2">
      <c r="A34" t="s">
        <v>26</v>
      </c>
      <c r="B34" s="4">
        <v>253000000</v>
      </c>
      <c r="C34" s="4">
        <v>26000000</v>
      </c>
      <c r="D34" s="4">
        <v>421000000</v>
      </c>
      <c r="E34" s="4">
        <v>244000000</v>
      </c>
      <c r="F34" s="4">
        <v>125000000</v>
      </c>
      <c r="G34" s="4">
        <v>198000000</v>
      </c>
      <c r="H34" s="4">
        <v>395000000</v>
      </c>
      <c r="I34" s="4">
        <v>283000000</v>
      </c>
    </row>
    <row r="35" spans="1:11" x14ac:dyDescent="0.2">
      <c r="A35" t="s">
        <v>27</v>
      </c>
      <c r="B35" s="4">
        <v>-25000000</v>
      </c>
      <c r="C35" s="4">
        <v>261000000</v>
      </c>
      <c r="D35" s="4">
        <v>1592000000</v>
      </c>
      <c r="E35" s="4">
        <v>1539000000</v>
      </c>
      <c r="F35" s="4">
        <v>1266000000</v>
      </c>
      <c r="G35" s="4">
        <v>1852000000</v>
      </c>
      <c r="H35" s="4">
        <v>1899000000</v>
      </c>
      <c r="I35" s="4">
        <v>1978000000</v>
      </c>
    </row>
    <row r="36" spans="1:11" x14ac:dyDescent="0.2">
      <c r="A36" t="s">
        <v>28</v>
      </c>
      <c r="B36" s="4">
        <v>33000000</v>
      </c>
      <c r="C36" s="4">
        <v>352000000</v>
      </c>
      <c r="D36" s="4">
        <v>1592000000</v>
      </c>
      <c r="E36" s="4">
        <v>1539000000</v>
      </c>
      <c r="F36" s="4">
        <v>1266000000</v>
      </c>
      <c r="G36" s="4">
        <v>1852000000</v>
      </c>
      <c r="H36" s="4">
        <v>1899000000</v>
      </c>
      <c r="I36" s="4">
        <v>1978000000</v>
      </c>
    </row>
    <row r="37" spans="1:11" x14ac:dyDescent="0.2">
      <c r="A37" t="s">
        <v>29</v>
      </c>
      <c r="B37" s="4">
        <v>37000000</v>
      </c>
      <c r="C37" s="4">
        <v>338000000</v>
      </c>
      <c r="D37" s="4">
        <v>1591000000</v>
      </c>
      <c r="E37" s="4">
        <v>1565000000</v>
      </c>
      <c r="F37" s="4">
        <v>1268000000</v>
      </c>
      <c r="G37" s="4">
        <v>1842000000</v>
      </c>
      <c r="H37" s="4">
        <v>1890000000</v>
      </c>
      <c r="I37" s="4">
        <v>1972000000</v>
      </c>
    </row>
    <row r="38" spans="1:11" x14ac:dyDescent="0.2">
      <c r="A38" t="s">
        <v>30</v>
      </c>
      <c r="B38" s="4">
        <v>1256000000</v>
      </c>
      <c r="C38" s="4">
        <v>307000000</v>
      </c>
      <c r="D38" s="4">
        <v>1589000000</v>
      </c>
      <c r="E38" s="4">
        <v>1744000000</v>
      </c>
      <c r="F38" s="4">
        <v>1322000000</v>
      </c>
      <c r="G38" s="4">
        <v>1695000000</v>
      </c>
      <c r="H38" s="4">
        <v>1897000000</v>
      </c>
      <c r="I38" s="4">
        <v>1962000000</v>
      </c>
    </row>
    <row r="39" spans="1:11" x14ac:dyDescent="0.2">
      <c r="A39" t="s">
        <v>31</v>
      </c>
      <c r="B39" s="4">
        <v>-1218000000</v>
      </c>
      <c r="C39" s="4">
        <v>31000000</v>
      </c>
      <c r="D39" s="4">
        <v>2000000</v>
      </c>
      <c r="E39" s="4">
        <v>-178000000</v>
      </c>
      <c r="F39" s="4">
        <v>-54000000</v>
      </c>
      <c r="G39" s="4">
        <v>147000000</v>
      </c>
      <c r="H39" s="4">
        <v>-6000000</v>
      </c>
      <c r="I39" s="4">
        <v>10000000</v>
      </c>
    </row>
    <row r="40" spans="1:11" x14ac:dyDescent="0.2">
      <c r="A40" t="s">
        <v>32</v>
      </c>
      <c r="B40" s="4">
        <v>-4000000</v>
      </c>
      <c r="C40" s="4">
        <v>14000000</v>
      </c>
      <c r="D40" s="4">
        <v>0</v>
      </c>
      <c r="E40" s="4">
        <v>-27000000</v>
      </c>
      <c r="F40" s="4">
        <v>-2000000</v>
      </c>
      <c r="G40" s="4">
        <v>10000000</v>
      </c>
      <c r="H40" s="4">
        <v>7000000</v>
      </c>
      <c r="I40" s="4">
        <v>5000000</v>
      </c>
    </row>
    <row r="41" spans="1:11" x14ac:dyDescent="0.2">
      <c r="A41" t="s">
        <v>33</v>
      </c>
      <c r="B41" s="4">
        <v>58000000</v>
      </c>
      <c r="C41" s="4">
        <v>91000000</v>
      </c>
      <c r="D41" s="4">
        <v>0</v>
      </c>
      <c r="E41" s="4" t="s">
        <v>56</v>
      </c>
      <c r="F41" s="4" t="s">
        <v>56</v>
      </c>
      <c r="G41" s="4" t="s">
        <v>56</v>
      </c>
      <c r="H41" s="4" t="s">
        <v>56</v>
      </c>
      <c r="I41" s="4" t="s">
        <v>56</v>
      </c>
    </row>
    <row r="42" spans="1:11" x14ac:dyDescent="0.2">
      <c r="A42" t="s">
        <v>34</v>
      </c>
      <c r="B42" s="4" t="s">
        <v>56</v>
      </c>
      <c r="C42" s="4" t="s">
        <v>56</v>
      </c>
      <c r="D42" s="4" t="s">
        <v>56</v>
      </c>
      <c r="E42" s="4" t="s">
        <v>56</v>
      </c>
      <c r="F42" s="4" t="s">
        <v>56</v>
      </c>
      <c r="G42" s="4" t="s">
        <v>56</v>
      </c>
      <c r="H42" s="4" t="s">
        <v>56</v>
      </c>
      <c r="I42" s="4" t="s">
        <v>56</v>
      </c>
    </row>
    <row r="43" spans="1:11" x14ac:dyDescent="0.2">
      <c r="A43" t="s">
        <v>35</v>
      </c>
      <c r="B43" s="4">
        <v>-25000000</v>
      </c>
      <c r="C43" s="4">
        <v>261000000</v>
      </c>
      <c r="D43" s="4">
        <v>1592000000</v>
      </c>
      <c r="E43" s="4">
        <v>1539000000</v>
      </c>
      <c r="F43" s="4">
        <v>1266000000</v>
      </c>
      <c r="G43" s="4">
        <v>1852000000</v>
      </c>
      <c r="H43" s="4">
        <v>1899000000</v>
      </c>
      <c r="I43" s="4">
        <v>1978000000</v>
      </c>
      <c r="J43" s="3" cm="1">
        <f t="array" aca="1" ref="J43" ca="1">_FV(K43,"P/E",TRUE)</f>
        <v>38.473700000000001</v>
      </c>
      <c r="K43" t="e" vm="1">
        <v>#VALUE!</v>
      </c>
    </row>
    <row r="44" spans="1:11" x14ac:dyDescent="0.2">
      <c r="A44" t="s">
        <v>36</v>
      </c>
      <c r="B44" s="3">
        <v>-0.02</v>
      </c>
      <c r="C44" s="3">
        <v>0.24</v>
      </c>
      <c r="D44" s="3">
        <v>1.46</v>
      </c>
      <c r="E44" s="3">
        <v>1.41</v>
      </c>
      <c r="F44" s="3">
        <v>1.1599999999999999</v>
      </c>
      <c r="G44" s="3">
        <v>1.71</v>
      </c>
      <c r="H44" s="3">
        <v>1.76</v>
      </c>
      <c r="I44" s="3">
        <v>1.85</v>
      </c>
      <c r="J44" s="12">
        <f ca="1">J43 * I44</f>
        <v>71.176345000000012</v>
      </c>
    </row>
    <row r="45" spans="1:11" x14ac:dyDescent="0.2">
      <c r="A45" t="s">
        <v>37</v>
      </c>
      <c r="B45" s="3">
        <v>-0.02</v>
      </c>
      <c r="C45" s="3">
        <v>0.24</v>
      </c>
      <c r="D45" s="3">
        <v>1.45</v>
      </c>
      <c r="E45" s="3">
        <v>1.4</v>
      </c>
      <c r="F45" s="3">
        <v>1.1499999999999999</v>
      </c>
      <c r="G45" s="3">
        <v>1.7</v>
      </c>
      <c r="H45" s="3">
        <v>1.75</v>
      </c>
      <c r="I45" s="3">
        <v>1.83</v>
      </c>
    </row>
    <row r="46" spans="1:11" x14ac:dyDescent="0.2">
      <c r="A46" t="s">
        <v>38</v>
      </c>
      <c r="B46" s="4">
        <v>1089000000</v>
      </c>
      <c r="C46" s="4">
        <v>1083000000</v>
      </c>
      <c r="D46" s="4">
        <v>1088000000</v>
      </c>
      <c r="E46" s="4">
        <v>1091000000</v>
      </c>
      <c r="F46" s="4">
        <v>1089000000</v>
      </c>
      <c r="G46" s="4">
        <v>1093000000</v>
      </c>
      <c r="H46" s="4">
        <v>1078977273</v>
      </c>
      <c r="I46" s="4">
        <v>1070000000</v>
      </c>
    </row>
    <row r="47" spans="1:11" x14ac:dyDescent="0.2">
      <c r="A47" t="s">
        <v>39</v>
      </c>
      <c r="B47" s="4">
        <v>1098000000</v>
      </c>
      <c r="C47" s="4">
        <v>1087000000</v>
      </c>
      <c r="D47" s="4">
        <v>1100000000</v>
      </c>
      <c r="E47" s="4">
        <v>1103000000</v>
      </c>
      <c r="F47" s="4">
        <v>1100000000</v>
      </c>
      <c r="G47" s="4">
        <v>1098000000</v>
      </c>
      <c r="H47" s="4">
        <v>1085142857</v>
      </c>
      <c r="I47" s="4">
        <v>1078000000</v>
      </c>
    </row>
    <row r="48" spans="1:11" x14ac:dyDescent="0.2">
      <c r="A48" t="s">
        <v>40</v>
      </c>
      <c r="B48" s="4">
        <v>7579000000</v>
      </c>
      <c r="C48" s="4">
        <v>7950000000</v>
      </c>
      <c r="D48" s="4">
        <v>18228000000</v>
      </c>
      <c r="E48" s="4">
        <v>7669000000</v>
      </c>
      <c r="F48" s="4">
        <v>7466000000</v>
      </c>
      <c r="G48" s="4">
        <v>8601000000</v>
      </c>
      <c r="H48" s="4">
        <v>8206000000</v>
      </c>
      <c r="I48" s="4">
        <v>7931000000</v>
      </c>
    </row>
    <row r="49" spans="1:9" x14ac:dyDescent="0.2">
      <c r="A49" t="s">
        <v>41</v>
      </c>
      <c r="B49" s="4">
        <v>33000000</v>
      </c>
      <c r="C49" s="4">
        <v>352000000</v>
      </c>
      <c r="D49" s="4">
        <v>1592000000</v>
      </c>
      <c r="E49" s="4">
        <v>1539000000</v>
      </c>
      <c r="F49" s="4">
        <v>1266000000</v>
      </c>
      <c r="G49" s="4">
        <v>1852000000</v>
      </c>
      <c r="H49" s="4">
        <v>1899000000</v>
      </c>
      <c r="I49" s="4">
        <v>1978000000</v>
      </c>
    </row>
    <row r="50" spans="1:9" x14ac:dyDescent="0.2">
      <c r="A50" t="s">
        <v>42</v>
      </c>
      <c r="B50" s="4">
        <v>1088760000</v>
      </c>
      <c r="C50" s="4">
        <v>1479032000</v>
      </c>
      <c r="D50" s="4">
        <v>1351286212.05</v>
      </c>
      <c r="E50" s="4">
        <v>1393387000</v>
      </c>
      <c r="F50" s="4">
        <v>1748666000</v>
      </c>
      <c r="G50" s="4">
        <v>1357740000</v>
      </c>
      <c r="H50" s="4">
        <v>2446339729.6100001</v>
      </c>
      <c r="I50" s="4">
        <v>2001212000</v>
      </c>
    </row>
    <row r="51" spans="1:9" x14ac:dyDescent="0.2">
      <c r="A51" t="s">
        <v>43</v>
      </c>
      <c r="B51" s="4">
        <v>128000000</v>
      </c>
      <c r="C51" s="4">
        <v>163000000</v>
      </c>
      <c r="D51" s="4">
        <v>205000000</v>
      </c>
      <c r="E51" s="4">
        <v>229000000</v>
      </c>
      <c r="F51" s="4">
        <v>200000000</v>
      </c>
      <c r="G51" s="4">
        <v>187000000</v>
      </c>
      <c r="H51" s="4">
        <v>197000000</v>
      </c>
      <c r="I51" s="4">
        <v>173000000</v>
      </c>
    </row>
    <row r="52" spans="1:9" x14ac:dyDescent="0.2">
      <c r="A52" t="s">
        <v>44</v>
      </c>
      <c r="B52" s="4">
        <v>249000000</v>
      </c>
      <c r="C52" s="4">
        <v>270000000</v>
      </c>
      <c r="D52" s="4">
        <v>296000000</v>
      </c>
      <c r="E52" s="4">
        <v>263000000</v>
      </c>
      <c r="F52" s="4">
        <v>248000000</v>
      </c>
      <c r="G52" s="4">
        <v>251000000</v>
      </c>
      <c r="H52" s="4">
        <v>224000000</v>
      </c>
      <c r="I52" s="4">
        <v>210000000</v>
      </c>
    </row>
    <row r="53" spans="1:9" x14ac:dyDescent="0.2">
      <c r="A53" t="s">
        <v>45</v>
      </c>
      <c r="B53" s="4">
        <v>-121000000</v>
      </c>
      <c r="C53" s="4">
        <v>-107000000</v>
      </c>
      <c r="D53" s="4">
        <v>-91000000</v>
      </c>
      <c r="E53" s="4">
        <v>-34000000</v>
      </c>
      <c r="F53" s="4">
        <v>-48000000</v>
      </c>
      <c r="G53" s="4">
        <v>-64000000</v>
      </c>
      <c r="H53" s="4">
        <v>-27000000</v>
      </c>
      <c r="I53" s="4">
        <v>-37000000</v>
      </c>
    </row>
    <row r="54" spans="1:9" x14ac:dyDescent="0.2">
      <c r="A54" t="s">
        <v>46</v>
      </c>
      <c r="B54" s="4">
        <v>1758000000</v>
      </c>
      <c r="C54" s="4">
        <v>603000000</v>
      </c>
      <c r="D54" s="4">
        <v>2305000000</v>
      </c>
      <c r="E54" s="4">
        <v>2250000000</v>
      </c>
      <c r="F54" s="4">
        <v>1695000000</v>
      </c>
      <c r="G54" s="4">
        <v>2144000000</v>
      </c>
      <c r="H54" s="4">
        <v>2517000000</v>
      </c>
      <c r="I54" s="4">
        <v>2455000000</v>
      </c>
    </row>
    <row r="55" spans="1:9" x14ac:dyDescent="0.2">
      <c r="A55" t="s">
        <v>47</v>
      </c>
      <c r="B55" s="4">
        <v>1829000000</v>
      </c>
      <c r="C55" s="4">
        <v>895000000</v>
      </c>
      <c r="D55" s="4">
        <v>2839000000</v>
      </c>
      <c r="E55" s="4">
        <v>2540000000</v>
      </c>
      <c r="F55" s="4">
        <v>1978000000</v>
      </c>
      <c r="G55" s="4">
        <v>2457000000</v>
      </c>
      <c r="H55" s="4">
        <v>2815000000</v>
      </c>
      <c r="I55" s="4">
        <v>2754000000</v>
      </c>
    </row>
    <row r="56" spans="1:9" x14ac:dyDescent="0.2">
      <c r="A56" t="s">
        <v>48</v>
      </c>
      <c r="B56" s="4">
        <v>5692000000</v>
      </c>
      <c r="C56" s="4">
        <v>5992000000</v>
      </c>
      <c r="D56" s="4">
        <v>14396000000</v>
      </c>
      <c r="E56" s="4">
        <v>5746000000</v>
      </c>
      <c r="F56" s="4">
        <v>5575000000</v>
      </c>
      <c r="G56" s="4">
        <v>6226000000</v>
      </c>
      <c r="H56" s="4">
        <v>6762000000</v>
      </c>
      <c r="I56" s="4">
        <v>5995000000</v>
      </c>
    </row>
    <row r="57" spans="1:9" x14ac:dyDescent="0.2">
      <c r="A57" t="s">
        <v>49</v>
      </c>
      <c r="B57" s="4">
        <v>71000000</v>
      </c>
      <c r="C57" s="4">
        <v>292000000</v>
      </c>
      <c r="D57" s="4">
        <v>534000000</v>
      </c>
      <c r="E57" s="4">
        <v>290000000</v>
      </c>
      <c r="F57" s="4">
        <v>283000000</v>
      </c>
      <c r="G57" s="4">
        <v>313000000</v>
      </c>
      <c r="H57" s="4">
        <v>298000000</v>
      </c>
      <c r="I57" s="4">
        <v>299000000</v>
      </c>
    </row>
    <row r="58" spans="1:9" x14ac:dyDescent="0.2">
      <c r="A58" t="s">
        <v>50</v>
      </c>
      <c r="B58" s="4">
        <v>1251000000</v>
      </c>
      <c r="C58" s="4">
        <v>321000000</v>
      </c>
      <c r="D58" s="4">
        <v>1590000000</v>
      </c>
      <c r="E58" s="4">
        <v>1717000000</v>
      </c>
      <c r="F58" s="4">
        <v>1320000000</v>
      </c>
      <c r="G58" s="4">
        <v>1705000000</v>
      </c>
      <c r="H58" s="4">
        <v>1905000000</v>
      </c>
      <c r="I58" s="4">
        <v>1968000000</v>
      </c>
    </row>
    <row r="59" spans="1:9" x14ac:dyDescent="0.2">
      <c r="A59" t="s">
        <v>51</v>
      </c>
      <c r="B59" s="4">
        <v>195000000</v>
      </c>
      <c r="C59" s="4">
        <v>-1256000000</v>
      </c>
      <c r="D59" s="4">
        <v>302000000</v>
      </c>
      <c r="E59" s="4">
        <v>369000000</v>
      </c>
      <c r="F59" s="4">
        <v>-469000000</v>
      </c>
      <c r="G59" s="4">
        <v>388000000</v>
      </c>
      <c r="H59" s="4">
        <v>-654000000</v>
      </c>
      <c r="I59" s="4">
        <v>-38000000</v>
      </c>
    </row>
    <row r="60" spans="1:9" x14ac:dyDescent="0.2">
      <c r="A60" t="s">
        <v>52</v>
      </c>
      <c r="B60" s="4">
        <v>195000000</v>
      </c>
      <c r="C60" s="4">
        <v>-1256000000</v>
      </c>
      <c r="D60" s="4">
        <v>302000000</v>
      </c>
      <c r="E60" s="4">
        <v>369000000</v>
      </c>
      <c r="F60" s="4">
        <v>-469000000</v>
      </c>
      <c r="G60" s="4">
        <v>388000000</v>
      </c>
      <c r="H60" s="4">
        <v>-654000000</v>
      </c>
      <c r="I60" s="4">
        <v>-38000000</v>
      </c>
    </row>
    <row r="61" spans="1:9" x14ac:dyDescent="0.2">
      <c r="A61" t="s">
        <v>53</v>
      </c>
      <c r="B61" s="4">
        <v>1634000000</v>
      </c>
      <c r="C61" s="4">
        <v>2151000000</v>
      </c>
      <c r="D61" s="4">
        <v>2537000000</v>
      </c>
      <c r="E61" s="4">
        <v>2171000000</v>
      </c>
      <c r="F61" s="4">
        <v>2447000000</v>
      </c>
      <c r="G61" s="4">
        <v>2069000000</v>
      </c>
      <c r="H61" s="4">
        <v>3469000000</v>
      </c>
      <c r="I61" s="4">
        <v>2792000000</v>
      </c>
    </row>
    <row r="62" spans="1:9" x14ac:dyDescent="0.2">
      <c r="A62" t="s">
        <v>54</v>
      </c>
      <c r="B62" s="4">
        <v>0.17</v>
      </c>
      <c r="C62" s="4">
        <v>0.08</v>
      </c>
      <c r="D62" s="4">
        <v>0.21</v>
      </c>
      <c r="E62" s="4">
        <v>0.12</v>
      </c>
      <c r="F62" s="4">
        <v>0.09</v>
      </c>
      <c r="G62" s="4">
        <v>0.11</v>
      </c>
      <c r="H62" s="4">
        <v>0.17</v>
      </c>
      <c r="I62" s="4">
        <v>0.13</v>
      </c>
    </row>
    <row r="63" spans="1:9" x14ac:dyDescent="0.2">
      <c r="A63" t="s">
        <v>55</v>
      </c>
      <c r="B63" s="4">
        <v>32760000</v>
      </c>
      <c r="C63" s="4">
        <v>-97968000</v>
      </c>
      <c r="D63" s="4">
        <v>63286212.049999997</v>
      </c>
      <c r="E63" s="4">
        <v>45387000</v>
      </c>
      <c r="F63" s="4">
        <v>-40334000</v>
      </c>
      <c r="G63" s="4">
        <v>40740000</v>
      </c>
      <c r="H63" s="4">
        <v>-112660270.39</v>
      </c>
      <c r="I63" s="4">
        <v>-4788000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3"/>
  <sheetViews>
    <sheetView workbookViewId="0">
      <selection activeCell="J44" sqref="J44:O44"/>
    </sheetView>
  </sheetViews>
  <sheetFormatPr baseColWidth="10" defaultColWidth="8.83203125" defaultRowHeight="15" x14ac:dyDescent="0.2"/>
  <cols>
    <col min="1" max="1" width="60.6640625" customWidth="1"/>
    <col min="2" max="6" width="15.83203125" customWidth="1"/>
  </cols>
  <sheetData>
    <row r="1" spans="1:6" x14ac:dyDescent="0.2">
      <c r="A1" s="1" t="s">
        <v>1338</v>
      </c>
      <c r="B1" s="1" t="s">
        <v>152</v>
      </c>
      <c r="C1" s="1" t="s">
        <v>151</v>
      </c>
      <c r="D1" s="1" t="s">
        <v>137</v>
      </c>
      <c r="E1" s="1" t="s">
        <v>133</v>
      </c>
      <c r="F1" s="1" t="s">
        <v>129</v>
      </c>
    </row>
    <row r="2" spans="1:6" x14ac:dyDescent="0.2">
      <c r="A2" t="s">
        <v>1339</v>
      </c>
      <c r="B2" s="6"/>
      <c r="C2" s="6">
        <f>(C$10/B$10)-1</f>
        <v>-0.25536039243611042</v>
      </c>
      <c r="D2" s="6">
        <f t="shared" ref="D2:F2" si="0">(D$10/C$10)-1</f>
        <v>-0.48398236200393141</v>
      </c>
      <c r="E2" s="6">
        <f t="shared" si="0"/>
        <v>0.21308212361440004</v>
      </c>
      <c r="F2" s="6">
        <f t="shared" si="0"/>
        <v>9.488514201652154E-2</v>
      </c>
    </row>
    <row r="3" spans="1:6" x14ac:dyDescent="0.2">
      <c r="A3" t="s">
        <v>1340</v>
      </c>
      <c r="B3" s="6">
        <f>B$13/B$10</f>
        <v>0.2368726428778648</v>
      </c>
      <c r="C3" s="6">
        <f t="shared" ref="C3:F3" si="1">C$13/C$10</f>
        <v>0.23182631178168553</v>
      </c>
      <c r="D3" s="6">
        <f t="shared" si="1"/>
        <v>0.34839905281581385</v>
      </c>
      <c r="E3" s="6">
        <f t="shared" si="1"/>
        <v>0.35105239334615818</v>
      </c>
      <c r="F3" s="6">
        <f t="shared" si="1"/>
        <v>0.37191876388817113</v>
      </c>
    </row>
    <row r="4" spans="1:6" x14ac:dyDescent="0.2">
      <c r="A4" t="s">
        <v>1341</v>
      </c>
      <c r="B4" s="6">
        <f>B$36/B$10</f>
        <v>6.8966426668776531E-2</v>
      </c>
      <c r="C4" s="6">
        <f t="shared" ref="C4:F4" si="2">C$36/C$10</f>
        <v>-0.11640014875418371</v>
      </c>
      <c r="D4" s="6">
        <f t="shared" si="2"/>
        <v>1.647276845464841E-3</v>
      </c>
      <c r="E4" s="6">
        <f t="shared" si="2"/>
        <v>0.25992984044358947</v>
      </c>
      <c r="F4" s="6">
        <f t="shared" si="2"/>
        <v>0.16939693039119424</v>
      </c>
    </row>
    <row r="5" spans="1:6" x14ac:dyDescent="0.2">
      <c r="A5" t="s">
        <v>1348</v>
      </c>
      <c r="B5" s="6"/>
      <c r="C5" s="6">
        <f>(C$44/B$44)-1</f>
        <v>-2.3275862068965516</v>
      </c>
      <c r="D5" s="6">
        <f t="shared" ref="D5:F5" si="3">(D$44/C$44)-1</f>
        <v>-1.0081168831168832</v>
      </c>
      <c r="E5" s="6">
        <f t="shared" si="3"/>
        <v>167.79999999999998</v>
      </c>
      <c r="F5" s="6">
        <f t="shared" si="3"/>
        <v>-0.28436018957345965</v>
      </c>
    </row>
    <row r="6" spans="1:6" x14ac:dyDescent="0.2">
      <c r="B6" s="6"/>
      <c r="C6" s="6"/>
      <c r="D6" s="6"/>
      <c r="E6" s="6"/>
      <c r="F6" s="6"/>
    </row>
    <row r="9" spans="1:6" x14ac:dyDescent="0.2">
      <c r="A9" s="1" t="s">
        <v>126</v>
      </c>
      <c r="B9" s="1" t="s">
        <v>152</v>
      </c>
      <c r="C9" s="1" t="s">
        <v>151</v>
      </c>
      <c r="D9" s="1" t="s">
        <v>137</v>
      </c>
      <c r="E9" s="1" t="s">
        <v>133</v>
      </c>
      <c r="F9" s="1" t="s">
        <v>129</v>
      </c>
    </row>
    <row r="10" spans="1:6" x14ac:dyDescent="0.2">
      <c r="A10" t="s">
        <v>0</v>
      </c>
      <c r="B10" s="4">
        <v>75834000000</v>
      </c>
      <c r="C10" s="4">
        <v>56469000000</v>
      </c>
      <c r="D10" s="4">
        <v>29139000000</v>
      </c>
      <c r="E10" s="4">
        <v>35348000000</v>
      </c>
      <c r="F10" s="4">
        <v>38702000000</v>
      </c>
    </row>
    <row r="11" spans="1:6" x14ac:dyDescent="0.2">
      <c r="A11" t="s">
        <v>1</v>
      </c>
      <c r="B11" s="4">
        <v>75834000000</v>
      </c>
      <c r="C11" s="4">
        <v>56469000000</v>
      </c>
      <c r="D11" s="4">
        <v>29139000000</v>
      </c>
      <c r="E11" s="4">
        <v>35348000000</v>
      </c>
      <c r="F11" s="4">
        <v>38702000000</v>
      </c>
    </row>
    <row r="12" spans="1:6" x14ac:dyDescent="0.2">
      <c r="A12" t="s">
        <v>2</v>
      </c>
      <c r="B12" s="4">
        <v>57871000000</v>
      </c>
      <c r="C12" s="4">
        <v>43378000000</v>
      </c>
      <c r="D12" s="4">
        <v>18987000000</v>
      </c>
      <c r="E12" s="4">
        <v>22939000000</v>
      </c>
      <c r="F12" s="4">
        <v>24308000000</v>
      </c>
    </row>
    <row r="13" spans="1:6" x14ac:dyDescent="0.2">
      <c r="A13" t="s">
        <v>3</v>
      </c>
      <c r="B13" s="4">
        <v>17963000000</v>
      </c>
      <c r="C13" s="4">
        <v>13091000000</v>
      </c>
      <c r="D13" s="4">
        <v>10152000000</v>
      </c>
      <c r="E13" s="4">
        <v>12409000000</v>
      </c>
      <c r="F13" s="4">
        <v>14394000000</v>
      </c>
    </row>
    <row r="14" spans="1:6" x14ac:dyDescent="0.2">
      <c r="A14" t="s">
        <v>4</v>
      </c>
      <c r="B14" s="4">
        <v>17554000000</v>
      </c>
      <c r="C14" s="4">
        <v>12033000000</v>
      </c>
      <c r="D14" s="4">
        <v>6556000000</v>
      </c>
      <c r="E14" s="4">
        <v>7692000000</v>
      </c>
      <c r="F14" s="4">
        <v>7633000000</v>
      </c>
    </row>
    <row r="15" spans="1:6" x14ac:dyDescent="0.2">
      <c r="A15" t="s">
        <v>5</v>
      </c>
      <c r="B15" s="4">
        <v>14989000000</v>
      </c>
      <c r="C15" s="4">
        <v>10351000000</v>
      </c>
      <c r="D15" s="4">
        <v>5748000000</v>
      </c>
      <c r="E15" s="4">
        <v>6681000000</v>
      </c>
      <c r="F15" s="4">
        <v>6347000000</v>
      </c>
    </row>
    <row r="16" spans="1:6" x14ac:dyDescent="0.2">
      <c r="A16" t="s">
        <v>6</v>
      </c>
      <c r="B16" s="4">
        <v>14989000000</v>
      </c>
      <c r="C16" s="4">
        <v>10351000000</v>
      </c>
      <c r="D16" s="4">
        <v>5748000000</v>
      </c>
      <c r="E16" s="4">
        <v>6681000000</v>
      </c>
      <c r="F16" s="4">
        <v>6347000000</v>
      </c>
    </row>
    <row r="17" spans="1:6" x14ac:dyDescent="0.2">
      <c r="A17" t="s">
        <v>7</v>
      </c>
      <c r="B17" s="4">
        <v>2397000000</v>
      </c>
      <c r="C17" s="4">
        <v>2174000000</v>
      </c>
      <c r="D17" s="4">
        <v>2592000000</v>
      </c>
      <c r="E17" s="4">
        <v>2886000000</v>
      </c>
      <c r="F17" s="4">
        <v>2429000000</v>
      </c>
    </row>
    <row r="18" spans="1:6" x14ac:dyDescent="0.2">
      <c r="A18" t="s">
        <v>8</v>
      </c>
      <c r="B18" s="4">
        <v>12592000000</v>
      </c>
      <c r="C18" s="4">
        <v>8177000000</v>
      </c>
      <c r="D18" s="4">
        <v>3156000000</v>
      </c>
      <c r="E18" s="4">
        <v>3795000000</v>
      </c>
      <c r="F18" s="4">
        <v>3918000000</v>
      </c>
    </row>
    <row r="19" spans="1:6" x14ac:dyDescent="0.2">
      <c r="A19" t="s">
        <v>10</v>
      </c>
      <c r="B19" s="4">
        <v>2565000000</v>
      </c>
      <c r="C19" s="4">
        <v>1682000000</v>
      </c>
      <c r="D19" s="4">
        <v>808000000</v>
      </c>
      <c r="E19" s="4">
        <v>1011000000</v>
      </c>
      <c r="F19" s="4">
        <v>1286000000</v>
      </c>
    </row>
    <row r="20" spans="1:6" x14ac:dyDescent="0.2">
      <c r="A20" t="s">
        <v>11</v>
      </c>
      <c r="B20" s="4" t="s">
        <v>56</v>
      </c>
      <c r="C20" s="4" t="s">
        <v>56</v>
      </c>
      <c r="D20" s="4">
        <v>973000000</v>
      </c>
      <c r="E20" s="4" t="s">
        <v>56</v>
      </c>
      <c r="F20" s="4" t="s">
        <v>56</v>
      </c>
    </row>
    <row r="21" spans="1:6" x14ac:dyDescent="0.2">
      <c r="A21" t="s">
        <v>12</v>
      </c>
      <c r="B21" s="4">
        <v>409000000</v>
      </c>
      <c r="C21" s="4">
        <v>1058000000</v>
      </c>
      <c r="D21" s="4">
        <v>3596000000</v>
      </c>
      <c r="E21" s="4">
        <v>4717000000</v>
      </c>
      <c r="F21" s="4">
        <v>6761000000</v>
      </c>
    </row>
    <row r="22" spans="1:6" x14ac:dyDescent="0.2">
      <c r="A22" t="s">
        <v>13</v>
      </c>
      <c r="B22" s="4">
        <v>-3515000000</v>
      </c>
      <c r="C22" s="4">
        <v>-1205000000</v>
      </c>
      <c r="D22" s="4">
        <v>-873000000</v>
      </c>
      <c r="E22" s="4">
        <v>-392000000</v>
      </c>
      <c r="F22" s="4">
        <v>-173000000</v>
      </c>
    </row>
    <row r="23" spans="1:6" x14ac:dyDescent="0.2">
      <c r="A23" t="s">
        <v>14</v>
      </c>
      <c r="B23" s="4" t="s">
        <v>56</v>
      </c>
      <c r="C23" s="4">
        <v>585000000</v>
      </c>
      <c r="D23" s="4">
        <v>466000000</v>
      </c>
      <c r="E23" s="4">
        <v>637000000</v>
      </c>
      <c r="F23" s="4">
        <v>813000000</v>
      </c>
    </row>
    <row r="24" spans="1:6" x14ac:dyDescent="0.2">
      <c r="A24" t="s">
        <v>15</v>
      </c>
      <c r="B24" s="4">
        <v>3515000000</v>
      </c>
      <c r="C24" s="4">
        <v>1790000000</v>
      </c>
      <c r="D24" s="4">
        <v>1339000000</v>
      </c>
      <c r="E24" s="4">
        <v>1029000000</v>
      </c>
      <c r="F24" s="4">
        <v>986000000</v>
      </c>
    </row>
    <row r="25" spans="1:6" x14ac:dyDescent="0.2">
      <c r="A25" t="s">
        <v>16</v>
      </c>
      <c r="B25" s="4">
        <v>9076000000</v>
      </c>
      <c r="C25" s="4">
        <v>-5549000000</v>
      </c>
      <c r="D25" s="4">
        <v>-1202000000</v>
      </c>
      <c r="E25" s="4">
        <v>6118000000</v>
      </c>
      <c r="F25" s="4">
        <v>1031000000</v>
      </c>
    </row>
    <row r="26" spans="1:6" x14ac:dyDescent="0.2">
      <c r="A26" t="s">
        <v>17</v>
      </c>
      <c r="B26" s="4" t="s">
        <v>56</v>
      </c>
      <c r="C26" s="4">
        <v>1649000000</v>
      </c>
      <c r="D26" s="4">
        <v>912000000</v>
      </c>
      <c r="E26" s="4">
        <v>10000000</v>
      </c>
      <c r="F26" s="4" t="s">
        <v>56</v>
      </c>
    </row>
    <row r="27" spans="1:6" x14ac:dyDescent="0.2">
      <c r="A27" t="s">
        <v>18</v>
      </c>
      <c r="B27" s="4">
        <v>7000000</v>
      </c>
      <c r="C27" s="4">
        <v>-123000000</v>
      </c>
      <c r="D27" s="4">
        <v>70000000</v>
      </c>
      <c r="E27" s="4">
        <v>169000000</v>
      </c>
      <c r="F27" s="4">
        <v>173000000</v>
      </c>
    </row>
    <row r="28" spans="1:6" x14ac:dyDescent="0.2">
      <c r="A28" t="s">
        <v>19</v>
      </c>
      <c r="B28" s="4">
        <v>11290000000</v>
      </c>
      <c r="C28" s="4">
        <v>-4927000000</v>
      </c>
      <c r="D28" s="4">
        <v>-2433000000</v>
      </c>
      <c r="E28" s="4">
        <v>4721000000</v>
      </c>
      <c r="F28" s="4">
        <v>-345000000</v>
      </c>
    </row>
    <row r="29" spans="1:6" x14ac:dyDescent="0.2">
      <c r="A29" t="s">
        <v>20</v>
      </c>
      <c r="B29" s="4" t="s">
        <v>56</v>
      </c>
      <c r="C29" s="4">
        <v>0</v>
      </c>
      <c r="D29" s="4">
        <v>1141000000</v>
      </c>
      <c r="E29" s="4">
        <v>942000000</v>
      </c>
      <c r="F29" s="4">
        <v>1011000000</v>
      </c>
    </row>
    <row r="30" spans="1:6" x14ac:dyDescent="0.2">
      <c r="A30" t="s">
        <v>21</v>
      </c>
      <c r="B30" s="4">
        <v>877000000</v>
      </c>
      <c r="C30" s="4">
        <v>0</v>
      </c>
      <c r="D30" s="4">
        <v>0</v>
      </c>
      <c r="E30" s="4">
        <v>0</v>
      </c>
      <c r="F30" s="4">
        <v>251000000</v>
      </c>
    </row>
    <row r="31" spans="1:6" x14ac:dyDescent="0.2">
      <c r="A31" t="s">
        <v>22</v>
      </c>
      <c r="B31" s="4">
        <v>301000000</v>
      </c>
      <c r="C31" s="4">
        <v>6524000000</v>
      </c>
      <c r="D31" s="4">
        <v>465000000</v>
      </c>
      <c r="E31" s="4" t="s">
        <v>56</v>
      </c>
      <c r="F31" s="4" t="s">
        <v>56</v>
      </c>
    </row>
    <row r="32" spans="1:6" x14ac:dyDescent="0.2">
      <c r="A32" t="s">
        <v>23</v>
      </c>
      <c r="B32" s="4">
        <v>12468000000</v>
      </c>
      <c r="C32" s="4">
        <v>1597000000</v>
      </c>
      <c r="D32" s="4">
        <v>-827000000</v>
      </c>
      <c r="E32" s="4">
        <v>5663000000</v>
      </c>
      <c r="F32" s="4">
        <v>917000000</v>
      </c>
    </row>
    <row r="33" spans="1:6" x14ac:dyDescent="0.2">
      <c r="A33" t="s">
        <v>24</v>
      </c>
      <c r="B33" s="4">
        <v>-2221000000</v>
      </c>
      <c r="C33" s="4">
        <v>-499000000</v>
      </c>
      <c r="D33" s="4">
        <v>249000000</v>
      </c>
      <c r="E33" s="4">
        <v>1218000000</v>
      </c>
      <c r="F33" s="4">
        <v>1203000000</v>
      </c>
    </row>
    <row r="34" spans="1:6" x14ac:dyDescent="0.2">
      <c r="A34" t="s">
        <v>25</v>
      </c>
      <c r="B34" s="4">
        <v>5970000000</v>
      </c>
      <c r="C34" s="4">
        <v>-5695000000</v>
      </c>
      <c r="D34" s="4">
        <v>1522000000</v>
      </c>
      <c r="E34" s="4">
        <v>10441000000</v>
      </c>
      <c r="F34" s="4">
        <v>7620000000</v>
      </c>
    </row>
    <row r="35" spans="1:6" x14ac:dyDescent="0.2">
      <c r="A35" t="s">
        <v>26</v>
      </c>
      <c r="B35" s="4">
        <v>-487000000</v>
      </c>
      <c r="C35" s="4">
        <v>-757000000</v>
      </c>
      <c r="D35" s="4">
        <v>169000000</v>
      </c>
      <c r="E35" s="4">
        <v>994000000</v>
      </c>
      <c r="F35" s="4">
        <v>962000000</v>
      </c>
    </row>
    <row r="36" spans="1:6" x14ac:dyDescent="0.2">
      <c r="A36" t="s">
        <v>27</v>
      </c>
      <c r="B36" s="4">
        <v>5230000000</v>
      </c>
      <c r="C36" s="4">
        <v>-6573000000</v>
      </c>
      <c r="D36" s="4">
        <v>48000000</v>
      </c>
      <c r="E36" s="4">
        <v>9188000000</v>
      </c>
      <c r="F36" s="4">
        <v>6556000000</v>
      </c>
    </row>
    <row r="37" spans="1:6" x14ac:dyDescent="0.2">
      <c r="A37" t="s">
        <v>28</v>
      </c>
      <c r="B37" s="4">
        <v>5704000000</v>
      </c>
      <c r="C37" s="4">
        <v>-6337000000</v>
      </c>
      <c r="D37" s="4">
        <v>336000000</v>
      </c>
      <c r="E37" s="4">
        <v>9482000000</v>
      </c>
      <c r="F37" s="4">
        <v>6556000000</v>
      </c>
    </row>
    <row r="38" spans="1:6" x14ac:dyDescent="0.2">
      <c r="A38" t="s">
        <v>29</v>
      </c>
      <c r="B38" s="4">
        <v>5546000000</v>
      </c>
      <c r="C38" s="4">
        <v>-6408000000</v>
      </c>
      <c r="D38" s="4">
        <v>403000000</v>
      </c>
      <c r="E38" s="4">
        <v>9445000000</v>
      </c>
      <c r="F38" s="4">
        <v>6566000000</v>
      </c>
    </row>
    <row r="39" spans="1:6" x14ac:dyDescent="0.2">
      <c r="A39" t="s">
        <v>30</v>
      </c>
      <c r="B39" s="4">
        <v>6457000000</v>
      </c>
      <c r="C39" s="4">
        <v>-4939000000</v>
      </c>
      <c r="D39" s="4">
        <v>1353000000</v>
      </c>
      <c r="E39" s="4">
        <v>9448000000</v>
      </c>
      <c r="F39" s="4">
        <v>6657000000</v>
      </c>
    </row>
    <row r="40" spans="1:6" x14ac:dyDescent="0.2">
      <c r="A40" t="s">
        <v>31</v>
      </c>
      <c r="B40" s="4">
        <v>-911000000</v>
      </c>
      <c r="C40" s="4">
        <v>-1469000000</v>
      </c>
      <c r="D40" s="4">
        <v>-949000000</v>
      </c>
      <c r="E40" s="4">
        <v>-3000000</v>
      </c>
      <c r="F40" s="4">
        <v>-91000000</v>
      </c>
    </row>
    <row r="41" spans="1:6" x14ac:dyDescent="0.2">
      <c r="A41" t="s">
        <v>32</v>
      </c>
      <c r="B41" s="4">
        <v>158000000</v>
      </c>
      <c r="C41" s="4">
        <v>71000000</v>
      </c>
      <c r="D41" s="4">
        <v>-67000000</v>
      </c>
      <c r="E41" s="4">
        <v>37000000</v>
      </c>
      <c r="F41" s="4">
        <v>-11000000</v>
      </c>
    </row>
    <row r="42" spans="1:6" x14ac:dyDescent="0.2">
      <c r="A42" t="s">
        <v>33</v>
      </c>
      <c r="B42" s="4">
        <v>474000000</v>
      </c>
      <c r="C42" s="4">
        <v>237000000</v>
      </c>
      <c r="D42" s="4">
        <v>289000000</v>
      </c>
      <c r="E42" s="4">
        <v>295000000</v>
      </c>
      <c r="F42" s="4" t="s">
        <v>56</v>
      </c>
    </row>
    <row r="43" spans="1:6" x14ac:dyDescent="0.2">
      <c r="A43" t="s">
        <v>35</v>
      </c>
      <c r="B43" s="4">
        <v>5230000000</v>
      </c>
      <c r="C43" s="4">
        <v>-6573000000</v>
      </c>
      <c r="D43" s="4">
        <v>48000000</v>
      </c>
      <c r="E43" s="4">
        <v>9188000000</v>
      </c>
      <c r="F43" s="4">
        <v>6556000000</v>
      </c>
    </row>
    <row r="44" spans="1:6" x14ac:dyDescent="0.2">
      <c r="A44" t="s">
        <v>36</v>
      </c>
      <c r="B44" s="3">
        <v>4.6399999999999997</v>
      </c>
      <c r="C44" s="3">
        <v>-6.16</v>
      </c>
      <c r="D44" s="3">
        <v>0.05</v>
      </c>
      <c r="E44" s="3">
        <v>8.44</v>
      </c>
      <c r="F44" s="3">
        <v>6.04</v>
      </c>
    </row>
    <row r="45" spans="1:6" x14ac:dyDescent="0.2">
      <c r="A45" t="s">
        <v>37</v>
      </c>
      <c r="B45" s="3">
        <v>4.6399999999999997</v>
      </c>
      <c r="C45" s="3">
        <v>-6.16</v>
      </c>
      <c r="D45" s="3">
        <v>0.05</v>
      </c>
      <c r="E45" s="3">
        <v>8.36</v>
      </c>
      <c r="F45" s="3">
        <v>5.99</v>
      </c>
    </row>
    <row r="46" spans="1:6" x14ac:dyDescent="0.2">
      <c r="A46" t="s">
        <v>38</v>
      </c>
      <c r="B46" s="4">
        <v>1094125000</v>
      </c>
      <c r="C46" s="4">
        <v>1098000000</v>
      </c>
      <c r="D46" s="4">
        <v>1096000000</v>
      </c>
      <c r="E46" s="4">
        <v>1089000000</v>
      </c>
      <c r="F46" s="4">
        <v>1085000000</v>
      </c>
    </row>
    <row r="47" spans="1:6" x14ac:dyDescent="0.2">
      <c r="A47" t="s">
        <v>39</v>
      </c>
      <c r="B47" s="4">
        <v>1095125000</v>
      </c>
      <c r="C47" s="4">
        <v>1098000000</v>
      </c>
      <c r="D47" s="4">
        <v>1096000000</v>
      </c>
      <c r="E47" s="4">
        <v>1099000000</v>
      </c>
      <c r="F47" s="4">
        <v>1094000000</v>
      </c>
    </row>
    <row r="48" spans="1:6" x14ac:dyDescent="0.2">
      <c r="A48" t="s">
        <v>40</v>
      </c>
      <c r="B48" s="4">
        <v>75425000000</v>
      </c>
      <c r="C48" s="4">
        <v>55411000000</v>
      </c>
      <c r="D48" s="4">
        <v>25543000000</v>
      </c>
      <c r="E48" s="4">
        <v>30631000000</v>
      </c>
      <c r="F48" s="4">
        <v>31941000000</v>
      </c>
    </row>
    <row r="49" spans="1:6" x14ac:dyDescent="0.2">
      <c r="A49" t="s">
        <v>41</v>
      </c>
      <c r="B49" s="4">
        <v>5704000000</v>
      </c>
      <c r="C49" s="4">
        <v>-6337000000</v>
      </c>
      <c r="D49" s="4">
        <v>336000000</v>
      </c>
      <c r="E49" s="4">
        <v>9482000000</v>
      </c>
      <c r="F49" s="4">
        <v>6556000000</v>
      </c>
    </row>
    <row r="50" spans="1:6" x14ac:dyDescent="0.2">
      <c r="A50" t="s">
        <v>42</v>
      </c>
      <c r="B50" s="4">
        <v>-1626700000</v>
      </c>
      <c r="C50" s="4">
        <v>-325306000</v>
      </c>
      <c r="D50" s="4">
        <v>2637169000</v>
      </c>
      <c r="E50" s="4">
        <v>5203445000</v>
      </c>
      <c r="F50" s="4">
        <v>6948530000</v>
      </c>
    </row>
    <row r="51" spans="1:6" x14ac:dyDescent="0.2">
      <c r="A51" t="s">
        <v>43</v>
      </c>
      <c r="B51" s="4" t="s">
        <v>56</v>
      </c>
      <c r="C51" s="4">
        <v>585000000</v>
      </c>
      <c r="D51" s="4">
        <v>466000000</v>
      </c>
      <c r="E51" s="4">
        <v>637000000</v>
      </c>
      <c r="F51" s="4">
        <v>813000000</v>
      </c>
    </row>
    <row r="52" spans="1:6" x14ac:dyDescent="0.2">
      <c r="A52" t="s">
        <v>44</v>
      </c>
      <c r="B52" s="4">
        <v>3515000000</v>
      </c>
      <c r="C52" s="4">
        <v>1790000000</v>
      </c>
      <c r="D52" s="4">
        <v>1339000000</v>
      </c>
      <c r="E52" s="4">
        <v>1029000000</v>
      </c>
      <c r="F52" s="4">
        <v>986000000</v>
      </c>
    </row>
    <row r="53" spans="1:6" x14ac:dyDescent="0.2">
      <c r="A53" t="s">
        <v>45</v>
      </c>
      <c r="B53" s="4">
        <v>-3515000000</v>
      </c>
      <c r="C53" s="4">
        <v>-1205000000</v>
      </c>
      <c r="D53" s="4">
        <v>-873000000</v>
      </c>
      <c r="E53" s="4">
        <v>-392000000</v>
      </c>
      <c r="F53" s="4">
        <v>-173000000</v>
      </c>
    </row>
    <row r="54" spans="1:6" x14ac:dyDescent="0.2">
      <c r="A54" t="s">
        <v>46</v>
      </c>
      <c r="B54" s="4">
        <v>9485000000</v>
      </c>
      <c r="C54" s="4">
        <v>-3905000000</v>
      </c>
      <c r="D54" s="4">
        <v>2861000000</v>
      </c>
      <c r="E54" s="4">
        <v>11470000000</v>
      </c>
      <c r="F54" s="4">
        <v>8606000000</v>
      </c>
    </row>
    <row r="55" spans="1:6" x14ac:dyDescent="0.2">
      <c r="A55" t="s">
        <v>47</v>
      </c>
      <c r="B55" s="4">
        <v>12949000000</v>
      </c>
      <c r="C55" s="4">
        <v>-1545000000</v>
      </c>
      <c r="D55" s="4">
        <v>4045000000</v>
      </c>
      <c r="E55" s="4">
        <v>12649000000</v>
      </c>
      <c r="F55" s="4">
        <v>9790000000</v>
      </c>
    </row>
    <row r="56" spans="1:6" x14ac:dyDescent="0.2">
      <c r="A56" t="s">
        <v>48</v>
      </c>
      <c r="B56" s="4">
        <v>57871000000</v>
      </c>
      <c r="C56" s="4">
        <v>43378000000</v>
      </c>
      <c r="D56" s="4">
        <v>18987000000</v>
      </c>
      <c r="E56" s="4">
        <v>22939000000</v>
      </c>
      <c r="F56" s="4">
        <v>24308000000</v>
      </c>
    </row>
    <row r="57" spans="1:6" x14ac:dyDescent="0.2">
      <c r="A57" t="s">
        <v>49</v>
      </c>
      <c r="B57" s="4">
        <v>3464000000</v>
      </c>
      <c r="C57" s="4">
        <v>2360000000</v>
      </c>
      <c r="D57" s="4">
        <v>1184000000</v>
      </c>
      <c r="E57" s="4">
        <v>1179000000</v>
      </c>
      <c r="F57" s="4">
        <v>1184000000</v>
      </c>
    </row>
    <row r="58" spans="1:6" x14ac:dyDescent="0.2">
      <c r="A58" t="s">
        <v>50</v>
      </c>
      <c r="B58" s="4">
        <v>6615000000</v>
      </c>
      <c r="C58" s="4">
        <v>-4868000000</v>
      </c>
      <c r="D58" s="4">
        <v>1285000000</v>
      </c>
      <c r="E58" s="4">
        <v>9485000000</v>
      </c>
      <c r="F58" s="4">
        <v>6647000000</v>
      </c>
    </row>
    <row r="59" spans="1:6" x14ac:dyDescent="0.2">
      <c r="A59" t="s">
        <v>51</v>
      </c>
      <c r="B59" s="4">
        <v>11290000000</v>
      </c>
      <c r="C59" s="4">
        <v>-4927000000</v>
      </c>
      <c r="D59" s="4">
        <v>-1521000000</v>
      </c>
      <c r="E59" s="4">
        <v>4731000000</v>
      </c>
      <c r="F59" s="4">
        <v>-345000000</v>
      </c>
    </row>
    <row r="60" spans="1:6" x14ac:dyDescent="0.2">
      <c r="A60" t="s">
        <v>52</v>
      </c>
      <c r="B60" s="4">
        <v>11290000000</v>
      </c>
      <c r="C60" s="4">
        <v>-4927000000</v>
      </c>
      <c r="D60" s="4">
        <v>-1521000000</v>
      </c>
      <c r="E60" s="4">
        <v>4731000000</v>
      </c>
      <c r="F60" s="4">
        <v>-345000000</v>
      </c>
    </row>
    <row r="61" spans="1:6" x14ac:dyDescent="0.2">
      <c r="A61" t="s">
        <v>53</v>
      </c>
      <c r="B61" s="4">
        <v>1659000000</v>
      </c>
      <c r="C61" s="4">
        <v>3382000000</v>
      </c>
      <c r="D61" s="4">
        <v>5566000000</v>
      </c>
      <c r="E61" s="4">
        <v>7918000000</v>
      </c>
      <c r="F61" s="4">
        <v>10135000000</v>
      </c>
    </row>
    <row r="62" spans="1:6" x14ac:dyDescent="0.2">
      <c r="A62" t="s">
        <v>54</v>
      </c>
      <c r="B62" s="4">
        <v>0.27</v>
      </c>
      <c r="C62" s="4">
        <v>0.08</v>
      </c>
      <c r="D62" s="4">
        <v>0.11</v>
      </c>
      <c r="E62" s="4">
        <v>0.1</v>
      </c>
      <c r="F62" s="4">
        <v>0.13</v>
      </c>
    </row>
    <row r="63" spans="1:6" x14ac:dyDescent="0.2">
      <c r="A63" t="s">
        <v>55</v>
      </c>
      <c r="B63" s="4">
        <v>3048300000</v>
      </c>
      <c r="C63" s="4">
        <v>-384306000</v>
      </c>
      <c r="D63" s="4">
        <v>-168831000</v>
      </c>
      <c r="E63" s="4">
        <v>449445000</v>
      </c>
      <c r="F63" s="4">
        <v>-43470000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4"/>
  <sheetViews>
    <sheetView workbookViewId="0">
      <pane ySplit="1" topLeftCell="A2" activePane="bottomLeft" state="frozen"/>
      <selection pane="bottomLeft"/>
    </sheetView>
  </sheetViews>
  <sheetFormatPr baseColWidth="10" defaultColWidth="8.83203125" defaultRowHeight="15" x14ac:dyDescent="0.2"/>
  <cols>
    <col min="1" max="1" width="55.6640625" customWidth="1"/>
    <col min="2" max="10" width="16.6640625" customWidth="1"/>
    <col min="11" max="11" width="15.6640625" customWidth="1"/>
    <col min="12" max="13" width="16.6640625" customWidth="1"/>
  </cols>
  <sheetData>
    <row r="1" spans="1:13" x14ac:dyDescent="0.2">
      <c r="A1" s="1" t="s">
        <v>126</v>
      </c>
      <c r="B1" s="1" t="s">
        <v>128</v>
      </c>
      <c r="C1" s="1" t="s">
        <v>129</v>
      </c>
      <c r="D1" s="1" t="s">
        <v>130</v>
      </c>
      <c r="E1" s="1" t="s">
        <v>131</v>
      </c>
      <c r="F1" s="1" t="s">
        <v>132</v>
      </c>
      <c r="G1" s="1" t="s">
        <v>133</v>
      </c>
      <c r="H1" s="1" t="s">
        <v>134</v>
      </c>
      <c r="I1" s="1" t="s">
        <v>135</v>
      </c>
      <c r="J1" s="1" t="s">
        <v>136</v>
      </c>
      <c r="K1" s="1" t="s">
        <v>137</v>
      </c>
      <c r="L1" s="1" t="s">
        <v>138</v>
      </c>
      <c r="M1" s="1" t="s">
        <v>139</v>
      </c>
    </row>
    <row r="2" spans="1:13" x14ac:dyDescent="0.2">
      <c r="A2" t="s">
        <v>153</v>
      </c>
      <c r="B2" t="s">
        <v>251</v>
      </c>
      <c r="C2" t="s">
        <v>304</v>
      </c>
      <c r="D2" t="s">
        <v>365</v>
      </c>
      <c r="E2" t="s">
        <v>414</v>
      </c>
      <c r="F2" t="s">
        <v>466</v>
      </c>
      <c r="G2" t="s">
        <v>519</v>
      </c>
      <c r="H2" t="s">
        <v>585</v>
      </c>
      <c r="I2" t="s">
        <v>637</v>
      </c>
      <c r="J2" t="s">
        <v>56</v>
      </c>
      <c r="K2" t="s">
        <v>56</v>
      </c>
      <c r="L2" t="s">
        <v>56</v>
      </c>
      <c r="M2" t="s">
        <v>724</v>
      </c>
    </row>
    <row r="3" spans="1:13" x14ac:dyDescent="0.2">
      <c r="A3" t="s">
        <v>154</v>
      </c>
      <c r="B3" t="s">
        <v>252</v>
      </c>
      <c r="C3" t="s">
        <v>305</v>
      </c>
      <c r="D3" t="s">
        <v>366</v>
      </c>
      <c r="E3" t="s">
        <v>415</v>
      </c>
      <c r="F3" t="s">
        <v>467</v>
      </c>
      <c r="G3" t="s">
        <v>520</v>
      </c>
      <c r="H3" t="s">
        <v>586</v>
      </c>
      <c r="I3" t="s">
        <v>638</v>
      </c>
      <c r="J3" t="s">
        <v>56</v>
      </c>
      <c r="K3" t="s">
        <v>56</v>
      </c>
      <c r="L3" t="s">
        <v>56</v>
      </c>
      <c r="M3" t="s">
        <v>725</v>
      </c>
    </row>
    <row r="4" spans="1:13" x14ac:dyDescent="0.2">
      <c r="A4" t="s">
        <v>155</v>
      </c>
      <c r="B4" t="s">
        <v>253</v>
      </c>
      <c r="C4" t="s">
        <v>306</v>
      </c>
      <c r="D4" t="s">
        <v>367</v>
      </c>
      <c r="E4" t="s">
        <v>416</v>
      </c>
      <c r="F4" t="s">
        <v>468</v>
      </c>
      <c r="G4" t="s">
        <v>521</v>
      </c>
      <c r="H4" t="s">
        <v>587</v>
      </c>
      <c r="I4" t="s">
        <v>639</v>
      </c>
      <c r="J4" t="s">
        <v>56</v>
      </c>
      <c r="K4" t="s">
        <v>56</v>
      </c>
      <c r="L4" t="s">
        <v>56</v>
      </c>
      <c r="M4" t="s">
        <v>726</v>
      </c>
    </row>
    <row r="5" spans="1:13" x14ac:dyDescent="0.2">
      <c r="A5" t="s">
        <v>156</v>
      </c>
      <c r="B5" t="s">
        <v>254</v>
      </c>
      <c r="C5" t="s">
        <v>307</v>
      </c>
      <c r="D5" t="s">
        <v>368</v>
      </c>
      <c r="E5" t="s">
        <v>417</v>
      </c>
      <c r="F5" t="s">
        <v>469</v>
      </c>
      <c r="G5" t="s">
        <v>522</v>
      </c>
      <c r="H5" t="s">
        <v>588</v>
      </c>
      <c r="I5" t="s">
        <v>640</v>
      </c>
      <c r="J5" t="s">
        <v>56</v>
      </c>
      <c r="K5" t="s">
        <v>56</v>
      </c>
      <c r="L5" t="s">
        <v>56</v>
      </c>
      <c r="M5" t="s">
        <v>727</v>
      </c>
    </row>
    <row r="6" spans="1:13" x14ac:dyDescent="0.2">
      <c r="A6" t="s">
        <v>157</v>
      </c>
      <c r="B6" t="s">
        <v>255</v>
      </c>
      <c r="C6" t="s">
        <v>308</v>
      </c>
      <c r="D6" t="s">
        <v>369</v>
      </c>
      <c r="E6" t="s">
        <v>418</v>
      </c>
      <c r="F6" t="s">
        <v>470</v>
      </c>
      <c r="G6" t="s">
        <v>523</v>
      </c>
      <c r="H6" t="s">
        <v>589</v>
      </c>
      <c r="I6" t="s">
        <v>641</v>
      </c>
      <c r="J6" t="s">
        <v>56</v>
      </c>
      <c r="K6" t="s">
        <v>56</v>
      </c>
      <c r="L6" t="s">
        <v>56</v>
      </c>
      <c r="M6" t="s">
        <v>728</v>
      </c>
    </row>
    <row r="7" spans="1:13" x14ac:dyDescent="0.2">
      <c r="A7" t="s">
        <v>158</v>
      </c>
      <c r="B7" t="s">
        <v>256</v>
      </c>
      <c r="C7" t="s">
        <v>309</v>
      </c>
      <c r="D7" t="s">
        <v>370</v>
      </c>
      <c r="E7" t="s">
        <v>419</v>
      </c>
      <c r="F7" t="s">
        <v>471</v>
      </c>
      <c r="G7" t="s">
        <v>524</v>
      </c>
      <c r="H7" t="s">
        <v>590</v>
      </c>
      <c r="I7" t="s">
        <v>642</v>
      </c>
      <c r="J7" t="s">
        <v>56</v>
      </c>
      <c r="K7" t="s">
        <v>56</v>
      </c>
      <c r="L7" t="s">
        <v>56</v>
      </c>
      <c r="M7" t="s">
        <v>729</v>
      </c>
    </row>
    <row r="8" spans="1:13" x14ac:dyDescent="0.2">
      <c r="A8" t="s">
        <v>159</v>
      </c>
      <c r="B8" t="s">
        <v>257</v>
      </c>
      <c r="C8" t="s">
        <v>310</v>
      </c>
      <c r="D8" t="s">
        <v>371</v>
      </c>
      <c r="E8" t="s">
        <v>420</v>
      </c>
      <c r="F8" t="s">
        <v>472</v>
      </c>
      <c r="G8" t="s">
        <v>525</v>
      </c>
      <c r="H8" t="s">
        <v>591</v>
      </c>
      <c r="I8" t="s">
        <v>643</v>
      </c>
      <c r="J8" t="s">
        <v>56</v>
      </c>
      <c r="K8" t="s">
        <v>56</v>
      </c>
      <c r="L8" t="s">
        <v>56</v>
      </c>
      <c r="M8" t="s">
        <v>730</v>
      </c>
    </row>
    <row r="9" spans="1:13" x14ac:dyDescent="0.2">
      <c r="A9" t="s">
        <v>160</v>
      </c>
      <c r="B9" t="s">
        <v>56</v>
      </c>
      <c r="C9" t="s">
        <v>56</v>
      </c>
      <c r="D9" t="s">
        <v>56</v>
      </c>
      <c r="E9" t="s">
        <v>56</v>
      </c>
      <c r="F9" t="s">
        <v>56</v>
      </c>
      <c r="G9" t="s">
        <v>56</v>
      </c>
      <c r="H9" t="s">
        <v>56</v>
      </c>
      <c r="I9" t="s">
        <v>644</v>
      </c>
      <c r="J9" t="s">
        <v>697</v>
      </c>
      <c r="K9" t="s">
        <v>702</v>
      </c>
      <c r="L9" t="s">
        <v>718</v>
      </c>
      <c r="M9" t="s">
        <v>730</v>
      </c>
    </row>
    <row r="10" spans="1:13" x14ac:dyDescent="0.2">
      <c r="A10" t="s">
        <v>161</v>
      </c>
      <c r="B10" t="s">
        <v>56</v>
      </c>
      <c r="C10" t="s">
        <v>56</v>
      </c>
      <c r="D10" t="s">
        <v>56</v>
      </c>
      <c r="E10" t="s">
        <v>56</v>
      </c>
      <c r="F10" t="s">
        <v>56</v>
      </c>
      <c r="G10" t="s">
        <v>144</v>
      </c>
      <c r="H10" t="s">
        <v>56</v>
      </c>
      <c r="I10" t="s">
        <v>56</v>
      </c>
      <c r="J10" t="s">
        <v>56</v>
      </c>
      <c r="K10" t="s">
        <v>703</v>
      </c>
      <c r="L10" t="s">
        <v>56</v>
      </c>
      <c r="M10" t="s">
        <v>56</v>
      </c>
    </row>
    <row r="11" spans="1:13" x14ac:dyDescent="0.2">
      <c r="A11" t="s">
        <v>162</v>
      </c>
      <c r="B11" t="s">
        <v>112</v>
      </c>
      <c r="C11" t="s">
        <v>112</v>
      </c>
      <c r="D11" t="s">
        <v>56</v>
      </c>
      <c r="E11" t="s">
        <v>56</v>
      </c>
      <c r="F11" t="s">
        <v>56</v>
      </c>
      <c r="G11" t="s">
        <v>526</v>
      </c>
      <c r="H11" t="s">
        <v>56</v>
      </c>
      <c r="I11" t="s">
        <v>645</v>
      </c>
      <c r="J11" t="s">
        <v>698</v>
      </c>
      <c r="K11" t="s">
        <v>56</v>
      </c>
      <c r="L11" t="s">
        <v>719</v>
      </c>
      <c r="M11" t="s">
        <v>731</v>
      </c>
    </row>
    <row r="12" spans="1:13" x14ac:dyDescent="0.2">
      <c r="A12" t="s">
        <v>163</v>
      </c>
      <c r="B12" t="s">
        <v>258</v>
      </c>
      <c r="C12" t="s">
        <v>311</v>
      </c>
      <c r="D12" t="s">
        <v>372</v>
      </c>
      <c r="E12" t="s">
        <v>421</v>
      </c>
      <c r="F12" t="s">
        <v>473</v>
      </c>
      <c r="G12" t="s">
        <v>527</v>
      </c>
      <c r="H12" t="s">
        <v>592</v>
      </c>
      <c r="I12" t="s">
        <v>646</v>
      </c>
      <c r="J12" t="s">
        <v>56</v>
      </c>
      <c r="K12" t="s">
        <v>56</v>
      </c>
      <c r="L12" t="s">
        <v>56</v>
      </c>
      <c r="M12" t="s">
        <v>732</v>
      </c>
    </row>
    <row r="13" spans="1:13" x14ac:dyDescent="0.2">
      <c r="A13" t="s">
        <v>164</v>
      </c>
      <c r="B13" t="s">
        <v>79</v>
      </c>
      <c r="C13" t="s">
        <v>312</v>
      </c>
      <c r="D13" t="s">
        <v>56</v>
      </c>
      <c r="E13" t="s">
        <v>56</v>
      </c>
      <c r="F13" t="s">
        <v>56</v>
      </c>
      <c r="G13" t="s">
        <v>528</v>
      </c>
      <c r="H13" t="s">
        <v>56</v>
      </c>
      <c r="I13" t="s">
        <v>647</v>
      </c>
      <c r="J13" t="s">
        <v>699</v>
      </c>
      <c r="K13" t="s">
        <v>704</v>
      </c>
      <c r="L13" t="s">
        <v>720</v>
      </c>
      <c r="M13" t="s">
        <v>733</v>
      </c>
    </row>
    <row r="14" spans="1:13" x14ac:dyDescent="0.2">
      <c r="A14" t="s">
        <v>165</v>
      </c>
      <c r="B14" t="s">
        <v>259</v>
      </c>
      <c r="C14" t="s">
        <v>313</v>
      </c>
      <c r="D14" t="s">
        <v>373</v>
      </c>
      <c r="E14" t="s">
        <v>422</v>
      </c>
      <c r="F14" t="s">
        <v>474</v>
      </c>
      <c r="G14" t="s">
        <v>529</v>
      </c>
      <c r="H14" t="s">
        <v>593</v>
      </c>
      <c r="I14" t="s">
        <v>648</v>
      </c>
      <c r="J14" t="s">
        <v>56</v>
      </c>
      <c r="K14" t="s">
        <v>56</v>
      </c>
      <c r="L14" t="s">
        <v>56</v>
      </c>
      <c r="M14" t="s">
        <v>734</v>
      </c>
    </row>
    <row r="15" spans="1:13" x14ac:dyDescent="0.2">
      <c r="A15" t="s">
        <v>166</v>
      </c>
      <c r="B15" t="s">
        <v>260</v>
      </c>
      <c r="C15" t="s">
        <v>314</v>
      </c>
      <c r="D15" t="s">
        <v>374</v>
      </c>
      <c r="E15" t="s">
        <v>423</v>
      </c>
      <c r="F15" t="s">
        <v>475</v>
      </c>
      <c r="G15" t="s">
        <v>530</v>
      </c>
      <c r="H15" t="s">
        <v>594</v>
      </c>
      <c r="I15" t="s">
        <v>649</v>
      </c>
      <c r="J15" t="s">
        <v>56</v>
      </c>
      <c r="K15" t="s">
        <v>56</v>
      </c>
      <c r="L15" t="s">
        <v>56</v>
      </c>
      <c r="M15" t="s">
        <v>735</v>
      </c>
    </row>
    <row r="16" spans="1:13" x14ac:dyDescent="0.2">
      <c r="A16" t="s">
        <v>167</v>
      </c>
      <c r="B16" t="s">
        <v>261</v>
      </c>
      <c r="C16" t="s">
        <v>315</v>
      </c>
      <c r="D16" t="s">
        <v>375</v>
      </c>
      <c r="E16" t="s">
        <v>424</v>
      </c>
      <c r="F16" t="s">
        <v>476</v>
      </c>
      <c r="G16" t="s">
        <v>531</v>
      </c>
      <c r="H16" t="s">
        <v>595</v>
      </c>
      <c r="I16" t="s">
        <v>650</v>
      </c>
      <c r="J16" t="s">
        <v>56</v>
      </c>
      <c r="K16" t="s">
        <v>56</v>
      </c>
      <c r="L16" t="s">
        <v>56</v>
      </c>
      <c r="M16" t="s">
        <v>736</v>
      </c>
    </row>
    <row r="17" spans="1:13" x14ac:dyDescent="0.2">
      <c r="A17" t="s">
        <v>168</v>
      </c>
      <c r="B17" t="s">
        <v>262</v>
      </c>
      <c r="C17" t="s">
        <v>316</v>
      </c>
      <c r="D17" t="s">
        <v>376</v>
      </c>
      <c r="E17" t="s">
        <v>425</v>
      </c>
      <c r="F17" t="s">
        <v>477</v>
      </c>
      <c r="G17" t="s">
        <v>532</v>
      </c>
      <c r="H17" t="s">
        <v>596</v>
      </c>
      <c r="I17" t="s">
        <v>651</v>
      </c>
      <c r="J17" t="s">
        <v>56</v>
      </c>
      <c r="K17" t="s">
        <v>56</v>
      </c>
      <c r="L17" t="s">
        <v>56</v>
      </c>
      <c r="M17" t="s">
        <v>737</v>
      </c>
    </row>
    <row r="18" spans="1:13" x14ac:dyDescent="0.2">
      <c r="A18" t="s">
        <v>169</v>
      </c>
      <c r="B18" t="s">
        <v>263</v>
      </c>
      <c r="C18" t="s">
        <v>317</v>
      </c>
      <c r="D18" t="s">
        <v>56</v>
      </c>
      <c r="E18" t="s">
        <v>56</v>
      </c>
      <c r="F18" t="s">
        <v>56</v>
      </c>
      <c r="G18" t="s">
        <v>533</v>
      </c>
      <c r="H18" t="s">
        <v>56</v>
      </c>
      <c r="I18" t="s">
        <v>56</v>
      </c>
      <c r="J18" t="s">
        <v>56</v>
      </c>
      <c r="K18" t="s">
        <v>83</v>
      </c>
      <c r="L18" t="s">
        <v>56</v>
      </c>
      <c r="M18" t="s">
        <v>56</v>
      </c>
    </row>
    <row r="19" spans="1:13" x14ac:dyDescent="0.2">
      <c r="A19" t="s">
        <v>170</v>
      </c>
      <c r="B19" t="s">
        <v>56</v>
      </c>
      <c r="C19" t="s">
        <v>56</v>
      </c>
      <c r="D19" t="s">
        <v>56</v>
      </c>
      <c r="E19" t="s">
        <v>56</v>
      </c>
      <c r="F19" t="s">
        <v>56</v>
      </c>
      <c r="G19" t="s">
        <v>56</v>
      </c>
      <c r="H19" t="s">
        <v>56</v>
      </c>
      <c r="I19" t="s">
        <v>56</v>
      </c>
      <c r="J19" t="s">
        <v>56</v>
      </c>
      <c r="K19" t="s">
        <v>74</v>
      </c>
      <c r="L19" t="s">
        <v>56</v>
      </c>
      <c r="M19" t="s">
        <v>56</v>
      </c>
    </row>
    <row r="20" spans="1:13" x14ac:dyDescent="0.2">
      <c r="A20" t="s">
        <v>171</v>
      </c>
      <c r="B20" t="s">
        <v>56</v>
      </c>
      <c r="C20" t="s">
        <v>74</v>
      </c>
      <c r="D20" t="s">
        <v>74</v>
      </c>
      <c r="E20" t="s">
        <v>426</v>
      </c>
      <c r="F20" t="s">
        <v>150</v>
      </c>
      <c r="G20" t="s">
        <v>534</v>
      </c>
      <c r="H20" t="s">
        <v>57</v>
      </c>
      <c r="I20" t="s">
        <v>652</v>
      </c>
      <c r="J20" t="s">
        <v>56</v>
      </c>
      <c r="K20" t="s">
        <v>56</v>
      </c>
      <c r="L20" t="s">
        <v>56</v>
      </c>
      <c r="M20" t="s">
        <v>738</v>
      </c>
    </row>
    <row r="21" spans="1:13" x14ac:dyDescent="0.2">
      <c r="A21" t="s">
        <v>172</v>
      </c>
      <c r="B21" t="s">
        <v>56</v>
      </c>
      <c r="C21" t="s">
        <v>56</v>
      </c>
      <c r="D21" t="s">
        <v>56</v>
      </c>
      <c r="E21" t="s">
        <v>56</v>
      </c>
      <c r="F21" t="s">
        <v>56</v>
      </c>
      <c r="G21" t="s">
        <v>535</v>
      </c>
      <c r="H21" t="s">
        <v>56</v>
      </c>
      <c r="I21" t="s">
        <v>56</v>
      </c>
      <c r="J21" t="s">
        <v>56</v>
      </c>
      <c r="K21" t="s">
        <v>113</v>
      </c>
      <c r="L21" t="s">
        <v>56</v>
      </c>
      <c r="M21" t="s">
        <v>56</v>
      </c>
    </row>
    <row r="22" spans="1:13" x14ac:dyDescent="0.2">
      <c r="A22" t="s">
        <v>173</v>
      </c>
      <c r="B22" t="s">
        <v>264</v>
      </c>
      <c r="C22" t="s">
        <v>142</v>
      </c>
      <c r="D22" t="s">
        <v>377</v>
      </c>
      <c r="E22" t="s">
        <v>427</v>
      </c>
      <c r="F22" t="s">
        <v>478</v>
      </c>
      <c r="G22" t="s">
        <v>536</v>
      </c>
      <c r="H22" t="s">
        <v>597</v>
      </c>
      <c r="I22" t="s">
        <v>653</v>
      </c>
      <c r="J22" t="s">
        <v>56</v>
      </c>
      <c r="K22" t="s">
        <v>56</v>
      </c>
      <c r="L22" t="s">
        <v>56</v>
      </c>
      <c r="M22" t="s">
        <v>739</v>
      </c>
    </row>
    <row r="23" spans="1:13" x14ac:dyDescent="0.2">
      <c r="A23" t="s">
        <v>174</v>
      </c>
      <c r="B23" t="s">
        <v>265</v>
      </c>
      <c r="C23" t="s">
        <v>318</v>
      </c>
      <c r="D23" t="s">
        <v>378</v>
      </c>
      <c r="E23" t="s">
        <v>428</v>
      </c>
      <c r="F23" t="s">
        <v>479</v>
      </c>
      <c r="G23" t="s">
        <v>537</v>
      </c>
      <c r="H23" t="s">
        <v>598</v>
      </c>
      <c r="I23" t="s">
        <v>654</v>
      </c>
      <c r="J23" t="s">
        <v>56</v>
      </c>
      <c r="K23" t="s">
        <v>56</v>
      </c>
      <c r="L23" t="s">
        <v>56</v>
      </c>
      <c r="M23" t="s">
        <v>740</v>
      </c>
    </row>
    <row r="24" spans="1:13" x14ac:dyDescent="0.2">
      <c r="A24" t="s">
        <v>175</v>
      </c>
      <c r="B24" t="s">
        <v>266</v>
      </c>
      <c r="C24" t="s">
        <v>319</v>
      </c>
      <c r="D24" t="s">
        <v>379</v>
      </c>
      <c r="E24" t="s">
        <v>429</v>
      </c>
      <c r="F24" t="s">
        <v>480</v>
      </c>
      <c r="G24" t="s">
        <v>538</v>
      </c>
      <c r="H24" t="s">
        <v>599</v>
      </c>
      <c r="I24" t="s">
        <v>655</v>
      </c>
      <c r="J24" t="s">
        <v>56</v>
      </c>
      <c r="K24" t="s">
        <v>56</v>
      </c>
      <c r="L24" t="s">
        <v>56</v>
      </c>
      <c r="M24" t="s">
        <v>741</v>
      </c>
    </row>
    <row r="25" spans="1:13" x14ac:dyDescent="0.2">
      <c r="A25" t="s">
        <v>176</v>
      </c>
      <c r="B25" t="s">
        <v>267</v>
      </c>
      <c r="C25" t="s">
        <v>320</v>
      </c>
      <c r="D25" t="s">
        <v>380</v>
      </c>
      <c r="E25" t="s">
        <v>430</v>
      </c>
      <c r="F25" t="s">
        <v>481</v>
      </c>
      <c r="G25" t="s">
        <v>539</v>
      </c>
      <c r="H25" t="s">
        <v>600</v>
      </c>
      <c r="I25" t="s">
        <v>656</v>
      </c>
      <c r="J25" t="s">
        <v>56</v>
      </c>
      <c r="K25" t="s">
        <v>56</v>
      </c>
      <c r="L25" t="s">
        <v>56</v>
      </c>
      <c r="M25" t="s">
        <v>742</v>
      </c>
    </row>
    <row r="26" spans="1:13" x14ac:dyDescent="0.2">
      <c r="A26" t="s">
        <v>177</v>
      </c>
      <c r="B26" t="s">
        <v>56</v>
      </c>
      <c r="C26" t="s">
        <v>74</v>
      </c>
      <c r="D26" t="s">
        <v>56</v>
      </c>
      <c r="E26" t="s">
        <v>56</v>
      </c>
      <c r="F26" t="s">
        <v>56</v>
      </c>
      <c r="G26" t="s">
        <v>74</v>
      </c>
      <c r="H26" t="s">
        <v>56</v>
      </c>
      <c r="I26" t="s">
        <v>56</v>
      </c>
      <c r="J26" t="s">
        <v>56</v>
      </c>
      <c r="K26" t="s">
        <v>74</v>
      </c>
      <c r="L26" t="s">
        <v>56</v>
      </c>
      <c r="M26" t="s">
        <v>56</v>
      </c>
    </row>
    <row r="27" spans="1:13" x14ac:dyDescent="0.2">
      <c r="A27" t="s">
        <v>178</v>
      </c>
      <c r="B27" t="s">
        <v>56</v>
      </c>
      <c r="C27" t="s">
        <v>321</v>
      </c>
      <c r="D27" t="s">
        <v>56</v>
      </c>
      <c r="E27" t="s">
        <v>56</v>
      </c>
      <c r="F27" t="s">
        <v>56</v>
      </c>
      <c r="G27" t="s">
        <v>112</v>
      </c>
      <c r="H27" t="s">
        <v>56</v>
      </c>
      <c r="I27" t="s">
        <v>56</v>
      </c>
      <c r="J27" t="s">
        <v>56</v>
      </c>
      <c r="K27" t="s">
        <v>705</v>
      </c>
      <c r="L27" t="s">
        <v>56</v>
      </c>
      <c r="M27" t="s">
        <v>56</v>
      </c>
    </row>
    <row r="28" spans="1:13" x14ac:dyDescent="0.2">
      <c r="A28" t="s">
        <v>179</v>
      </c>
      <c r="B28" t="s">
        <v>56</v>
      </c>
      <c r="C28" t="s">
        <v>322</v>
      </c>
      <c r="D28" t="s">
        <v>56</v>
      </c>
      <c r="E28" t="s">
        <v>56</v>
      </c>
      <c r="F28" t="s">
        <v>56</v>
      </c>
      <c r="G28" t="s">
        <v>110</v>
      </c>
      <c r="H28" t="s">
        <v>56</v>
      </c>
      <c r="I28" t="s">
        <v>56</v>
      </c>
      <c r="J28" t="s">
        <v>56</v>
      </c>
      <c r="K28" t="s">
        <v>706</v>
      </c>
      <c r="L28" t="s">
        <v>56</v>
      </c>
      <c r="M28" t="s">
        <v>56</v>
      </c>
    </row>
    <row r="29" spans="1:13" x14ac:dyDescent="0.2">
      <c r="A29" t="s">
        <v>180</v>
      </c>
      <c r="B29" t="s">
        <v>56</v>
      </c>
      <c r="C29" t="s">
        <v>323</v>
      </c>
      <c r="D29" t="s">
        <v>56</v>
      </c>
      <c r="E29" t="s">
        <v>56</v>
      </c>
      <c r="F29" t="s">
        <v>56</v>
      </c>
      <c r="G29" t="s">
        <v>540</v>
      </c>
      <c r="H29" t="s">
        <v>56</v>
      </c>
      <c r="I29" t="s">
        <v>56</v>
      </c>
      <c r="J29" t="s">
        <v>56</v>
      </c>
      <c r="K29" t="s">
        <v>707</v>
      </c>
      <c r="L29" t="s">
        <v>56</v>
      </c>
      <c r="M29" t="s">
        <v>56</v>
      </c>
    </row>
    <row r="30" spans="1:13" x14ac:dyDescent="0.2">
      <c r="A30" t="s">
        <v>181</v>
      </c>
      <c r="B30" t="s">
        <v>267</v>
      </c>
      <c r="C30" t="s">
        <v>324</v>
      </c>
      <c r="D30" t="s">
        <v>380</v>
      </c>
      <c r="E30" t="s">
        <v>430</v>
      </c>
      <c r="F30" t="s">
        <v>481</v>
      </c>
      <c r="G30" t="s">
        <v>59</v>
      </c>
      <c r="H30" t="s">
        <v>600</v>
      </c>
      <c r="I30" t="s">
        <v>656</v>
      </c>
      <c r="J30" t="s">
        <v>56</v>
      </c>
      <c r="K30" t="s">
        <v>56</v>
      </c>
      <c r="L30" t="s">
        <v>56</v>
      </c>
      <c r="M30" t="s">
        <v>742</v>
      </c>
    </row>
    <row r="31" spans="1:13" x14ac:dyDescent="0.2">
      <c r="A31" t="s">
        <v>182</v>
      </c>
      <c r="B31" t="s">
        <v>56</v>
      </c>
      <c r="C31" t="s">
        <v>325</v>
      </c>
      <c r="D31" t="s">
        <v>56</v>
      </c>
      <c r="E31" t="s">
        <v>56</v>
      </c>
      <c r="F31" t="s">
        <v>56</v>
      </c>
      <c r="G31" t="s">
        <v>541</v>
      </c>
      <c r="H31" t="s">
        <v>56</v>
      </c>
      <c r="I31" t="s">
        <v>56</v>
      </c>
      <c r="J31" t="s">
        <v>56</v>
      </c>
      <c r="K31" t="s">
        <v>708</v>
      </c>
      <c r="L31" t="s">
        <v>56</v>
      </c>
      <c r="M31" t="s">
        <v>56</v>
      </c>
    </row>
    <row r="32" spans="1:13" x14ac:dyDescent="0.2">
      <c r="A32" t="s">
        <v>183</v>
      </c>
      <c r="B32" t="s">
        <v>268</v>
      </c>
      <c r="C32" t="s">
        <v>326</v>
      </c>
      <c r="D32" t="s">
        <v>381</v>
      </c>
      <c r="E32" t="s">
        <v>431</v>
      </c>
      <c r="F32" t="s">
        <v>482</v>
      </c>
      <c r="G32" t="s">
        <v>542</v>
      </c>
      <c r="H32" t="s">
        <v>601</v>
      </c>
      <c r="I32" t="s">
        <v>657</v>
      </c>
      <c r="J32" t="s">
        <v>700</v>
      </c>
      <c r="K32" t="s">
        <v>56</v>
      </c>
      <c r="L32" t="s">
        <v>721</v>
      </c>
      <c r="M32" t="s">
        <v>743</v>
      </c>
    </row>
    <row r="33" spans="1:13" x14ac:dyDescent="0.2">
      <c r="A33" t="s">
        <v>184</v>
      </c>
      <c r="B33" t="s">
        <v>269</v>
      </c>
      <c r="C33" t="s">
        <v>327</v>
      </c>
      <c r="D33" t="s">
        <v>382</v>
      </c>
      <c r="E33" t="s">
        <v>432</v>
      </c>
      <c r="F33" t="s">
        <v>483</v>
      </c>
      <c r="G33" t="s">
        <v>543</v>
      </c>
      <c r="H33" t="s">
        <v>602</v>
      </c>
      <c r="I33" t="s">
        <v>658</v>
      </c>
      <c r="J33" t="s">
        <v>56</v>
      </c>
      <c r="K33" t="s">
        <v>56</v>
      </c>
      <c r="L33" t="s">
        <v>56</v>
      </c>
      <c r="M33" t="s">
        <v>744</v>
      </c>
    </row>
    <row r="34" spans="1:13" x14ac:dyDescent="0.2">
      <c r="A34" t="s">
        <v>185</v>
      </c>
      <c r="B34" t="s">
        <v>270</v>
      </c>
      <c r="C34" t="s">
        <v>328</v>
      </c>
      <c r="D34" t="s">
        <v>109</v>
      </c>
      <c r="E34" t="s">
        <v>433</v>
      </c>
      <c r="F34" t="s">
        <v>484</v>
      </c>
      <c r="G34" t="s">
        <v>544</v>
      </c>
      <c r="H34" t="s">
        <v>603</v>
      </c>
      <c r="I34" t="s">
        <v>659</v>
      </c>
      <c r="J34" t="s">
        <v>56</v>
      </c>
      <c r="K34" t="s">
        <v>56</v>
      </c>
      <c r="L34" t="s">
        <v>56</v>
      </c>
      <c r="M34" t="s">
        <v>745</v>
      </c>
    </row>
    <row r="35" spans="1:13" x14ac:dyDescent="0.2">
      <c r="A35" t="s">
        <v>186</v>
      </c>
      <c r="B35" t="s">
        <v>271</v>
      </c>
      <c r="C35" t="s">
        <v>329</v>
      </c>
      <c r="D35" t="s">
        <v>383</v>
      </c>
      <c r="E35" t="s">
        <v>434</v>
      </c>
      <c r="F35" t="s">
        <v>485</v>
      </c>
      <c r="G35" t="s">
        <v>545</v>
      </c>
      <c r="H35" t="s">
        <v>604</v>
      </c>
      <c r="I35" t="s">
        <v>660</v>
      </c>
      <c r="J35" t="s">
        <v>56</v>
      </c>
      <c r="K35" t="s">
        <v>56</v>
      </c>
      <c r="L35" t="s">
        <v>56</v>
      </c>
      <c r="M35" t="s">
        <v>746</v>
      </c>
    </row>
    <row r="36" spans="1:13" x14ac:dyDescent="0.2">
      <c r="A36" t="s">
        <v>187</v>
      </c>
      <c r="B36" t="s">
        <v>272</v>
      </c>
      <c r="C36" t="s">
        <v>330</v>
      </c>
      <c r="D36" t="s">
        <v>384</v>
      </c>
      <c r="E36" t="s">
        <v>435</v>
      </c>
      <c r="F36" t="s">
        <v>486</v>
      </c>
      <c r="G36" t="s">
        <v>546</v>
      </c>
      <c r="H36" t="s">
        <v>605</v>
      </c>
      <c r="I36" t="s">
        <v>661</v>
      </c>
      <c r="J36" t="s">
        <v>56</v>
      </c>
      <c r="K36" t="s">
        <v>56</v>
      </c>
      <c r="L36" t="s">
        <v>56</v>
      </c>
      <c r="M36" t="s">
        <v>747</v>
      </c>
    </row>
    <row r="37" spans="1:13" x14ac:dyDescent="0.2">
      <c r="A37" t="s">
        <v>188</v>
      </c>
      <c r="B37" t="s">
        <v>56</v>
      </c>
      <c r="C37" t="s">
        <v>56</v>
      </c>
      <c r="D37" t="s">
        <v>56</v>
      </c>
      <c r="E37" t="s">
        <v>56</v>
      </c>
      <c r="F37" t="s">
        <v>56</v>
      </c>
      <c r="G37" t="s">
        <v>69</v>
      </c>
      <c r="H37" t="s">
        <v>56</v>
      </c>
      <c r="I37" t="s">
        <v>56</v>
      </c>
      <c r="J37" t="s">
        <v>56</v>
      </c>
      <c r="K37" t="s">
        <v>140</v>
      </c>
      <c r="L37" t="s">
        <v>56</v>
      </c>
      <c r="M37" t="s">
        <v>56</v>
      </c>
    </row>
    <row r="38" spans="1:13" x14ac:dyDescent="0.2">
      <c r="A38" t="s">
        <v>189</v>
      </c>
      <c r="B38" t="s">
        <v>56</v>
      </c>
      <c r="C38" t="s">
        <v>56</v>
      </c>
      <c r="D38" t="s">
        <v>56</v>
      </c>
      <c r="E38" t="s">
        <v>56</v>
      </c>
      <c r="F38" t="s">
        <v>56</v>
      </c>
      <c r="G38" t="s">
        <v>69</v>
      </c>
      <c r="H38" t="s">
        <v>56</v>
      </c>
      <c r="I38" t="s">
        <v>56</v>
      </c>
      <c r="J38" t="s">
        <v>56</v>
      </c>
      <c r="K38" t="s">
        <v>56</v>
      </c>
      <c r="L38" t="s">
        <v>56</v>
      </c>
      <c r="M38" t="s">
        <v>56</v>
      </c>
    </row>
    <row r="39" spans="1:13" x14ac:dyDescent="0.2">
      <c r="A39" t="s">
        <v>190</v>
      </c>
      <c r="B39" t="s">
        <v>272</v>
      </c>
      <c r="C39" t="s">
        <v>330</v>
      </c>
      <c r="D39" t="s">
        <v>384</v>
      </c>
      <c r="E39" t="s">
        <v>435</v>
      </c>
      <c r="F39" t="s">
        <v>486</v>
      </c>
      <c r="G39" t="s">
        <v>546</v>
      </c>
      <c r="H39" t="s">
        <v>605</v>
      </c>
      <c r="I39" t="s">
        <v>661</v>
      </c>
      <c r="J39" t="s">
        <v>56</v>
      </c>
      <c r="K39" t="s">
        <v>56</v>
      </c>
      <c r="L39" t="s">
        <v>56</v>
      </c>
      <c r="M39" t="s">
        <v>747</v>
      </c>
    </row>
    <row r="40" spans="1:13" x14ac:dyDescent="0.2">
      <c r="A40" t="s">
        <v>191</v>
      </c>
      <c r="B40" t="s">
        <v>272</v>
      </c>
      <c r="C40" t="s">
        <v>330</v>
      </c>
      <c r="D40" t="s">
        <v>384</v>
      </c>
      <c r="E40" t="s">
        <v>435</v>
      </c>
      <c r="F40" t="s">
        <v>486</v>
      </c>
      <c r="G40" t="s">
        <v>546</v>
      </c>
      <c r="H40" t="s">
        <v>605</v>
      </c>
      <c r="I40" t="s">
        <v>661</v>
      </c>
      <c r="J40" t="s">
        <v>56</v>
      </c>
      <c r="K40" t="s">
        <v>56</v>
      </c>
      <c r="L40" t="s">
        <v>56</v>
      </c>
      <c r="M40" t="s">
        <v>124</v>
      </c>
    </row>
    <row r="41" spans="1:13" x14ac:dyDescent="0.2">
      <c r="A41" t="s">
        <v>192</v>
      </c>
      <c r="B41" t="s">
        <v>56</v>
      </c>
      <c r="C41" t="s">
        <v>56</v>
      </c>
      <c r="D41" t="s">
        <v>56</v>
      </c>
      <c r="E41" t="s">
        <v>56</v>
      </c>
      <c r="F41" t="s">
        <v>56</v>
      </c>
      <c r="G41" t="s">
        <v>547</v>
      </c>
      <c r="H41" t="s">
        <v>56</v>
      </c>
      <c r="I41" t="s">
        <v>56</v>
      </c>
      <c r="J41" t="s">
        <v>701</v>
      </c>
      <c r="K41" t="s">
        <v>709</v>
      </c>
      <c r="L41" t="s">
        <v>722</v>
      </c>
      <c r="M41" t="s">
        <v>748</v>
      </c>
    </row>
    <row r="42" spans="1:13" x14ac:dyDescent="0.2">
      <c r="A42" t="s">
        <v>193</v>
      </c>
      <c r="B42" t="s">
        <v>56</v>
      </c>
      <c r="C42" t="s">
        <v>56</v>
      </c>
      <c r="D42" t="s">
        <v>56</v>
      </c>
      <c r="E42" t="s">
        <v>56</v>
      </c>
      <c r="F42" t="s">
        <v>56</v>
      </c>
      <c r="G42" t="s">
        <v>548</v>
      </c>
      <c r="H42" t="s">
        <v>56</v>
      </c>
      <c r="I42" t="s">
        <v>56</v>
      </c>
      <c r="J42" t="s">
        <v>56</v>
      </c>
      <c r="K42" t="s">
        <v>710</v>
      </c>
      <c r="L42" t="s">
        <v>56</v>
      </c>
      <c r="M42" t="s">
        <v>56</v>
      </c>
    </row>
    <row r="43" spans="1:13" x14ac:dyDescent="0.2">
      <c r="A43" t="s">
        <v>194</v>
      </c>
      <c r="B43" t="s">
        <v>273</v>
      </c>
      <c r="C43" t="s">
        <v>331</v>
      </c>
      <c r="D43" t="s">
        <v>385</v>
      </c>
      <c r="E43" t="s">
        <v>436</v>
      </c>
      <c r="F43" t="s">
        <v>487</v>
      </c>
      <c r="G43" t="s">
        <v>549</v>
      </c>
      <c r="H43" t="s">
        <v>606</v>
      </c>
      <c r="I43" t="s">
        <v>662</v>
      </c>
      <c r="J43" t="s">
        <v>56</v>
      </c>
      <c r="K43" t="s">
        <v>56</v>
      </c>
      <c r="L43" t="s">
        <v>56</v>
      </c>
      <c r="M43" t="s">
        <v>749</v>
      </c>
    </row>
    <row r="44" spans="1:13" x14ac:dyDescent="0.2">
      <c r="A44" t="s">
        <v>195</v>
      </c>
      <c r="B44" t="s">
        <v>274</v>
      </c>
      <c r="C44" t="s">
        <v>332</v>
      </c>
      <c r="D44" t="s">
        <v>386</v>
      </c>
      <c r="E44" t="s">
        <v>437</v>
      </c>
      <c r="F44" t="s">
        <v>488</v>
      </c>
      <c r="G44" t="s">
        <v>550</v>
      </c>
      <c r="H44" t="s">
        <v>607</v>
      </c>
      <c r="I44" t="s">
        <v>663</v>
      </c>
      <c r="J44" t="s">
        <v>56</v>
      </c>
      <c r="K44" t="s">
        <v>56</v>
      </c>
      <c r="L44" t="s">
        <v>56</v>
      </c>
      <c r="M44" t="s">
        <v>750</v>
      </c>
    </row>
    <row r="45" spans="1:13" x14ac:dyDescent="0.2">
      <c r="A45" t="s">
        <v>196</v>
      </c>
      <c r="B45" t="s">
        <v>274</v>
      </c>
      <c r="C45" t="s">
        <v>332</v>
      </c>
      <c r="D45" t="s">
        <v>386</v>
      </c>
      <c r="E45" t="s">
        <v>437</v>
      </c>
      <c r="F45" t="s">
        <v>488</v>
      </c>
      <c r="G45" t="s">
        <v>550</v>
      </c>
      <c r="H45" t="s">
        <v>607</v>
      </c>
      <c r="I45" t="s">
        <v>663</v>
      </c>
      <c r="J45" t="s">
        <v>56</v>
      </c>
      <c r="K45" t="s">
        <v>56</v>
      </c>
      <c r="L45" t="s">
        <v>56</v>
      </c>
      <c r="M45" t="s">
        <v>750</v>
      </c>
    </row>
    <row r="46" spans="1:13" x14ac:dyDescent="0.2">
      <c r="A46" t="s">
        <v>197</v>
      </c>
      <c r="B46" t="s">
        <v>56</v>
      </c>
      <c r="C46" t="s">
        <v>56</v>
      </c>
      <c r="D46" t="s">
        <v>56</v>
      </c>
      <c r="E46" t="s">
        <v>56</v>
      </c>
      <c r="F46" t="s">
        <v>56</v>
      </c>
      <c r="G46" t="s">
        <v>551</v>
      </c>
      <c r="H46" t="s">
        <v>56</v>
      </c>
      <c r="I46" t="s">
        <v>56</v>
      </c>
      <c r="J46" t="s">
        <v>56</v>
      </c>
      <c r="K46" t="s">
        <v>711</v>
      </c>
      <c r="L46" t="s">
        <v>56</v>
      </c>
      <c r="M46" t="s">
        <v>56</v>
      </c>
    </row>
    <row r="47" spans="1:13" x14ac:dyDescent="0.2">
      <c r="A47" t="s">
        <v>198</v>
      </c>
      <c r="B47" t="s">
        <v>56</v>
      </c>
      <c r="C47" t="s">
        <v>56</v>
      </c>
      <c r="D47" t="s">
        <v>56</v>
      </c>
      <c r="E47" t="s">
        <v>56</v>
      </c>
      <c r="F47" t="s">
        <v>56</v>
      </c>
      <c r="G47" t="s">
        <v>552</v>
      </c>
      <c r="H47" t="s">
        <v>56</v>
      </c>
      <c r="I47" t="s">
        <v>56</v>
      </c>
      <c r="J47" t="s">
        <v>56</v>
      </c>
      <c r="K47" t="s">
        <v>712</v>
      </c>
      <c r="L47" t="s">
        <v>56</v>
      </c>
      <c r="M47" t="s">
        <v>56</v>
      </c>
    </row>
    <row r="48" spans="1:13" x14ac:dyDescent="0.2">
      <c r="A48" t="s">
        <v>199</v>
      </c>
      <c r="B48" t="s">
        <v>275</v>
      </c>
      <c r="C48" t="s">
        <v>333</v>
      </c>
      <c r="D48" t="s">
        <v>387</v>
      </c>
      <c r="E48" t="s">
        <v>438</v>
      </c>
      <c r="F48" t="s">
        <v>489</v>
      </c>
      <c r="G48" t="s">
        <v>553</v>
      </c>
      <c r="H48" t="s">
        <v>608</v>
      </c>
      <c r="I48" t="s">
        <v>664</v>
      </c>
      <c r="J48" t="s">
        <v>56</v>
      </c>
      <c r="K48" t="s">
        <v>56</v>
      </c>
      <c r="L48" t="s">
        <v>56</v>
      </c>
      <c r="M48" t="s">
        <v>751</v>
      </c>
    </row>
    <row r="49" spans="1:13" x14ac:dyDescent="0.2">
      <c r="A49" t="s">
        <v>160</v>
      </c>
      <c r="B49" t="s">
        <v>56</v>
      </c>
      <c r="C49" t="s">
        <v>56</v>
      </c>
      <c r="D49" t="s">
        <v>56</v>
      </c>
      <c r="E49" t="s">
        <v>56</v>
      </c>
      <c r="F49" t="s">
        <v>56</v>
      </c>
      <c r="G49" t="s">
        <v>56</v>
      </c>
      <c r="H49" t="s">
        <v>56</v>
      </c>
      <c r="I49" t="s">
        <v>644</v>
      </c>
      <c r="J49" t="s">
        <v>697</v>
      </c>
      <c r="K49" t="s">
        <v>702</v>
      </c>
      <c r="L49" t="s">
        <v>718</v>
      </c>
      <c r="M49" t="s">
        <v>730</v>
      </c>
    </row>
    <row r="50" spans="1:13" x14ac:dyDescent="0.2">
      <c r="A50" t="s">
        <v>200</v>
      </c>
      <c r="B50" t="s">
        <v>276</v>
      </c>
      <c r="C50" t="s">
        <v>334</v>
      </c>
      <c r="D50" t="s">
        <v>388</v>
      </c>
      <c r="E50" t="s">
        <v>439</v>
      </c>
      <c r="F50" t="s">
        <v>490</v>
      </c>
      <c r="G50" t="s">
        <v>554</v>
      </c>
      <c r="H50" t="s">
        <v>609</v>
      </c>
      <c r="I50" t="s">
        <v>665</v>
      </c>
      <c r="J50" t="s">
        <v>56</v>
      </c>
      <c r="K50" t="s">
        <v>56</v>
      </c>
      <c r="L50" t="s">
        <v>56</v>
      </c>
      <c r="M50" t="s">
        <v>752</v>
      </c>
    </row>
    <row r="51" spans="1:13" x14ac:dyDescent="0.2">
      <c r="A51" t="s">
        <v>201</v>
      </c>
      <c r="B51" t="s">
        <v>277</v>
      </c>
      <c r="C51" t="s">
        <v>335</v>
      </c>
      <c r="D51" t="s">
        <v>389</v>
      </c>
      <c r="E51" t="s">
        <v>440</v>
      </c>
      <c r="F51" t="s">
        <v>491</v>
      </c>
      <c r="G51" t="s">
        <v>555</v>
      </c>
      <c r="H51" t="s">
        <v>610</v>
      </c>
      <c r="I51" t="s">
        <v>666</v>
      </c>
      <c r="J51" t="s">
        <v>56</v>
      </c>
      <c r="K51" t="s">
        <v>56</v>
      </c>
      <c r="L51" t="s">
        <v>56</v>
      </c>
      <c r="M51" t="s">
        <v>753</v>
      </c>
    </row>
    <row r="52" spans="1:13" x14ac:dyDescent="0.2">
      <c r="A52" t="s">
        <v>202</v>
      </c>
      <c r="B52" t="s">
        <v>278</v>
      </c>
      <c r="C52" t="s">
        <v>336</v>
      </c>
      <c r="D52" t="s">
        <v>390</v>
      </c>
      <c r="E52" t="s">
        <v>441</v>
      </c>
      <c r="F52" t="s">
        <v>492</v>
      </c>
      <c r="G52" t="s">
        <v>556</v>
      </c>
      <c r="H52" t="s">
        <v>611</v>
      </c>
      <c r="I52" t="s">
        <v>667</v>
      </c>
      <c r="J52" t="s">
        <v>56</v>
      </c>
      <c r="K52" t="s">
        <v>56</v>
      </c>
      <c r="L52" t="s">
        <v>56</v>
      </c>
      <c r="M52" t="s">
        <v>754</v>
      </c>
    </row>
    <row r="53" spans="1:13" x14ac:dyDescent="0.2">
      <c r="A53" t="s">
        <v>203</v>
      </c>
      <c r="B53" t="s">
        <v>278</v>
      </c>
      <c r="C53" t="s">
        <v>336</v>
      </c>
      <c r="D53" t="s">
        <v>390</v>
      </c>
      <c r="E53" t="s">
        <v>441</v>
      </c>
      <c r="F53" t="s">
        <v>492</v>
      </c>
      <c r="G53" t="s">
        <v>556</v>
      </c>
      <c r="H53" t="s">
        <v>611</v>
      </c>
      <c r="I53" t="s">
        <v>667</v>
      </c>
      <c r="J53" t="s">
        <v>56</v>
      </c>
      <c r="K53" t="s">
        <v>56</v>
      </c>
      <c r="L53" t="s">
        <v>56</v>
      </c>
      <c r="M53" t="s">
        <v>755</v>
      </c>
    </row>
    <row r="54" spans="1:13" x14ac:dyDescent="0.2">
      <c r="A54" t="s">
        <v>204</v>
      </c>
      <c r="B54" t="s">
        <v>279</v>
      </c>
      <c r="C54" t="s">
        <v>337</v>
      </c>
      <c r="D54" t="s">
        <v>391</v>
      </c>
      <c r="E54" t="s">
        <v>442</v>
      </c>
      <c r="F54" t="s">
        <v>493</v>
      </c>
      <c r="G54" t="s">
        <v>557</v>
      </c>
      <c r="H54" t="s">
        <v>612</v>
      </c>
      <c r="I54" t="s">
        <v>668</v>
      </c>
      <c r="J54" t="s">
        <v>56</v>
      </c>
      <c r="K54" t="s">
        <v>56</v>
      </c>
      <c r="L54" t="s">
        <v>56</v>
      </c>
      <c r="M54" t="s">
        <v>755</v>
      </c>
    </row>
    <row r="55" spans="1:13" x14ac:dyDescent="0.2">
      <c r="A55" t="s">
        <v>205</v>
      </c>
      <c r="B55" t="s">
        <v>56</v>
      </c>
      <c r="C55" t="s">
        <v>56</v>
      </c>
      <c r="D55" t="s">
        <v>56</v>
      </c>
      <c r="E55" t="s">
        <v>56</v>
      </c>
      <c r="F55" t="s">
        <v>494</v>
      </c>
      <c r="G55" t="s">
        <v>324</v>
      </c>
      <c r="H55" t="s">
        <v>613</v>
      </c>
      <c r="I55" t="s">
        <v>669</v>
      </c>
      <c r="J55" t="s">
        <v>56</v>
      </c>
      <c r="K55" t="s">
        <v>713</v>
      </c>
      <c r="L55" t="s">
        <v>56</v>
      </c>
      <c r="M55" t="s">
        <v>56</v>
      </c>
    </row>
    <row r="56" spans="1:13" x14ac:dyDescent="0.2">
      <c r="A56" t="s">
        <v>206</v>
      </c>
      <c r="B56" t="s">
        <v>280</v>
      </c>
      <c r="C56" t="s">
        <v>338</v>
      </c>
      <c r="D56" t="s">
        <v>392</v>
      </c>
      <c r="E56" t="s">
        <v>443</v>
      </c>
      <c r="F56" t="s">
        <v>495</v>
      </c>
      <c r="G56" t="s">
        <v>558</v>
      </c>
      <c r="H56" t="s">
        <v>614</v>
      </c>
      <c r="I56" t="s">
        <v>670</v>
      </c>
      <c r="J56" t="s">
        <v>56</v>
      </c>
      <c r="K56" t="s">
        <v>56</v>
      </c>
      <c r="L56" t="s">
        <v>56</v>
      </c>
      <c r="M56" t="s">
        <v>56</v>
      </c>
    </row>
    <row r="57" spans="1:13" x14ac:dyDescent="0.2">
      <c r="A57" t="s">
        <v>207</v>
      </c>
      <c r="B57" t="s">
        <v>56</v>
      </c>
      <c r="C57" t="s">
        <v>56</v>
      </c>
      <c r="D57" t="s">
        <v>56</v>
      </c>
      <c r="E57" t="s">
        <v>56</v>
      </c>
      <c r="F57" t="s">
        <v>56</v>
      </c>
      <c r="G57" t="s">
        <v>559</v>
      </c>
      <c r="H57" t="s">
        <v>56</v>
      </c>
      <c r="I57" t="s">
        <v>56</v>
      </c>
      <c r="J57" t="s">
        <v>56</v>
      </c>
      <c r="K57" t="s">
        <v>104</v>
      </c>
      <c r="L57" t="s">
        <v>723</v>
      </c>
      <c r="M57" t="s">
        <v>756</v>
      </c>
    </row>
    <row r="58" spans="1:13" x14ac:dyDescent="0.2">
      <c r="A58" t="s">
        <v>208</v>
      </c>
      <c r="B58" t="s">
        <v>56</v>
      </c>
      <c r="C58" t="s">
        <v>56</v>
      </c>
      <c r="D58" t="s">
        <v>56</v>
      </c>
      <c r="E58" t="s">
        <v>56</v>
      </c>
      <c r="F58" t="s">
        <v>56</v>
      </c>
      <c r="G58" t="s">
        <v>559</v>
      </c>
      <c r="H58" t="s">
        <v>56</v>
      </c>
      <c r="I58" t="s">
        <v>56</v>
      </c>
      <c r="J58" t="s">
        <v>56</v>
      </c>
      <c r="K58" t="s">
        <v>104</v>
      </c>
      <c r="L58" t="s">
        <v>56</v>
      </c>
      <c r="M58" t="s">
        <v>56</v>
      </c>
    </row>
    <row r="59" spans="1:13" x14ac:dyDescent="0.2">
      <c r="A59" t="s">
        <v>209</v>
      </c>
      <c r="B59" t="s">
        <v>56</v>
      </c>
      <c r="C59" t="s">
        <v>56</v>
      </c>
      <c r="D59" t="s">
        <v>56</v>
      </c>
      <c r="E59" t="s">
        <v>56</v>
      </c>
      <c r="F59" t="s">
        <v>56</v>
      </c>
      <c r="G59" t="s">
        <v>560</v>
      </c>
      <c r="H59" t="s">
        <v>56</v>
      </c>
      <c r="I59" t="s">
        <v>56</v>
      </c>
      <c r="J59" t="s">
        <v>56</v>
      </c>
      <c r="K59" t="s">
        <v>714</v>
      </c>
      <c r="L59" t="s">
        <v>56</v>
      </c>
      <c r="M59" t="s">
        <v>56</v>
      </c>
    </row>
    <row r="60" spans="1:13" x14ac:dyDescent="0.2">
      <c r="A60" t="s">
        <v>210</v>
      </c>
      <c r="B60" t="s">
        <v>281</v>
      </c>
      <c r="C60" t="s">
        <v>339</v>
      </c>
      <c r="D60" t="s">
        <v>147</v>
      </c>
      <c r="E60" t="s">
        <v>444</v>
      </c>
      <c r="F60" t="s">
        <v>496</v>
      </c>
      <c r="G60" t="s">
        <v>561</v>
      </c>
      <c r="H60" t="s">
        <v>615</v>
      </c>
      <c r="I60" t="s">
        <v>671</v>
      </c>
      <c r="J60" t="s">
        <v>56</v>
      </c>
      <c r="K60" t="s">
        <v>56</v>
      </c>
      <c r="L60" t="s">
        <v>56</v>
      </c>
      <c r="M60" t="s">
        <v>757</v>
      </c>
    </row>
    <row r="61" spans="1:13" x14ac:dyDescent="0.2">
      <c r="A61" t="s">
        <v>211</v>
      </c>
      <c r="B61" t="s">
        <v>281</v>
      </c>
      <c r="C61" t="s">
        <v>339</v>
      </c>
      <c r="D61" t="s">
        <v>147</v>
      </c>
      <c r="E61" t="s">
        <v>444</v>
      </c>
      <c r="F61" t="s">
        <v>496</v>
      </c>
      <c r="G61" t="s">
        <v>561</v>
      </c>
      <c r="H61" t="s">
        <v>615</v>
      </c>
      <c r="I61" t="s">
        <v>671</v>
      </c>
      <c r="J61" t="s">
        <v>56</v>
      </c>
      <c r="K61" t="s">
        <v>56</v>
      </c>
      <c r="L61" t="s">
        <v>56</v>
      </c>
      <c r="M61" t="s">
        <v>757</v>
      </c>
    </row>
    <row r="62" spans="1:13" x14ac:dyDescent="0.2">
      <c r="A62" t="s">
        <v>212</v>
      </c>
      <c r="B62" t="s">
        <v>281</v>
      </c>
      <c r="C62" t="s">
        <v>339</v>
      </c>
      <c r="D62" t="s">
        <v>147</v>
      </c>
      <c r="E62" t="s">
        <v>444</v>
      </c>
      <c r="F62" t="s">
        <v>496</v>
      </c>
      <c r="G62" t="s">
        <v>561</v>
      </c>
      <c r="H62" t="s">
        <v>615</v>
      </c>
      <c r="I62" t="s">
        <v>671</v>
      </c>
      <c r="J62" t="s">
        <v>56</v>
      </c>
      <c r="K62" t="s">
        <v>56</v>
      </c>
      <c r="L62" t="s">
        <v>56</v>
      </c>
      <c r="M62" t="s">
        <v>757</v>
      </c>
    </row>
    <row r="63" spans="1:13" x14ac:dyDescent="0.2">
      <c r="A63" t="s">
        <v>213</v>
      </c>
      <c r="B63" t="s">
        <v>282</v>
      </c>
      <c r="C63" t="s">
        <v>340</v>
      </c>
      <c r="D63" t="s">
        <v>393</v>
      </c>
      <c r="E63" t="s">
        <v>445</v>
      </c>
      <c r="F63" t="s">
        <v>497</v>
      </c>
      <c r="G63" t="s">
        <v>562</v>
      </c>
      <c r="H63" t="s">
        <v>616</v>
      </c>
      <c r="I63" t="s">
        <v>672</v>
      </c>
      <c r="J63" t="s">
        <v>56</v>
      </c>
      <c r="K63" t="s">
        <v>56</v>
      </c>
      <c r="L63" t="s">
        <v>56</v>
      </c>
      <c r="M63" t="s">
        <v>56</v>
      </c>
    </row>
    <row r="64" spans="1:13" x14ac:dyDescent="0.2">
      <c r="A64" t="s">
        <v>214</v>
      </c>
      <c r="B64" t="s">
        <v>282</v>
      </c>
      <c r="C64" t="s">
        <v>340</v>
      </c>
      <c r="D64" t="s">
        <v>393</v>
      </c>
      <c r="E64" t="s">
        <v>445</v>
      </c>
      <c r="F64" t="s">
        <v>497</v>
      </c>
      <c r="G64" t="s">
        <v>562</v>
      </c>
      <c r="H64" t="s">
        <v>616</v>
      </c>
      <c r="I64" t="s">
        <v>672</v>
      </c>
      <c r="J64" t="s">
        <v>56</v>
      </c>
      <c r="K64" t="s">
        <v>56</v>
      </c>
      <c r="L64" t="s">
        <v>56</v>
      </c>
      <c r="M64" t="s">
        <v>56</v>
      </c>
    </row>
    <row r="65" spans="1:13" x14ac:dyDescent="0.2">
      <c r="A65" t="s">
        <v>215</v>
      </c>
      <c r="B65" t="s">
        <v>283</v>
      </c>
      <c r="C65" t="s">
        <v>341</v>
      </c>
      <c r="D65" t="s">
        <v>394</v>
      </c>
      <c r="E65" t="s">
        <v>77</v>
      </c>
      <c r="F65" t="s">
        <v>498</v>
      </c>
      <c r="G65" t="s">
        <v>563</v>
      </c>
      <c r="H65" t="s">
        <v>617</v>
      </c>
      <c r="I65" t="s">
        <v>673</v>
      </c>
      <c r="J65" t="s">
        <v>56</v>
      </c>
      <c r="K65" t="s">
        <v>56</v>
      </c>
      <c r="L65" t="s">
        <v>56</v>
      </c>
      <c r="M65" t="s">
        <v>758</v>
      </c>
    </row>
    <row r="66" spans="1:13" x14ac:dyDescent="0.2">
      <c r="A66" t="s">
        <v>216</v>
      </c>
      <c r="B66" t="s">
        <v>284</v>
      </c>
      <c r="C66" t="s">
        <v>342</v>
      </c>
      <c r="D66" t="s">
        <v>395</v>
      </c>
      <c r="E66" t="s">
        <v>446</v>
      </c>
      <c r="F66" t="s">
        <v>499</v>
      </c>
      <c r="G66" t="s">
        <v>564</v>
      </c>
      <c r="H66" t="s">
        <v>618</v>
      </c>
      <c r="I66" t="s">
        <v>674</v>
      </c>
      <c r="J66" t="s">
        <v>56</v>
      </c>
      <c r="K66" t="s">
        <v>56</v>
      </c>
      <c r="L66" t="s">
        <v>56</v>
      </c>
      <c r="M66" t="s">
        <v>759</v>
      </c>
    </row>
    <row r="67" spans="1:13" x14ac:dyDescent="0.2">
      <c r="A67" t="s">
        <v>217</v>
      </c>
      <c r="B67" t="s">
        <v>285</v>
      </c>
      <c r="C67" t="s">
        <v>343</v>
      </c>
      <c r="D67" t="s">
        <v>396</v>
      </c>
      <c r="E67" t="s">
        <v>447</v>
      </c>
      <c r="F67" t="s">
        <v>500</v>
      </c>
      <c r="G67" t="s">
        <v>565</v>
      </c>
      <c r="H67" t="s">
        <v>619</v>
      </c>
      <c r="I67" t="s">
        <v>675</v>
      </c>
      <c r="J67" t="s">
        <v>56</v>
      </c>
      <c r="K67" t="s">
        <v>56</v>
      </c>
      <c r="L67" t="s">
        <v>56</v>
      </c>
      <c r="M67" t="s">
        <v>760</v>
      </c>
    </row>
    <row r="68" spans="1:13" x14ac:dyDescent="0.2">
      <c r="A68" t="s">
        <v>218</v>
      </c>
      <c r="B68" t="s">
        <v>285</v>
      </c>
      <c r="C68" t="s">
        <v>343</v>
      </c>
      <c r="D68" t="s">
        <v>396</v>
      </c>
      <c r="E68" t="s">
        <v>447</v>
      </c>
      <c r="F68" t="s">
        <v>500</v>
      </c>
      <c r="G68" t="s">
        <v>565</v>
      </c>
      <c r="H68" t="s">
        <v>619</v>
      </c>
      <c r="I68" t="s">
        <v>675</v>
      </c>
      <c r="J68" t="s">
        <v>56</v>
      </c>
      <c r="K68" t="s">
        <v>56</v>
      </c>
      <c r="L68" t="s">
        <v>56</v>
      </c>
      <c r="M68" t="s">
        <v>760</v>
      </c>
    </row>
    <row r="69" spans="1:13" x14ac:dyDescent="0.2">
      <c r="A69" t="s">
        <v>219</v>
      </c>
      <c r="B69" t="s">
        <v>56</v>
      </c>
      <c r="C69" t="s">
        <v>56</v>
      </c>
      <c r="D69" t="s">
        <v>56</v>
      </c>
      <c r="E69" t="s">
        <v>56</v>
      </c>
      <c r="F69" t="s">
        <v>56</v>
      </c>
      <c r="G69" t="s">
        <v>566</v>
      </c>
      <c r="H69" t="s">
        <v>56</v>
      </c>
      <c r="I69" t="s">
        <v>56</v>
      </c>
      <c r="J69" t="s">
        <v>56</v>
      </c>
      <c r="K69" t="s">
        <v>715</v>
      </c>
      <c r="L69" t="s">
        <v>56</v>
      </c>
      <c r="M69" t="s">
        <v>56</v>
      </c>
    </row>
    <row r="70" spans="1:13" x14ac:dyDescent="0.2">
      <c r="A70" t="s">
        <v>220</v>
      </c>
      <c r="B70" t="s">
        <v>286</v>
      </c>
      <c r="C70" t="s">
        <v>344</v>
      </c>
      <c r="D70" t="s">
        <v>397</v>
      </c>
      <c r="E70" t="s">
        <v>448</v>
      </c>
      <c r="F70" t="s">
        <v>501</v>
      </c>
      <c r="G70" t="s">
        <v>567</v>
      </c>
      <c r="H70" t="s">
        <v>620</v>
      </c>
      <c r="I70" t="s">
        <v>676</v>
      </c>
      <c r="J70" t="s">
        <v>56</v>
      </c>
      <c r="K70" t="s">
        <v>56</v>
      </c>
      <c r="L70" t="s">
        <v>56</v>
      </c>
      <c r="M70" t="s">
        <v>761</v>
      </c>
    </row>
    <row r="71" spans="1:13" x14ac:dyDescent="0.2">
      <c r="A71" t="s">
        <v>221</v>
      </c>
      <c r="B71" t="s">
        <v>286</v>
      </c>
      <c r="C71" t="s">
        <v>344</v>
      </c>
      <c r="D71" t="s">
        <v>397</v>
      </c>
      <c r="E71" t="s">
        <v>448</v>
      </c>
      <c r="F71" t="s">
        <v>501</v>
      </c>
      <c r="G71" t="s">
        <v>567</v>
      </c>
      <c r="H71" t="s">
        <v>620</v>
      </c>
      <c r="I71" t="s">
        <v>676</v>
      </c>
      <c r="J71" t="s">
        <v>56</v>
      </c>
      <c r="K71" t="s">
        <v>56</v>
      </c>
      <c r="L71" t="s">
        <v>56</v>
      </c>
      <c r="M71" t="s">
        <v>761</v>
      </c>
    </row>
    <row r="72" spans="1:13" x14ac:dyDescent="0.2">
      <c r="A72" t="s">
        <v>222</v>
      </c>
      <c r="B72" t="s">
        <v>56</v>
      </c>
      <c r="C72" t="s">
        <v>56</v>
      </c>
      <c r="D72" t="s">
        <v>56</v>
      </c>
      <c r="E72" t="s">
        <v>56</v>
      </c>
      <c r="F72" t="s">
        <v>56</v>
      </c>
      <c r="G72" t="s">
        <v>568</v>
      </c>
      <c r="H72" t="s">
        <v>56</v>
      </c>
      <c r="I72" t="s">
        <v>56</v>
      </c>
      <c r="J72" t="s">
        <v>56</v>
      </c>
      <c r="K72" t="s">
        <v>716</v>
      </c>
      <c r="L72" t="s">
        <v>56</v>
      </c>
      <c r="M72" t="s">
        <v>56</v>
      </c>
    </row>
    <row r="73" spans="1:13" x14ac:dyDescent="0.2">
      <c r="A73" t="s">
        <v>223</v>
      </c>
      <c r="B73" t="s">
        <v>287</v>
      </c>
      <c r="C73" t="s">
        <v>345</v>
      </c>
      <c r="D73" t="s">
        <v>398</v>
      </c>
      <c r="E73" t="s">
        <v>449</v>
      </c>
      <c r="F73" t="s">
        <v>502</v>
      </c>
      <c r="G73" t="s">
        <v>569</v>
      </c>
      <c r="H73" t="s">
        <v>373</v>
      </c>
      <c r="I73" t="s">
        <v>677</v>
      </c>
      <c r="J73" t="s">
        <v>56</v>
      </c>
      <c r="K73" t="s">
        <v>56</v>
      </c>
      <c r="L73" t="s">
        <v>56</v>
      </c>
      <c r="M73" t="s">
        <v>762</v>
      </c>
    </row>
    <row r="74" spans="1:13" x14ac:dyDescent="0.2">
      <c r="A74" t="s">
        <v>224</v>
      </c>
      <c r="B74" t="s">
        <v>145</v>
      </c>
      <c r="C74" t="s">
        <v>346</v>
      </c>
      <c r="D74" t="s">
        <v>399</v>
      </c>
      <c r="E74" t="s">
        <v>450</v>
      </c>
      <c r="F74" t="s">
        <v>503</v>
      </c>
      <c r="G74" t="s">
        <v>570</v>
      </c>
      <c r="H74" t="s">
        <v>621</v>
      </c>
      <c r="I74" t="s">
        <v>95</v>
      </c>
      <c r="J74" t="s">
        <v>56</v>
      </c>
      <c r="K74" t="s">
        <v>56</v>
      </c>
      <c r="L74" t="s">
        <v>56</v>
      </c>
      <c r="M74" t="s">
        <v>496</v>
      </c>
    </row>
    <row r="75" spans="1:13" x14ac:dyDescent="0.2">
      <c r="A75" t="s">
        <v>225</v>
      </c>
      <c r="B75" t="s">
        <v>288</v>
      </c>
      <c r="C75" t="s">
        <v>347</v>
      </c>
      <c r="D75" t="s">
        <v>400</v>
      </c>
      <c r="E75" t="s">
        <v>451</v>
      </c>
      <c r="F75" t="s">
        <v>504</v>
      </c>
      <c r="G75" t="s">
        <v>571</v>
      </c>
      <c r="H75" t="s">
        <v>622</v>
      </c>
      <c r="I75" t="s">
        <v>678</v>
      </c>
      <c r="J75" t="s">
        <v>56</v>
      </c>
      <c r="K75" t="s">
        <v>56</v>
      </c>
      <c r="L75" t="s">
        <v>56</v>
      </c>
      <c r="M75" t="s">
        <v>763</v>
      </c>
    </row>
    <row r="76" spans="1:13" x14ac:dyDescent="0.2">
      <c r="A76" t="s">
        <v>208</v>
      </c>
      <c r="B76" t="s">
        <v>56</v>
      </c>
      <c r="C76" t="s">
        <v>56</v>
      </c>
      <c r="D76" t="s">
        <v>56</v>
      </c>
      <c r="E76" t="s">
        <v>56</v>
      </c>
      <c r="F76" t="s">
        <v>56</v>
      </c>
      <c r="G76" t="s">
        <v>559</v>
      </c>
      <c r="H76" t="s">
        <v>56</v>
      </c>
      <c r="I76" t="s">
        <v>56</v>
      </c>
      <c r="J76" t="s">
        <v>56</v>
      </c>
      <c r="K76" t="s">
        <v>104</v>
      </c>
      <c r="L76" t="s">
        <v>56</v>
      </c>
      <c r="M76" t="s">
        <v>56</v>
      </c>
    </row>
    <row r="77" spans="1:13" x14ac:dyDescent="0.2">
      <c r="A77" t="s">
        <v>210</v>
      </c>
      <c r="B77" t="s">
        <v>281</v>
      </c>
      <c r="C77" t="s">
        <v>339</v>
      </c>
      <c r="D77" t="s">
        <v>147</v>
      </c>
      <c r="E77" t="s">
        <v>444</v>
      </c>
      <c r="F77" t="s">
        <v>496</v>
      </c>
      <c r="G77" t="s">
        <v>561</v>
      </c>
      <c r="H77" t="s">
        <v>615</v>
      </c>
      <c r="I77" t="s">
        <v>671</v>
      </c>
      <c r="J77" t="s">
        <v>56</v>
      </c>
      <c r="K77" t="s">
        <v>56</v>
      </c>
      <c r="L77" t="s">
        <v>56</v>
      </c>
      <c r="M77" t="s">
        <v>757</v>
      </c>
    </row>
    <row r="78" spans="1:13" x14ac:dyDescent="0.2">
      <c r="A78" t="s">
        <v>211</v>
      </c>
      <c r="B78" t="s">
        <v>281</v>
      </c>
      <c r="C78" t="s">
        <v>339</v>
      </c>
      <c r="D78" t="s">
        <v>147</v>
      </c>
      <c r="E78" t="s">
        <v>444</v>
      </c>
      <c r="F78" t="s">
        <v>496</v>
      </c>
      <c r="G78" t="s">
        <v>561</v>
      </c>
      <c r="H78" t="s">
        <v>615</v>
      </c>
      <c r="I78" t="s">
        <v>671</v>
      </c>
      <c r="J78" t="s">
        <v>56</v>
      </c>
      <c r="K78" t="s">
        <v>56</v>
      </c>
      <c r="L78" t="s">
        <v>56</v>
      </c>
      <c r="M78" t="s">
        <v>757</v>
      </c>
    </row>
    <row r="79" spans="1:13" x14ac:dyDescent="0.2">
      <c r="A79" t="s">
        <v>212</v>
      </c>
      <c r="B79" t="s">
        <v>281</v>
      </c>
      <c r="C79" t="s">
        <v>339</v>
      </c>
      <c r="D79" t="s">
        <v>147</v>
      </c>
      <c r="E79" t="s">
        <v>444</v>
      </c>
      <c r="F79" t="s">
        <v>496</v>
      </c>
      <c r="G79" t="s">
        <v>561</v>
      </c>
      <c r="H79" t="s">
        <v>615</v>
      </c>
      <c r="I79" t="s">
        <v>671</v>
      </c>
      <c r="J79" t="s">
        <v>56</v>
      </c>
      <c r="K79" t="s">
        <v>56</v>
      </c>
      <c r="L79" t="s">
        <v>56</v>
      </c>
      <c r="M79" t="s">
        <v>757</v>
      </c>
    </row>
    <row r="80" spans="1:13" x14ac:dyDescent="0.2">
      <c r="A80" t="s">
        <v>226</v>
      </c>
      <c r="B80" t="s">
        <v>289</v>
      </c>
      <c r="C80" t="s">
        <v>348</v>
      </c>
      <c r="D80" t="s">
        <v>401</v>
      </c>
      <c r="E80" t="s">
        <v>452</v>
      </c>
      <c r="F80" t="s">
        <v>505</v>
      </c>
      <c r="G80" t="s">
        <v>572</v>
      </c>
      <c r="H80" t="s">
        <v>623</v>
      </c>
      <c r="I80" t="s">
        <v>679</v>
      </c>
      <c r="J80" t="s">
        <v>56</v>
      </c>
      <c r="K80" t="s">
        <v>56</v>
      </c>
      <c r="L80" t="s">
        <v>56</v>
      </c>
      <c r="M80" t="s">
        <v>764</v>
      </c>
    </row>
    <row r="81" spans="1:13" x14ac:dyDescent="0.2">
      <c r="A81" t="s">
        <v>227</v>
      </c>
      <c r="B81" t="s">
        <v>290</v>
      </c>
      <c r="C81" t="s">
        <v>349</v>
      </c>
      <c r="D81" t="s">
        <v>402</v>
      </c>
      <c r="E81" t="s">
        <v>453</v>
      </c>
      <c r="F81" t="s">
        <v>506</v>
      </c>
      <c r="G81" t="s">
        <v>573</v>
      </c>
      <c r="H81" t="s">
        <v>624</v>
      </c>
      <c r="I81" t="s">
        <v>680</v>
      </c>
      <c r="J81" t="s">
        <v>56</v>
      </c>
      <c r="K81" t="s">
        <v>56</v>
      </c>
      <c r="L81" t="s">
        <v>56</v>
      </c>
      <c r="M81" t="s">
        <v>765</v>
      </c>
    </row>
    <row r="82" spans="1:13" x14ac:dyDescent="0.2">
      <c r="A82" t="s">
        <v>228</v>
      </c>
      <c r="B82" t="s">
        <v>291</v>
      </c>
      <c r="C82" t="s">
        <v>291</v>
      </c>
      <c r="D82" t="s">
        <v>291</v>
      </c>
      <c r="E82" t="s">
        <v>291</v>
      </c>
      <c r="F82" t="s">
        <v>291</v>
      </c>
      <c r="G82" t="s">
        <v>291</v>
      </c>
      <c r="H82" t="s">
        <v>291</v>
      </c>
      <c r="I82" t="s">
        <v>681</v>
      </c>
      <c r="J82" t="s">
        <v>56</v>
      </c>
      <c r="K82" t="s">
        <v>56</v>
      </c>
      <c r="L82" t="s">
        <v>56</v>
      </c>
      <c r="M82" t="s">
        <v>61</v>
      </c>
    </row>
    <row r="83" spans="1:13" x14ac:dyDescent="0.2">
      <c r="A83" t="s">
        <v>229</v>
      </c>
      <c r="B83" t="s">
        <v>56</v>
      </c>
      <c r="C83" t="s">
        <v>74</v>
      </c>
      <c r="D83" t="s">
        <v>56</v>
      </c>
      <c r="E83" t="s">
        <v>56</v>
      </c>
      <c r="F83" t="s">
        <v>74</v>
      </c>
      <c r="G83" t="s">
        <v>74</v>
      </c>
      <c r="H83" t="s">
        <v>74</v>
      </c>
      <c r="I83" t="s">
        <v>682</v>
      </c>
      <c r="J83" t="s">
        <v>682</v>
      </c>
      <c r="K83" t="s">
        <v>56</v>
      </c>
      <c r="L83" t="s">
        <v>56</v>
      </c>
      <c r="M83" t="s">
        <v>717</v>
      </c>
    </row>
    <row r="84" spans="1:13" x14ac:dyDescent="0.2">
      <c r="A84" t="s">
        <v>230</v>
      </c>
      <c r="B84" t="s">
        <v>291</v>
      </c>
      <c r="C84" t="s">
        <v>291</v>
      </c>
      <c r="D84" t="s">
        <v>291</v>
      </c>
      <c r="E84" t="s">
        <v>291</v>
      </c>
      <c r="F84" t="s">
        <v>291</v>
      </c>
      <c r="G84" t="s">
        <v>291</v>
      </c>
      <c r="H84" t="s">
        <v>291</v>
      </c>
      <c r="I84" t="s">
        <v>291</v>
      </c>
      <c r="J84" t="s">
        <v>56</v>
      </c>
      <c r="K84" t="s">
        <v>56</v>
      </c>
      <c r="L84" t="s">
        <v>56</v>
      </c>
      <c r="M84" t="s">
        <v>291</v>
      </c>
    </row>
    <row r="85" spans="1:13" x14ac:dyDescent="0.2">
      <c r="A85" t="s">
        <v>231</v>
      </c>
      <c r="B85" t="s">
        <v>292</v>
      </c>
      <c r="C85" t="s">
        <v>350</v>
      </c>
      <c r="D85" t="s">
        <v>403</v>
      </c>
      <c r="E85" t="s">
        <v>454</v>
      </c>
      <c r="F85" t="s">
        <v>507</v>
      </c>
      <c r="G85" t="s">
        <v>574</v>
      </c>
      <c r="H85" t="s">
        <v>625</v>
      </c>
      <c r="I85" t="s">
        <v>683</v>
      </c>
      <c r="J85" t="s">
        <v>56</v>
      </c>
      <c r="K85" t="s">
        <v>56</v>
      </c>
      <c r="L85" t="s">
        <v>56</v>
      </c>
      <c r="M85" t="s">
        <v>766</v>
      </c>
    </row>
    <row r="86" spans="1:13" x14ac:dyDescent="0.2">
      <c r="A86" t="s">
        <v>232</v>
      </c>
      <c r="B86" t="s">
        <v>293</v>
      </c>
      <c r="C86" t="s">
        <v>351</v>
      </c>
      <c r="D86" t="s">
        <v>404</v>
      </c>
      <c r="E86" t="s">
        <v>455</v>
      </c>
      <c r="F86" t="s">
        <v>508</v>
      </c>
      <c r="G86" t="s">
        <v>575</v>
      </c>
      <c r="H86" t="s">
        <v>626</v>
      </c>
      <c r="I86" t="s">
        <v>684</v>
      </c>
      <c r="J86" t="s">
        <v>56</v>
      </c>
      <c r="K86" t="s">
        <v>56</v>
      </c>
      <c r="L86" t="s">
        <v>56</v>
      </c>
      <c r="M86" t="s">
        <v>767</v>
      </c>
    </row>
    <row r="87" spans="1:13" x14ac:dyDescent="0.2">
      <c r="A87" t="s">
        <v>233</v>
      </c>
      <c r="B87" t="s">
        <v>294</v>
      </c>
      <c r="C87" t="s">
        <v>352</v>
      </c>
      <c r="D87" t="s">
        <v>405</v>
      </c>
      <c r="E87" t="s">
        <v>456</v>
      </c>
      <c r="F87" t="s">
        <v>509</v>
      </c>
      <c r="G87" t="s">
        <v>576</v>
      </c>
      <c r="H87" t="s">
        <v>627</v>
      </c>
      <c r="I87" t="s">
        <v>685</v>
      </c>
      <c r="J87" t="s">
        <v>56</v>
      </c>
      <c r="K87" t="s">
        <v>56</v>
      </c>
      <c r="L87" t="s">
        <v>56</v>
      </c>
      <c r="M87" t="s">
        <v>768</v>
      </c>
    </row>
    <row r="88" spans="1:13" x14ac:dyDescent="0.2">
      <c r="A88" t="s">
        <v>234</v>
      </c>
      <c r="B88" t="s">
        <v>294</v>
      </c>
      <c r="C88" t="s">
        <v>352</v>
      </c>
      <c r="D88" t="s">
        <v>405</v>
      </c>
      <c r="E88" t="s">
        <v>456</v>
      </c>
      <c r="F88" t="s">
        <v>509</v>
      </c>
      <c r="G88" t="s">
        <v>576</v>
      </c>
      <c r="H88" t="s">
        <v>627</v>
      </c>
      <c r="I88" t="s">
        <v>685</v>
      </c>
      <c r="J88" t="s">
        <v>56</v>
      </c>
      <c r="K88" t="s">
        <v>56</v>
      </c>
      <c r="L88" t="s">
        <v>56</v>
      </c>
      <c r="M88" t="s">
        <v>768</v>
      </c>
    </row>
    <row r="89" spans="1:13" x14ac:dyDescent="0.2">
      <c r="A89" t="s">
        <v>235</v>
      </c>
      <c r="B89" t="s">
        <v>295</v>
      </c>
      <c r="C89" t="s">
        <v>353</v>
      </c>
      <c r="D89" t="s">
        <v>406</v>
      </c>
      <c r="E89" t="s">
        <v>457</v>
      </c>
      <c r="F89" t="s">
        <v>510</v>
      </c>
      <c r="G89" t="s">
        <v>577</v>
      </c>
      <c r="H89" t="s">
        <v>628</v>
      </c>
      <c r="I89" t="s">
        <v>686</v>
      </c>
      <c r="J89" t="s">
        <v>56</v>
      </c>
      <c r="K89" t="s">
        <v>56</v>
      </c>
      <c r="L89" t="s">
        <v>56</v>
      </c>
      <c r="M89" t="s">
        <v>769</v>
      </c>
    </row>
    <row r="90" spans="1:13" x14ac:dyDescent="0.2">
      <c r="A90" t="s">
        <v>236</v>
      </c>
      <c r="B90" t="s">
        <v>296</v>
      </c>
      <c r="C90" t="s">
        <v>354</v>
      </c>
      <c r="D90" t="s">
        <v>92</v>
      </c>
      <c r="E90" t="s">
        <v>458</v>
      </c>
      <c r="F90" t="s">
        <v>511</v>
      </c>
      <c r="G90" t="s">
        <v>578</v>
      </c>
      <c r="H90" t="s">
        <v>629</v>
      </c>
      <c r="I90" t="s">
        <v>687</v>
      </c>
      <c r="J90" t="s">
        <v>56</v>
      </c>
      <c r="K90" t="s">
        <v>56</v>
      </c>
      <c r="L90" t="s">
        <v>56</v>
      </c>
      <c r="M90" t="s">
        <v>770</v>
      </c>
    </row>
    <row r="91" spans="1:13" x14ac:dyDescent="0.2">
      <c r="A91" t="s">
        <v>237</v>
      </c>
      <c r="B91" t="s">
        <v>297</v>
      </c>
      <c r="C91" t="s">
        <v>355</v>
      </c>
      <c r="D91" t="s">
        <v>407</v>
      </c>
      <c r="E91" t="s">
        <v>459</v>
      </c>
      <c r="F91" t="s">
        <v>512</v>
      </c>
      <c r="G91" t="s">
        <v>579</v>
      </c>
      <c r="H91" t="s">
        <v>630</v>
      </c>
      <c r="I91" t="s">
        <v>688</v>
      </c>
      <c r="J91" t="s">
        <v>56</v>
      </c>
      <c r="K91" t="s">
        <v>56</v>
      </c>
      <c r="L91" t="s">
        <v>56</v>
      </c>
      <c r="M91" t="s">
        <v>771</v>
      </c>
    </row>
    <row r="92" spans="1:13" x14ac:dyDescent="0.2">
      <c r="A92" t="s">
        <v>238</v>
      </c>
      <c r="B92" t="s">
        <v>56</v>
      </c>
      <c r="C92" t="s">
        <v>56</v>
      </c>
      <c r="D92" t="s">
        <v>56</v>
      </c>
      <c r="E92" t="s">
        <v>56</v>
      </c>
      <c r="F92" t="s">
        <v>56</v>
      </c>
      <c r="G92" t="s">
        <v>56</v>
      </c>
      <c r="H92" t="s">
        <v>56</v>
      </c>
      <c r="I92" t="s">
        <v>682</v>
      </c>
      <c r="J92" t="s">
        <v>682</v>
      </c>
      <c r="K92" t="s">
        <v>717</v>
      </c>
      <c r="L92" t="s">
        <v>717</v>
      </c>
      <c r="M92" t="s">
        <v>717</v>
      </c>
    </row>
    <row r="93" spans="1:13" x14ac:dyDescent="0.2">
      <c r="A93" t="s">
        <v>239</v>
      </c>
      <c r="B93" t="s">
        <v>290</v>
      </c>
      <c r="C93" t="s">
        <v>349</v>
      </c>
      <c r="D93" t="s">
        <v>402</v>
      </c>
      <c r="E93" t="s">
        <v>453</v>
      </c>
      <c r="F93" t="s">
        <v>506</v>
      </c>
      <c r="G93" t="s">
        <v>573</v>
      </c>
      <c r="H93" t="s">
        <v>624</v>
      </c>
      <c r="I93" t="s">
        <v>689</v>
      </c>
      <c r="J93" t="s">
        <v>56</v>
      </c>
      <c r="K93" t="s">
        <v>56</v>
      </c>
      <c r="L93" t="s">
        <v>56</v>
      </c>
      <c r="M93" t="s">
        <v>772</v>
      </c>
    </row>
    <row r="94" spans="1:13" x14ac:dyDescent="0.2">
      <c r="A94" t="s">
        <v>240</v>
      </c>
      <c r="B94" t="s">
        <v>56</v>
      </c>
      <c r="C94" t="s">
        <v>56</v>
      </c>
      <c r="D94" t="s">
        <v>56</v>
      </c>
      <c r="E94" t="s">
        <v>56</v>
      </c>
      <c r="F94" t="s">
        <v>56</v>
      </c>
      <c r="G94" t="s">
        <v>566</v>
      </c>
      <c r="H94" t="s">
        <v>56</v>
      </c>
      <c r="I94" t="s">
        <v>56</v>
      </c>
      <c r="J94" t="s">
        <v>56</v>
      </c>
      <c r="K94" t="s">
        <v>715</v>
      </c>
      <c r="L94" t="s">
        <v>56</v>
      </c>
      <c r="M94" t="s">
        <v>56</v>
      </c>
    </row>
    <row r="95" spans="1:13" x14ac:dyDescent="0.2">
      <c r="A95" t="s">
        <v>241</v>
      </c>
      <c r="B95" t="s">
        <v>298</v>
      </c>
      <c r="C95" t="s">
        <v>356</v>
      </c>
      <c r="D95" t="s">
        <v>408</v>
      </c>
      <c r="E95" t="s">
        <v>460</v>
      </c>
      <c r="F95" t="s">
        <v>513</v>
      </c>
      <c r="G95" t="s">
        <v>580</v>
      </c>
      <c r="H95" t="s">
        <v>631</v>
      </c>
      <c r="I95" t="s">
        <v>690</v>
      </c>
      <c r="J95" t="s">
        <v>56</v>
      </c>
      <c r="K95" t="s">
        <v>56</v>
      </c>
      <c r="L95" t="s">
        <v>56</v>
      </c>
      <c r="M95" t="s">
        <v>773</v>
      </c>
    </row>
    <row r="96" spans="1:13" x14ac:dyDescent="0.2">
      <c r="A96" t="s">
        <v>242</v>
      </c>
      <c r="B96" t="s">
        <v>299</v>
      </c>
      <c r="C96" t="s">
        <v>357</v>
      </c>
      <c r="D96" t="s">
        <v>409</v>
      </c>
      <c r="E96" t="s">
        <v>461</v>
      </c>
      <c r="F96" t="s">
        <v>514</v>
      </c>
      <c r="G96" t="s">
        <v>581</v>
      </c>
      <c r="H96" t="s">
        <v>632</v>
      </c>
      <c r="I96" t="s">
        <v>691</v>
      </c>
      <c r="J96" t="s">
        <v>56</v>
      </c>
      <c r="K96" t="s">
        <v>56</v>
      </c>
      <c r="L96" t="s">
        <v>56</v>
      </c>
      <c r="M96" t="s">
        <v>774</v>
      </c>
    </row>
    <row r="97" spans="1:13" x14ac:dyDescent="0.2">
      <c r="A97" t="s">
        <v>243</v>
      </c>
      <c r="B97" t="s">
        <v>300</v>
      </c>
      <c r="C97" t="s">
        <v>358</v>
      </c>
      <c r="D97" t="s">
        <v>410</v>
      </c>
      <c r="E97" t="s">
        <v>462</v>
      </c>
      <c r="F97" t="s">
        <v>515</v>
      </c>
      <c r="G97" t="s">
        <v>582</v>
      </c>
      <c r="H97" t="s">
        <v>633</v>
      </c>
      <c r="I97" t="s">
        <v>692</v>
      </c>
      <c r="J97" t="s">
        <v>56</v>
      </c>
      <c r="K97" t="s">
        <v>56</v>
      </c>
      <c r="L97" t="s">
        <v>56</v>
      </c>
      <c r="M97" t="s">
        <v>775</v>
      </c>
    </row>
    <row r="98" spans="1:13" x14ac:dyDescent="0.2">
      <c r="A98" t="s">
        <v>244</v>
      </c>
      <c r="B98" t="s">
        <v>298</v>
      </c>
      <c r="C98" t="s">
        <v>356</v>
      </c>
      <c r="D98" t="s">
        <v>408</v>
      </c>
      <c r="E98" t="s">
        <v>460</v>
      </c>
      <c r="F98" t="s">
        <v>513</v>
      </c>
      <c r="G98" t="s">
        <v>580</v>
      </c>
      <c r="H98" t="s">
        <v>631</v>
      </c>
      <c r="I98" t="s">
        <v>693</v>
      </c>
      <c r="J98" t="s">
        <v>56</v>
      </c>
      <c r="K98" t="s">
        <v>56</v>
      </c>
      <c r="L98" t="s">
        <v>56</v>
      </c>
      <c r="M98" t="s">
        <v>776</v>
      </c>
    </row>
    <row r="99" spans="1:13" x14ac:dyDescent="0.2">
      <c r="A99" t="s">
        <v>245</v>
      </c>
      <c r="B99" t="s">
        <v>301</v>
      </c>
      <c r="C99" t="s">
        <v>359</v>
      </c>
      <c r="D99" t="s">
        <v>411</v>
      </c>
      <c r="E99" t="s">
        <v>463</v>
      </c>
      <c r="F99" t="s">
        <v>516</v>
      </c>
      <c r="G99" t="s">
        <v>516</v>
      </c>
      <c r="H99" t="s">
        <v>634</v>
      </c>
      <c r="I99" t="s">
        <v>694</v>
      </c>
      <c r="J99" t="s">
        <v>56</v>
      </c>
      <c r="K99" t="s">
        <v>56</v>
      </c>
      <c r="L99" t="s">
        <v>56</v>
      </c>
      <c r="M99" t="s">
        <v>777</v>
      </c>
    </row>
    <row r="100" spans="1:13" x14ac:dyDescent="0.2">
      <c r="A100" t="s">
        <v>246</v>
      </c>
      <c r="B100" t="s">
        <v>302</v>
      </c>
      <c r="C100" t="s">
        <v>360</v>
      </c>
      <c r="D100" t="s">
        <v>412</v>
      </c>
      <c r="E100" t="s">
        <v>464</v>
      </c>
      <c r="F100" t="s">
        <v>517</v>
      </c>
      <c r="G100" t="s">
        <v>583</v>
      </c>
      <c r="H100" t="s">
        <v>635</v>
      </c>
      <c r="I100" t="s">
        <v>695</v>
      </c>
      <c r="J100" t="s">
        <v>56</v>
      </c>
      <c r="K100" t="s">
        <v>56</v>
      </c>
      <c r="L100" t="s">
        <v>56</v>
      </c>
      <c r="M100" t="s">
        <v>778</v>
      </c>
    </row>
    <row r="101" spans="1:13" x14ac:dyDescent="0.2">
      <c r="A101" t="s">
        <v>247</v>
      </c>
      <c r="B101" t="s">
        <v>303</v>
      </c>
      <c r="C101" t="s">
        <v>361</v>
      </c>
      <c r="D101" t="s">
        <v>413</v>
      </c>
      <c r="E101" t="s">
        <v>465</v>
      </c>
      <c r="F101" t="s">
        <v>518</v>
      </c>
      <c r="G101" t="s">
        <v>584</v>
      </c>
      <c r="H101" t="s">
        <v>636</v>
      </c>
      <c r="I101" t="s">
        <v>696</v>
      </c>
      <c r="J101" t="s">
        <v>56</v>
      </c>
      <c r="K101" t="s">
        <v>56</v>
      </c>
      <c r="L101" t="s">
        <v>56</v>
      </c>
      <c r="M101" t="s">
        <v>779</v>
      </c>
    </row>
    <row r="102" spans="1:13" x14ac:dyDescent="0.2">
      <c r="A102" t="s">
        <v>248</v>
      </c>
      <c r="B102" t="s">
        <v>303</v>
      </c>
      <c r="C102" t="s">
        <v>362</v>
      </c>
      <c r="D102" t="s">
        <v>413</v>
      </c>
      <c r="E102" t="s">
        <v>465</v>
      </c>
      <c r="F102" t="s">
        <v>518</v>
      </c>
      <c r="G102" t="s">
        <v>584</v>
      </c>
      <c r="H102" t="s">
        <v>636</v>
      </c>
      <c r="I102" t="s">
        <v>696</v>
      </c>
      <c r="J102" t="s">
        <v>56</v>
      </c>
      <c r="K102" t="s">
        <v>56</v>
      </c>
      <c r="L102" t="s">
        <v>56</v>
      </c>
      <c r="M102" t="s">
        <v>779</v>
      </c>
    </row>
    <row r="103" spans="1:13" x14ac:dyDescent="0.2">
      <c r="A103" t="s">
        <v>249</v>
      </c>
      <c r="B103" t="s">
        <v>56</v>
      </c>
      <c r="C103" t="s">
        <v>363</v>
      </c>
      <c r="D103" t="s">
        <v>56</v>
      </c>
      <c r="E103" t="s">
        <v>56</v>
      </c>
      <c r="F103" t="s">
        <v>363</v>
      </c>
      <c r="G103" t="s">
        <v>363</v>
      </c>
      <c r="H103" t="s">
        <v>363</v>
      </c>
      <c r="I103" t="s">
        <v>56</v>
      </c>
      <c r="J103" t="s">
        <v>56</v>
      </c>
      <c r="K103" t="s">
        <v>56</v>
      </c>
      <c r="L103" t="s">
        <v>56</v>
      </c>
      <c r="M103" t="s">
        <v>56</v>
      </c>
    </row>
    <row r="104" spans="1:13" x14ac:dyDescent="0.2">
      <c r="A104" t="s">
        <v>250</v>
      </c>
      <c r="B104" t="s">
        <v>56</v>
      </c>
      <c r="C104" t="s">
        <v>364</v>
      </c>
      <c r="D104" t="s">
        <v>56</v>
      </c>
      <c r="E104" t="s">
        <v>56</v>
      </c>
      <c r="F104" t="s">
        <v>56</v>
      </c>
      <c r="G104" t="s">
        <v>74</v>
      </c>
      <c r="H104" t="s">
        <v>56</v>
      </c>
      <c r="I104" t="s">
        <v>56</v>
      </c>
      <c r="J104" t="s">
        <v>56</v>
      </c>
      <c r="K104" t="s">
        <v>56</v>
      </c>
      <c r="L104" t="s">
        <v>56</v>
      </c>
      <c r="M104"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7"/>
  <sheetViews>
    <sheetView workbookViewId="0">
      <pane ySplit="10" topLeftCell="A11" activePane="bottomLeft" state="frozen"/>
      <selection pane="bottomLeft" activeCell="D6" sqref="D6"/>
    </sheetView>
  </sheetViews>
  <sheetFormatPr baseColWidth="10" defaultColWidth="8.83203125" defaultRowHeight="15" x14ac:dyDescent="0.2"/>
  <cols>
    <col min="1" max="1" width="55.6640625" customWidth="1"/>
    <col min="2" max="6" width="16.6640625" customWidth="1"/>
  </cols>
  <sheetData>
    <row r="1" spans="1:6" x14ac:dyDescent="0.2">
      <c r="A1" s="1" t="s">
        <v>1338</v>
      </c>
      <c r="B1" s="1" t="s">
        <v>152</v>
      </c>
      <c r="C1" s="1" t="s">
        <v>151</v>
      </c>
      <c r="D1" s="1" t="s">
        <v>137</v>
      </c>
      <c r="E1" s="1" t="s">
        <v>133</v>
      </c>
      <c r="F1" s="1" t="s">
        <v>129</v>
      </c>
    </row>
    <row r="2" spans="1:6" x14ac:dyDescent="0.2">
      <c r="A2" t="s">
        <v>1342</v>
      </c>
      <c r="B2" s="3">
        <f>$B$112/$B$93</f>
        <v>2.1064897232561903</v>
      </c>
      <c r="C2" s="3">
        <f t="shared" ref="C2:F2" si="0">$B$112/$B$93</f>
        <v>2.1064897232561903</v>
      </c>
      <c r="D2" s="3">
        <f t="shared" si="0"/>
        <v>2.1064897232561903</v>
      </c>
      <c r="E2" s="3">
        <f t="shared" si="0"/>
        <v>2.1064897232561903</v>
      </c>
      <c r="F2" s="3">
        <f t="shared" si="0"/>
        <v>2.1064897232561903</v>
      </c>
    </row>
    <row r="3" spans="1:6" x14ac:dyDescent="0.2">
      <c r="A3" t="s">
        <v>1366</v>
      </c>
      <c r="B3" s="6">
        <f>B2/(1+B2)</f>
        <v>0.67809325345141969</v>
      </c>
      <c r="C3" s="6">
        <f t="shared" ref="C3:F3" si="1">C2/(1+C2)</f>
        <v>0.67809325345141969</v>
      </c>
      <c r="D3" s="6">
        <f t="shared" si="1"/>
        <v>0.67809325345141969</v>
      </c>
      <c r="E3" s="6">
        <f t="shared" si="1"/>
        <v>0.67809325345141969</v>
      </c>
      <c r="F3" s="6">
        <f t="shared" si="1"/>
        <v>0.67809325345141969</v>
      </c>
    </row>
    <row r="4" spans="1:6" x14ac:dyDescent="0.2">
      <c r="A4" t="s">
        <v>1367</v>
      </c>
      <c r="B4" s="6">
        <f>1-B3</f>
        <v>0.32190674654858031</v>
      </c>
      <c r="C4" s="6">
        <f t="shared" ref="C4:F4" si="2">1-C3</f>
        <v>0.32190674654858031</v>
      </c>
      <c r="D4" s="6">
        <f t="shared" si="2"/>
        <v>0.32190674654858031</v>
      </c>
      <c r="E4" s="6">
        <f t="shared" si="2"/>
        <v>0.32190674654858031</v>
      </c>
      <c r="F4" s="6">
        <f t="shared" si="2"/>
        <v>0.32190674654858031</v>
      </c>
    </row>
    <row r="5" spans="1:6" x14ac:dyDescent="0.2">
      <c r="A5" t="s">
        <v>1343</v>
      </c>
      <c r="B5" s="3">
        <f>B$12/B$62</f>
        <v>1.5536391101345783</v>
      </c>
      <c r="C5" s="3">
        <f t="shared" ref="C5:F5" si="3">C$12/C$62</f>
        <v>1.2771211887896521</v>
      </c>
      <c r="D5" s="3">
        <f t="shared" si="3"/>
        <v>1.1811523832645463</v>
      </c>
      <c r="E5" s="3">
        <f t="shared" si="3"/>
        <v>1.3256494922434738</v>
      </c>
      <c r="F5" s="3">
        <f t="shared" si="3"/>
        <v>1.0942951849267271</v>
      </c>
    </row>
    <row r="10" spans="1:6" x14ac:dyDescent="0.2">
      <c r="A10" s="1" t="s">
        <v>126</v>
      </c>
      <c r="B10" s="1" t="s">
        <v>152</v>
      </c>
      <c r="C10" s="1" t="s">
        <v>151</v>
      </c>
      <c r="D10" s="1" t="s">
        <v>137</v>
      </c>
      <c r="E10" s="1" t="s">
        <v>133</v>
      </c>
      <c r="F10" s="1" t="s">
        <v>129</v>
      </c>
    </row>
    <row r="11" spans="1:6" x14ac:dyDescent="0.2">
      <c r="A11" t="s">
        <v>153</v>
      </c>
      <c r="B11" s="4">
        <v>256211000000</v>
      </c>
      <c r="C11" s="4">
        <v>198874000000</v>
      </c>
      <c r="D11" s="4">
        <v>188851000000</v>
      </c>
      <c r="E11" s="4">
        <v>173300000000</v>
      </c>
      <c r="F11" s="4">
        <v>123140000000</v>
      </c>
    </row>
    <row r="12" spans="1:6" x14ac:dyDescent="0.2">
      <c r="A12" t="s">
        <v>154</v>
      </c>
      <c r="B12" s="4">
        <v>84852000000</v>
      </c>
      <c r="C12" s="4">
        <v>66349000000</v>
      </c>
      <c r="D12" s="4">
        <v>58382000000</v>
      </c>
      <c r="E12" s="4">
        <v>42556000000</v>
      </c>
      <c r="F12" s="4">
        <v>37635000000</v>
      </c>
    </row>
    <row r="13" spans="1:6" x14ac:dyDescent="0.2">
      <c r="A13" t="s">
        <v>155</v>
      </c>
      <c r="B13" s="4">
        <v>43849000000</v>
      </c>
      <c r="C13" s="4">
        <v>28067000000</v>
      </c>
      <c r="D13" s="4">
        <v>23419000000</v>
      </c>
      <c r="E13" s="4">
        <v>20910000000</v>
      </c>
      <c r="F13" s="4">
        <v>14601000000</v>
      </c>
    </row>
    <row r="14" spans="1:6" x14ac:dyDescent="0.2">
      <c r="A14" t="s">
        <v>156</v>
      </c>
      <c r="B14" s="4">
        <v>36530000000</v>
      </c>
      <c r="C14" s="4">
        <v>15770000000</v>
      </c>
      <c r="D14" s="4">
        <v>15810000000</v>
      </c>
      <c r="E14" s="4">
        <v>15204000000</v>
      </c>
      <c r="F14" s="4">
        <v>13619000000</v>
      </c>
    </row>
    <row r="15" spans="1:6" x14ac:dyDescent="0.2">
      <c r="A15" t="s">
        <v>157</v>
      </c>
      <c r="B15" s="4">
        <v>7319000000</v>
      </c>
      <c r="C15" s="4">
        <v>12297000000</v>
      </c>
      <c r="D15" s="4">
        <v>7609000000</v>
      </c>
      <c r="E15" s="4">
        <v>5706000000</v>
      </c>
      <c r="F15" s="4">
        <v>982000000</v>
      </c>
    </row>
    <row r="16" spans="1:6" x14ac:dyDescent="0.2">
      <c r="A16" t="s">
        <v>158</v>
      </c>
      <c r="B16" s="4">
        <v>22992000000</v>
      </c>
      <c r="C16" s="4">
        <v>20927000000</v>
      </c>
      <c r="D16" s="4">
        <v>17755000000</v>
      </c>
      <c r="E16" s="4">
        <v>11176000000</v>
      </c>
      <c r="F16" s="4">
        <v>11763000000</v>
      </c>
    </row>
    <row r="17" spans="1:6" x14ac:dyDescent="0.2">
      <c r="A17" t="s">
        <v>159</v>
      </c>
      <c r="B17" s="4">
        <v>13459000000</v>
      </c>
      <c r="C17" s="4">
        <v>15620000000</v>
      </c>
      <c r="D17" s="4">
        <v>14831000000</v>
      </c>
      <c r="E17" s="4">
        <v>6397000000</v>
      </c>
      <c r="F17" s="4">
        <v>7385000000</v>
      </c>
    </row>
    <row r="18" spans="1:6" x14ac:dyDescent="0.2">
      <c r="A18" t="s">
        <v>160</v>
      </c>
      <c r="B18" s="4">
        <v>13459000000</v>
      </c>
      <c r="C18" s="4">
        <v>13079000000</v>
      </c>
      <c r="D18" s="4">
        <v>14916000000</v>
      </c>
      <c r="E18" s="4" t="s">
        <v>56</v>
      </c>
      <c r="F18" s="4" t="s">
        <v>56</v>
      </c>
    </row>
    <row r="19" spans="1:6" x14ac:dyDescent="0.2">
      <c r="A19" t="s">
        <v>161</v>
      </c>
      <c r="B19" s="4">
        <v>538000000</v>
      </c>
      <c r="C19" s="4">
        <v>426000000</v>
      </c>
      <c r="D19" s="4">
        <v>457000000</v>
      </c>
      <c r="E19" s="4">
        <v>466000000</v>
      </c>
      <c r="F19" s="4" t="s">
        <v>56</v>
      </c>
    </row>
    <row r="20" spans="1:6" x14ac:dyDescent="0.2">
      <c r="A20" t="s">
        <v>162</v>
      </c>
      <c r="B20" s="4" t="s">
        <v>56</v>
      </c>
      <c r="C20" s="4" t="s">
        <v>56</v>
      </c>
      <c r="D20" s="4">
        <v>1146000000</v>
      </c>
      <c r="E20" s="4">
        <v>129000000</v>
      </c>
      <c r="F20" s="4">
        <v>128000000</v>
      </c>
    </row>
    <row r="21" spans="1:6" x14ac:dyDescent="0.2">
      <c r="A21" t="s">
        <v>780</v>
      </c>
      <c r="B21" s="4">
        <v>0</v>
      </c>
      <c r="C21" s="4" t="s">
        <v>56</v>
      </c>
      <c r="D21" s="4" t="s">
        <v>56</v>
      </c>
      <c r="E21" s="4" t="s">
        <v>56</v>
      </c>
      <c r="F21" s="4" t="s">
        <v>56</v>
      </c>
    </row>
    <row r="22" spans="1:6" x14ac:dyDescent="0.2">
      <c r="A22" t="s">
        <v>163</v>
      </c>
      <c r="B22" s="4">
        <v>10159000000</v>
      </c>
      <c r="C22" s="4">
        <v>4881000000</v>
      </c>
      <c r="D22" s="4">
        <v>2467000000</v>
      </c>
      <c r="E22" s="4">
        <v>4782000000</v>
      </c>
      <c r="F22" s="4">
        <v>4356000000</v>
      </c>
    </row>
    <row r="23" spans="1:6" x14ac:dyDescent="0.2">
      <c r="A23" t="s">
        <v>164</v>
      </c>
      <c r="B23" s="7">
        <v>-1164000000</v>
      </c>
      <c r="C23" s="7">
        <v>-1074000000</v>
      </c>
      <c r="D23" s="7">
        <v>-859000000</v>
      </c>
      <c r="E23" s="7">
        <v>-132000000</v>
      </c>
      <c r="F23" s="7">
        <v>-106000000</v>
      </c>
    </row>
    <row r="24" spans="1:6" x14ac:dyDescent="0.2">
      <c r="A24" t="s">
        <v>165</v>
      </c>
      <c r="B24" s="4">
        <v>15890000000</v>
      </c>
      <c r="C24" s="4">
        <v>15847000000</v>
      </c>
      <c r="D24" s="4">
        <v>14891000000</v>
      </c>
      <c r="E24" s="4">
        <v>8284000000</v>
      </c>
      <c r="F24" s="4">
        <v>9763000000</v>
      </c>
    </row>
    <row r="25" spans="1:6" x14ac:dyDescent="0.2">
      <c r="A25" t="s">
        <v>166</v>
      </c>
      <c r="B25" s="4">
        <v>7937000000</v>
      </c>
      <c r="C25" s="4">
        <v>8710000000</v>
      </c>
      <c r="D25" s="4">
        <v>9191000000</v>
      </c>
      <c r="E25" s="4">
        <v>6531000000</v>
      </c>
      <c r="F25" s="4">
        <v>7372000000</v>
      </c>
    </row>
    <row r="26" spans="1:6" x14ac:dyDescent="0.2">
      <c r="A26" t="s">
        <v>167</v>
      </c>
      <c r="B26" s="4">
        <v>5654000000</v>
      </c>
      <c r="C26" s="4">
        <v>4927000000</v>
      </c>
      <c r="D26" s="4">
        <v>3937000000</v>
      </c>
      <c r="E26" s="4">
        <v>1209000000</v>
      </c>
      <c r="F26" s="4">
        <v>1459000000</v>
      </c>
    </row>
    <row r="27" spans="1:6" x14ac:dyDescent="0.2">
      <c r="A27" t="s">
        <v>168</v>
      </c>
      <c r="B27" s="4">
        <v>2299000000</v>
      </c>
      <c r="C27" s="4">
        <v>2210000000</v>
      </c>
      <c r="D27" s="4">
        <v>1763000000</v>
      </c>
      <c r="E27" s="4">
        <v>544000000</v>
      </c>
      <c r="F27" s="4">
        <v>932000000</v>
      </c>
    </row>
    <row r="28" spans="1:6" x14ac:dyDescent="0.2">
      <c r="A28" t="s">
        <v>169</v>
      </c>
      <c r="B28" s="4">
        <v>408000000</v>
      </c>
      <c r="C28" s="4">
        <v>341000000</v>
      </c>
      <c r="D28" s="4">
        <v>313000000</v>
      </c>
      <c r="E28" s="4">
        <v>401000000</v>
      </c>
      <c r="F28" s="4">
        <v>546000000</v>
      </c>
    </row>
    <row r="29" spans="1:6" x14ac:dyDescent="0.2">
      <c r="A29" t="s">
        <v>170</v>
      </c>
      <c r="B29" s="4">
        <v>812000000</v>
      </c>
      <c r="C29" s="4">
        <v>76000000</v>
      </c>
      <c r="D29" s="4">
        <v>0</v>
      </c>
      <c r="E29" s="4" t="s">
        <v>56</v>
      </c>
      <c r="F29" s="4" t="s">
        <v>56</v>
      </c>
    </row>
    <row r="30" spans="1:6" x14ac:dyDescent="0.2">
      <c r="A30" t="s">
        <v>171</v>
      </c>
      <c r="B30" s="4">
        <v>212000000</v>
      </c>
      <c r="C30" s="4">
        <v>208000000</v>
      </c>
      <c r="D30" s="4">
        <v>1374000000</v>
      </c>
      <c r="E30" s="4">
        <v>541000000</v>
      </c>
      <c r="F30" s="4">
        <v>0</v>
      </c>
    </row>
    <row r="31" spans="1:6" x14ac:dyDescent="0.2">
      <c r="A31" t="s">
        <v>172</v>
      </c>
      <c r="B31" s="4">
        <v>487000000</v>
      </c>
      <c r="C31" s="4">
        <v>684000000</v>
      </c>
      <c r="D31" s="4">
        <v>454000000</v>
      </c>
      <c r="E31" s="4">
        <v>437000000</v>
      </c>
      <c r="F31" s="4" t="s">
        <v>56</v>
      </c>
    </row>
    <row r="32" spans="1:6" x14ac:dyDescent="0.2">
      <c r="A32" t="s">
        <v>173</v>
      </c>
      <c r="B32" s="4">
        <v>202000000</v>
      </c>
      <c r="C32" s="4">
        <v>199000000</v>
      </c>
      <c r="D32" s="4">
        <v>176000000</v>
      </c>
      <c r="E32" s="4">
        <v>1244000000</v>
      </c>
      <c r="F32" s="4">
        <v>962000000</v>
      </c>
    </row>
    <row r="33" spans="1:6" x14ac:dyDescent="0.2">
      <c r="A33" t="s">
        <v>174</v>
      </c>
      <c r="B33" s="4">
        <v>171359000000</v>
      </c>
      <c r="C33" s="4">
        <v>132478000000</v>
      </c>
      <c r="D33" s="4">
        <v>130469000000</v>
      </c>
      <c r="E33" s="4">
        <v>130746000000</v>
      </c>
      <c r="F33" s="4">
        <v>85507000000</v>
      </c>
    </row>
    <row r="34" spans="1:6" x14ac:dyDescent="0.2">
      <c r="A34" t="s">
        <v>175</v>
      </c>
      <c r="B34" s="4">
        <v>16700000000</v>
      </c>
      <c r="C34" s="4">
        <v>15609000000</v>
      </c>
      <c r="D34" s="4">
        <v>12193000000</v>
      </c>
      <c r="E34" s="4">
        <v>7247000000</v>
      </c>
      <c r="F34" s="4">
        <v>7278000000</v>
      </c>
    </row>
    <row r="35" spans="1:6" x14ac:dyDescent="0.2">
      <c r="A35" t="s">
        <v>176</v>
      </c>
      <c r="B35" s="4">
        <v>16700000000</v>
      </c>
      <c r="C35" s="4">
        <v>15609000000</v>
      </c>
      <c r="D35" s="4">
        <v>12193000000</v>
      </c>
      <c r="E35" s="4">
        <v>16499000000</v>
      </c>
      <c r="F35" s="4">
        <v>16951000000</v>
      </c>
    </row>
    <row r="36" spans="1:6" x14ac:dyDescent="0.2">
      <c r="A36" t="s">
        <v>177</v>
      </c>
      <c r="B36" s="4">
        <v>0</v>
      </c>
      <c r="C36" s="4">
        <v>0</v>
      </c>
      <c r="D36" s="4">
        <v>0</v>
      </c>
      <c r="E36" s="4">
        <v>0</v>
      </c>
      <c r="F36" s="4">
        <v>0</v>
      </c>
    </row>
    <row r="37" spans="1:6" x14ac:dyDescent="0.2">
      <c r="A37" t="s">
        <v>178</v>
      </c>
      <c r="B37" s="4">
        <v>592000000</v>
      </c>
      <c r="C37" s="4">
        <v>576000000</v>
      </c>
      <c r="D37" s="4">
        <v>461000000</v>
      </c>
      <c r="E37" s="4">
        <v>128000000</v>
      </c>
      <c r="F37" s="4">
        <v>131000000</v>
      </c>
    </row>
    <row r="38" spans="1:6" x14ac:dyDescent="0.2">
      <c r="A38" t="s">
        <v>179</v>
      </c>
      <c r="B38" s="4">
        <v>3841000000</v>
      </c>
      <c r="C38" s="4">
        <v>3728000000</v>
      </c>
      <c r="D38" s="4">
        <v>2703000000</v>
      </c>
      <c r="E38" s="4">
        <v>3062000000</v>
      </c>
      <c r="F38" s="4">
        <v>3146000000</v>
      </c>
    </row>
    <row r="39" spans="1:6" x14ac:dyDescent="0.2">
      <c r="A39" t="s">
        <v>180</v>
      </c>
      <c r="B39" s="4">
        <v>7968000000</v>
      </c>
      <c r="C39" s="4">
        <v>7356000000</v>
      </c>
      <c r="D39" s="4">
        <v>6163000000</v>
      </c>
      <c r="E39" s="4">
        <v>11160000000</v>
      </c>
      <c r="F39" s="4">
        <v>11533000000</v>
      </c>
    </row>
    <row r="40" spans="1:6" x14ac:dyDescent="0.2">
      <c r="A40" t="s">
        <v>181</v>
      </c>
      <c r="B40" s="4">
        <v>2852000000</v>
      </c>
      <c r="C40" s="4">
        <v>2606000000</v>
      </c>
      <c r="D40" s="4">
        <v>1012000000</v>
      </c>
      <c r="E40" s="4">
        <v>1160000000</v>
      </c>
      <c r="F40" s="4">
        <v>1057000000</v>
      </c>
    </row>
    <row r="41" spans="1:6" x14ac:dyDescent="0.2">
      <c r="A41" t="s">
        <v>182</v>
      </c>
      <c r="B41" s="4">
        <v>1447000000</v>
      </c>
      <c r="C41" s="4">
        <v>1343000000</v>
      </c>
      <c r="D41" s="4">
        <v>1854000000</v>
      </c>
      <c r="E41" s="4">
        <v>989000000</v>
      </c>
      <c r="F41" s="4">
        <v>1084000000</v>
      </c>
    </row>
    <row r="42" spans="1:6" x14ac:dyDescent="0.2">
      <c r="A42" t="s">
        <v>183</v>
      </c>
      <c r="B42" s="4" t="s">
        <v>56</v>
      </c>
      <c r="C42" s="4" t="s">
        <v>56</v>
      </c>
      <c r="D42" s="4" t="s">
        <v>56</v>
      </c>
      <c r="E42" s="4">
        <v>-9252000000</v>
      </c>
      <c r="F42" s="4">
        <v>-9673000000</v>
      </c>
    </row>
    <row r="43" spans="1:6" x14ac:dyDescent="0.2">
      <c r="A43" t="s">
        <v>184</v>
      </c>
      <c r="B43" s="4">
        <v>35194000000</v>
      </c>
      <c r="C43" s="4">
        <v>35464000000</v>
      </c>
      <c r="D43" s="4">
        <v>19105000000</v>
      </c>
      <c r="E43" s="4">
        <v>13590000000</v>
      </c>
      <c r="F43" s="4">
        <v>12795000000</v>
      </c>
    </row>
    <row r="44" spans="1:6" x14ac:dyDescent="0.2">
      <c r="A44" t="s">
        <v>185</v>
      </c>
      <c r="B44" s="4">
        <v>25524000000</v>
      </c>
      <c r="C44" s="4">
        <v>26182000000</v>
      </c>
      <c r="D44" s="4">
        <v>12999000000</v>
      </c>
      <c r="E44" s="4">
        <v>8948000000</v>
      </c>
      <c r="F44" s="4">
        <v>8538000000</v>
      </c>
    </row>
    <row r="45" spans="1:6" x14ac:dyDescent="0.2">
      <c r="A45" t="s">
        <v>186</v>
      </c>
      <c r="B45" s="4">
        <v>9670000000</v>
      </c>
      <c r="C45" s="4">
        <v>9282000000</v>
      </c>
      <c r="D45" s="4">
        <v>6106000000</v>
      </c>
      <c r="E45" s="4">
        <v>4642000000</v>
      </c>
      <c r="F45" s="4">
        <v>4257000000</v>
      </c>
    </row>
    <row r="46" spans="1:6" x14ac:dyDescent="0.2">
      <c r="A46" t="s">
        <v>187</v>
      </c>
      <c r="B46" s="4">
        <v>48932000000</v>
      </c>
      <c r="C46" s="4">
        <v>50049000000</v>
      </c>
      <c r="D46" s="4">
        <v>44208000000</v>
      </c>
      <c r="E46" s="4">
        <v>38000000000</v>
      </c>
      <c r="F46" s="4">
        <v>37741000000</v>
      </c>
    </row>
    <row r="47" spans="1:6" x14ac:dyDescent="0.2">
      <c r="A47" t="s">
        <v>188</v>
      </c>
      <c r="B47" s="4">
        <v>6383000000</v>
      </c>
      <c r="C47" s="4">
        <v>7840000000</v>
      </c>
      <c r="D47" s="4">
        <v>7633000000</v>
      </c>
      <c r="E47" s="4">
        <v>7931000000</v>
      </c>
      <c r="F47" s="4" t="s">
        <v>56</v>
      </c>
    </row>
    <row r="48" spans="1:6" x14ac:dyDescent="0.2">
      <c r="A48" t="s">
        <v>781</v>
      </c>
      <c r="B48" s="4" t="s">
        <v>56</v>
      </c>
      <c r="C48" s="4" t="s">
        <v>56</v>
      </c>
      <c r="D48" s="4" t="s">
        <v>56</v>
      </c>
      <c r="E48" s="4" t="s">
        <v>56</v>
      </c>
      <c r="F48" s="4" t="s">
        <v>56</v>
      </c>
    </row>
    <row r="49" spans="1:6" x14ac:dyDescent="0.2">
      <c r="A49" t="s">
        <v>189</v>
      </c>
      <c r="B49" s="4" t="s">
        <v>56</v>
      </c>
      <c r="C49" s="4">
        <v>7840000000</v>
      </c>
      <c r="D49" s="4">
        <v>7633000000</v>
      </c>
      <c r="E49" s="4">
        <v>7931000000</v>
      </c>
      <c r="F49" s="4" t="s">
        <v>56</v>
      </c>
    </row>
    <row r="50" spans="1:6" x14ac:dyDescent="0.2">
      <c r="A50" t="s">
        <v>190</v>
      </c>
      <c r="B50" s="4">
        <v>42549000000</v>
      </c>
      <c r="C50" s="4">
        <v>42209000000</v>
      </c>
      <c r="D50" s="4">
        <v>36027000000</v>
      </c>
      <c r="E50" s="4">
        <v>38000000000</v>
      </c>
      <c r="F50" s="4">
        <v>37741000000</v>
      </c>
    </row>
    <row r="51" spans="1:6" x14ac:dyDescent="0.2">
      <c r="A51" t="s">
        <v>191</v>
      </c>
      <c r="B51" s="4" t="s">
        <v>56</v>
      </c>
      <c r="C51" s="4" t="s">
        <v>56</v>
      </c>
      <c r="D51" s="4">
        <v>36027000000</v>
      </c>
      <c r="E51" s="4">
        <v>38000000000</v>
      </c>
      <c r="F51" s="4">
        <v>37741000000</v>
      </c>
    </row>
    <row r="52" spans="1:6" x14ac:dyDescent="0.2">
      <c r="A52" t="s">
        <v>192</v>
      </c>
      <c r="B52" s="4" t="s">
        <v>56</v>
      </c>
      <c r="C52" s="4" t="s">
        <v>56</v>
      </c>
      <c r="D52" s="4">
        <v>35619000000</v>
      </c>
      <c r="E52" s="4">
        <v>37670000000</v>
      </c>
      <c r="F52" s="4" t="s">
        <v>56</v>
      </c>
    </row>
    <row r="53" spans="1:6" x14ac:dyDescent="0.2">
      <c r="A53" t="s">
        <v>193</v>
      </c>
      <c r="B53" s="4" t="s">
        <v>56</v>
      </c>
      <c r="C53" s="4" t="s">
        <v>56</v>
      </c>
      <c r="D53" s="4">
        <v>548000000</v>
      </c>
      <c r="E53" s="4">
        <v>939000000</v>
      </c>
      <c r="F53" s="4" t="s">
        <v>56</v>
      </c>
    </row>
    <row r="54" spans="1:6" x14ac:dyDescent="0.2">
      <c r="A54" t="s">
        <v>194</v>
      </c>
      <c r="B54" s="4">
        <v>13067000000</v>
      </c>
      <c r="C54" s="4">
        <v>12926000000</v>
      </c>
      <c r="D54" s="4">
        <v>9450000000</v>
      </c>
      <c r="E54" s="4">
        <v>4785000000</v>
      </c>
      <c r="F54" s="4">
        <v>4831000000</v>
      </c>
    </row>
    <row r="55" spans="1:6" x14ac:dyDescent="0.2">
      <c r="A55" t="s">
        <v>195</v>
      </c>
      <c r="B55" s="4">
        <v>14253000000</v>
      </c>
      <c r="C55" s="4">
        <v>10855000000</v>
      </c>
      <c r="D55" s="4">
        <v>10001000000</v>
      </c>
      <c r="E55" s="4">
        <v>7502000000</v>
      </c>
      <c r="F55" s="4">
        <v>7111000000</v>
      </c>
    </row>
    <row r="56" spans="1:6" x14ac:dyDescent="0.2">
      <c r="A56" t="s">
        <v>196</v>
      </c>
      <c r="B56" s="4">
        <v>14253000000</v>
      </c>
      <c r="C56" s="4">
        <v>10855000000</v>
      </c>
      <c r="D56" s="4">
        <v>10001000000</v>
      </c>
      <c r="E56" s="4">
        <v>7502000000</v>
      </c>
      <c r="F56" s="4">
        <v>7111000000</v>
      </c>
    </row>
    <row r="57" spans="1:6" x14ac:dyDescent="0.2">
      <c r="A57" t="s">
        <v>197</v>
      </c>
      <c r="B57" s="4">
        <v>800000000</v>
      </c>
      <c r="C57" s="4">
        <v>800000000</v>
      </c>
      <c r="D57" s="4">
        <v>583000000</v>
      </c>
      <c r="E57" s="4">
        <v>608000000</v>
      </c>
      <c r="F57" s="4" t="s">
        <v>56</v>
      </c>
    </row>
    <row r="58" spans="1:6" x14ac:dyDescent="0.2">
      <c r="A58" t="s">
        <v>198</v>
      </c>
      <c r="B58" s="4">
        <v>843000000</v>
      </c>
      <c r="C58" s="4">
        <v>2784000000</v>
      </c>
      <c r="D58" s="4">
        <v>1793000000</v>
      </c>
      <c r="E58" s="4">
        <v>1468000000</v>
      </c>
      <c r="F58" s="4" t="s">
        <v>56</v>
      </c>
    </row>
    <row r="59" spans="1:6" x14ac:dyDescent="0.2">
      <c r="A59" t="s">
        <v>199</v>
      </c>
      <c r="B59" s="4">
        <v>41570000000</v>
      </c>
      <c r="C59" s="4">
        <v>3991000000</v>
      </c>
      <c r="D59" s="4">
        <v>33136000000</v>
      </c>
      <c r="E59" s="4">
        <v>59622000000</v>
      </c>
      <c r="F59" s="4">
        <v>15751000000</v>
      </c>
    </row>
    <row r="60" spans="1:6" x14ac:dyDescent="0.2">
      <c r="A60" t="s">
        <v>160</v>
      </c>
      <c r="B60" s="4">
        <v>13459000000</v>
      </c>
      <c r="C60" s="4">
        <v>13079000000</v>
      </c>
      <c r="D60" s="4">
        <v>14916000000</v>
      </c>
      <c r="E60" s="4" t="s">
        <v>56</v>
      </c>
      <c r="F60" s="4" t="s">
        <v>56</v>
      </c>
    </row>
    <row r="61" spans="1:6" x14ac:dyDescent="0.2">
      <c r="A61" t="s">
        <v>200</v>
      </c>
      <c r="B61" s="4">
        <v>219137000000</v>
      </c>
      <c r="C61" s="4">
        <v>157262000000</v>
      </c>
      <c r="D61" s="4">
        <v>153939000000</v>
      </c>
      <c r="E61" s="4">
        <v>144695000000</v>
      </c>
      <c r="F61" s="4">
        <v>103575000000</v>
      </c>
    </row>
    <row r="62" spans="1:6" x14ac:dyDescent="0.2">
      <c r="A62" t="s">
        <v>201</v>
      </c>
      <c r="B62" s="4">
        <v>54615000000</v>
      </c>
      <c r="C62" s="4">
        <v>51952000000</v>
      </c>
      <c r="D62" s="4">
        <v>49428000000</v>
      </c>
      <c r="E62" s="4">
        <v>32102000000</v>
      </c>
      <c r="F62" s="4">
        <v>34392000000</v>
      </c>
    </row>
    <row r="63" spans="1:6" x14ac:dyDescent="0.2">
      <c r="A63" t="s">
        <v>202</v>
      </c>
      <c r="B63" s="4">
        <v>36085000000</v>
      </c>
      <c r="C63" s="4">
        <v>34391000000</v>
      </c>
      <c r="D63" s="4">
        <v>16329000000</v>
      </c>
      <c r="E63" s="4">
        <v>7516000000</v>
      </c>
      <c r="F63" s="4">
        <v>7910000000</v>
      </c>
    </row>
    <row r="64" spans="1:6" x14ac:dyDescent="0.2">
      <c r="A64" t="s">
        <v>203</v>
      </c>
      <c r="B64" s="4">
        <v>16921000000</v>
      </c>
      <c r="C64" s="4">
        <v>16743000000</v>
      </c>
      <c r="D64" s="4">
        <v>15977000000</v>
      </c>
      <c r="E64" s="4">
        <v>7516000000</v>
      </c>
      <c r="F64" s="4">
        <v>7910000000</v>
      </c>
    </row>
    <row r="65" spans="1:6" x14ac:dyDescent="0.2">
      <c r="A65" t="s">
        <v>204</v>
      </c>
      <c r="B65" s="4">
        <v>16458000000</v>
      </c>
      <c r="C65" s="4">
        <v>16243000000</v>
      </c>
      <c r="D65" s="4">
        <v>10033000000</v>
      </c>
      <c r="E65" s="4">
        <v>5290000000</v>
      </c>
      <c r="F65" s="4">
        <v>6254000000</v>
      </c>
    </row>
    <row r="66" spans="1:6" x14ac:dyDescent="0.2">
      <c r="A66" t="s">
        <v>205</v>
      </c>
      <c r="B66" s="4">
        <v>463000000</v>
      </c>
      <c r="C66" s="4">
        <v>500000000</v>
      </c>
      <c r="D66" s="4">
        <v>1019000000</v>
      </c>
      <c r="E66" s="4">
        <v>1057000000</v>
      </c>
      <c r="F66" s="4" t="s">
        <v>56</v>
      </c>
    </row>
    <row r="67" spans="1:6" x14ac:dyDescent="0.2">
      <c r="A67" t="s">
        <v>206</v>
      </c>
      <c r="B67" s="4" t="s">
        <v>56</v>
      </c>
      <c r="C67" s="4" t="s">
        <v>56</v>
      </c>
      <c r="D67" s="4">
        <v>4925000000</v>
      </c>
      <c r="E67" s="4">
        <v>2226000000</v>
      </c>
      <c r="F67" s="4">
        <v>1656000000</v>
      </c>
    </row>
    <row r="68" spans="1:6" x14ac:dyDescent="0.2">
      <c r="A68" t="s">
        <v>207</v>
      </c>
      <c r="B68" s="4">
        <v>19164000000</v>
      </c>
      <c r="C68" s="4">
        <v>17648000000</v>
      </c>
      <c r="D68" s="4">
        <v>352000000</v>
      </c>
      <c r="E68" s="4">
        <v>323000000</v>
      </c>
      <c r="F68" s="4" t="s">
        <v>56</v>
      </c>
    </row>
    <row r="69" spans="1:6" x14ac:dyDescent="0.2">
      <c r="A69" t="s">
        <v>208</v>
      </c>
      <c r="B69" s="4">
        <v>793000000</v>
      </c>
      <c r="C69" s="4">
        <v>276000000</v>
      </c>
      <c r="D69" s="4">
        <v>352000000</v>
      </c>
      <c r="E69" s="4">
        <v>323000000</v>
      </c>
      <c r="F69" s="4" t="s">
        <v>56</v>
      </c>
    </row>
    <row r="70" spans="1:6" x14ac:dyDescent="0.2">
      <c r="A70" t="s">
        <v>209</v>
      </c>
      <c r="B70" s="4">
        <v>4838000000</v>
      </c>
      <c r="C70" s="4">
        <v>4677000000</v>
      </c>
      <c r="D70" s="4">
        <v>3339000000</v>
      </c>
      <c r="E70" s="4">
        <v>4001000000</v>
      </c>
      <c r="F70" s="4" t="s">
        <v>56</v>
      </c>
    </row>
    <row r="71" spans="1:6" x14ac:dyDescent="0.2">
      <c r="A71" t="s">
        <v>210</v>
      </c>
      <c r="B71" s="4">
        <v>4713000000</v>
      </c>
      <c r="C71" s="4">
        <v>4361000000</v>
      </c>
      <c r="D71" s="4">
        <v>3739000000</v>
      </c>
      <c r="E71" s="4">
        <v>1108000000</v>
      </c>
      <c r="F71" s="4">
        <v>2039000000</v>
      </c>
    </row>
    <row r="72" spans="1:6" x14ac:dyDescent="0.2">
      <c r="A72" t="s">
        <v>211</v>
      </c>
      <c r="B72" s="4">
        <v>4713000000</v>
      </c>
      <c r="C72" s="4">
        <v>4361000000</v>
      </c>
      <c r="D72" s="4">
        <v>3739000000</v>
      </c>
      <c r="E72" s="4">
        <v>1108000000</v>
      </c>
      <c r="F72" s="4">
        <v>2039000000</v>
      </c>
    </row>
    <row r="73" spans="1:6" x14ac:dyDescent="0.2">
      <c r="A73" t="s">
        <v>782</v>
      </c>
      <c r="B73" s="4" t="s">
        <v>56</v>
      </c>
      <c r="C73" s="4" t="s">
        <v>56</v>
      </c>
      <c r="D73" s="4" t="s">
        <v>56</v>
      </c>
      <c r="E73" s="4" t="s">
        <v>56</v>
      </c>
      <c r="F73" s="4" t="s">
        <v>56</v>
      </c>
    </row>
    <row r="74" spans="1:6" x14ac:dyDescent="0.2">
      <c r="A74" t="s">
        <v>212</v>
      </c>
      <c r="B74" s="4">
        <v>4713000000</v>
      </c>
      <c r="C74" s="4">
        <v>4361000000</v>
      </c>
      <c r="D74" s="4">
        <v>3739000000</v>
      </c>
      <c r="E74" s="4">
        <v>1108000000</v>
      </c>
      <c r="F74" s="4">
        <v>2039000000</v>
      </c>
    </row>
    <row r="75" spans="1:6" x14ac:dyDescent="0.2">
      <c r="A75" t="s">
        <v>213</v>
      </c>
      <c r="B75" s="4" t="s">
        <v>56</v>
      </c>
      <c r="C75" s="4" t="s">
        <v>56</v>
      </c>
      <c r="D75" s="4">
        <v>16216000000</v>
      </c>
      <c r="E75" s="4">
        <v>14499000000</v>
      </c>
      <c r="F75" s="4">
        <v>16048000000</v>
      </c>
    </row>
    <row r="76" spans="1:6" x14ac:dyDescent="0.2">
      <c r="A76" t="s">
        <v>214</v>
      </c>
      <c r="B76" s="4" t="s">
        <v>56</v>
      </c>
      <c r="C76" s="4" t="s">
        <v>56</v>
      </c>
      <c r="D76" s="4">
        <v>16216000000</v>
      </c>
      <c r="E76" s="4">
        <v>14499000000</v>
      </c>
      <c r="F76" s="4">
        <v>16048000000</v>
      </c>
    </row>
    <row r="77" spans="1:6" x14ac:dyDescent="0.2">
      <c r="A77" t="s">
        <v>215</v>
      </c>
      <c r="B77" s="4">
        <v>8979000000</v>
      </c>
      <c r="C77" s="4">
        <v>8523000000</v>
      </c>
      <c r="D77" s="4">
        <v>9805000000</v>
      </c>
      <c r="E77" s="4">
        <v>8979000000</v>
      </c>
      <c r="F77" s="4">
        <v>8395000000</v>
      </c>
    </row>
    <row r="78" spans="1:6" x14ac:dyDescent="0.2">
      <c r="A78" t="s">
        <v>216</v>
      </c>
      <c r="B78" s="4">
        <v>164522000000</v>
      </c>
      <c r="C78" s="4">
        <v>105310000000</v>
      </c>
      <c r="D78" s="4">
        <v>104511000000</v>
      </c>
      <c r="E78" s="4">
        <v>112593000000</v>
      </c>
      <c r="F78" s="4">
        <v>69183000000</v>
      </c>
    </row>
    <row r="79" spans="1:6" x14ac:dyDescent="0.2">
      <c r="A79" t="s">
        <v>217</v>
      </c>
      <c r="B79" s="4">
        <v>73383000000</v>
      </c>
      <c r="C79" s="4">
        <v>33671000000</v>
      </c>
      <c r="D79" s="4">
        <v>22409000000</v>
      </c>
      <c r="E79" s="4">
        <v>19417000000</v>
      </c>
      <c r="F79" s="4">
        <v>17234000000</v>
      </c>
    </row>
    <row r="80" spans="1:6" x14ac:dyDescent="0.2">
      <c r="A80" t="s">
        <v>218</v>
      </c>
      <c r="B80" s="4">
        <v>70188000000</v>
      </c>
      <c r="C80" s="4">
        <v>30823000000</v>
      </c>
      <c r="D80" s="4">
        <v>20320000000</v>
      </c>
      <c r="E80" s="4">
        <v>19417000000</v>
      </c>
      <c r="F80" s="4">
        <v>17234000000</v>
      </c>
    </row>
    <row r="81" spans="1:6" x14ac:dyDescent="0.2">
      <c r="A81" t="s">
        <v>219</v>
      </c>
      <c r="B81" s="4">
        <v>3195000000</v>
      </c>
      <c r="C81" s="4">
        <v>2848000000</v>
      </c>
      <c r="D81" s="4">
        <v>2089000000</v>
      </c>
      <c r="E81" s="4">
        <v>1973000000</v>
      </c>
      <c r="F81" s="4" t="s">
        <v>56</v>
      </c>
    </row>
    <row r="82" spans="1:6" x14ac:dyDescent="0.2">
      <c r="A82" t="s">
        <v>220</v>
      </c>
      <c r="B82" s="4">
        <v>1801000000</v>
      </c>
      <c r="C82" s="4">
        <v>1989000000</v>
      </c>
      <c r="D82" s="4">
        <v>1409000000</v>
      </c>
      <c r="E82" s="4">
        <v>975000000</v>
      </c>
      <c r="F82" s="4">
        <v>1013000000</v>
      </c>
    </row>
    <row r="83" spans="1:6" x14ac:dyDescent="0.2">
      <c r="A83" t="s">
        <v>221</v>
      </c>
      <c r="B83" s="4">
        <v>1801000000</v>
      </c>
      <c r="C83" s="4">
        <v>1989000000</v>
      </c>
      <c r="D83" s="4">
        <v>1409000000</v>
      </c>
      <c r="E83" s="4">
        <v>975000000</v>
      </c>
      <c r="F83" s="4">
        <v>1013000000</v>
      </c>
    </row>
    <row r="84" spans="1:6" x14ac:dyDescent="0.2">
      <c r="A84" t="s">
        <v>222</v>
      </c>
      <c r="B84" s="4">
        <v>3767000000</v>
      </c>
      <c r="C84" s="4">
        <v>3220000000</v>
      </c>
      <c r="D84" s="4">
        <v>2459000000</v>
      </c>
      <c r="E84" s="4">
        <v>2182000000</v>
      </c>
      <c r="F84" s="4" t="s">
        <v>56</v>
      </c>
    </row>
    <row r="85" spans="1:6" x14ac:dyDescent="0.2">
      <c r="A85" t="s">
        <v>223</v>
      </c>
      <c r="B85" s="4">
        <v>29677000000</v>
      </c>
      <c r="C85" s="4">
        <v>21202000000</v>
      </c>
      <c r="D85" s="4">
        <v>10400000000</v>
      </c>
      <c r="E85" s="4">
        <v>7656000000</v>
      </c>
      <c r="F85" s="4">
        <v>7035000000</v>
      </c>
    </row>
    <row r="86" spans="1:6" x14ac:dyDescent="0.2">
      <c r="A86" t="s">
        <v>224</v>
      </c>
      <c r="B86" s="4">
        <v>5886000000</v>
      </c>
      <c r="C86" s="4">
        <v>887000000</v>
      </c>
      <c r="D86" s="4">
        <v>24474000000</v>
      </c>
      <c r="E86" s="4">
        <v>39213000000</v>
      </c>
      <c r="F86" s="4">
        <v>1317000000</v>
      </c>
    </row>
    <row r="87" spans="1:6" x14ac:dyDescent="0.2">
      <c r="A87" t="s">
        <v>225</v>
      </c>
      <c r="B87" s="4">
        <v>50008000000</v>
      </c>
      <c r="C87" s="4">
        <v>44341000000</v>
      </c>
      <c r="D87" s="4">
        <v>43360000000</v>
      </c>
      <c r="E87" s="4">
        <v>45332000000</v>
      </c>
      <c r="F87" s="4">
        <v>42584000000</v>
      </c>
    </row>
    <row r="88" spans="1:6" x14ac:dyDescent="0.2">
      <c r="A88" t="s">
        <v>208</v>
      </c>
      <c r="B88" s="4">
        <v>793000000</v>
      </c>
      <c r="C88" s="4">
        <v>276000000</v>
      </c>
      <c r="D88" s="4">
        <v>352000000</v>
      </c>
      <c r="E88" s="4">
        <v>323000000</v>
      </c>
      <c r="F88" s="4" t="s">
        <v>56</v>
      </c>
    </row>
    <row r="89" spans="1:6" x14ac:dyDescent="0.2">
      <c r="A89" t="s">
        <v>210</v>
      </c>
      <c r="B89" s="4">
        <v>4713000000</v>
      </c>
      <c r="C89" s="4">
        <v>4361000000</v>
      </c>
      <c r="D89" s="4">
        <v>3739000000</v>
      </c>
      <c r="E89" s="4">
        <v>1108000000</v>
      </c>
      <c r="F89" s="4">
        <v>2039000000</v>
      </c>
    </row>
    <row r="90" spans="1:6" x14ac:dyDescent="0.2">
      <c r="A90" t="s">
        <v>211</v>
      </c>
      <c r="B90" s="4">
        <v>4713000000</v>
      </c>
      <c r="C90" s="4">
        <v>4361000000</v>
      </c>
      <c r="D90" s="4">
        <v>3739000000</v>
      </c>
      <c r="E90" s="4">
        <v>1108000000</v>
      </c>
      <c r="F90" s="4">
        <v>2039000000</v>
      </c>
    </row>
    <row r="91" spans="1:6" x14ac:dyDescent="0.2">
      <c r="A91" t="s">
        <v>782</v>
      </c>
      <c r="B91" s="4" t="s">
        <v>56</v>
      </c>
      <c r="C91" s="4" t="s">
        <v>56</v>
      </c>
      <c r="D91" s="4" t="s">
        <v>56</v>
      </c>
      <c r="E91" s="4" t="s">
        <v>56</v>
      </c>
      <c r="F91" s="4" t="s">
        <v>56</v>
      </c>
    </row>
    <row r="92" spans="1:6" x14ac:dyDescent="0.2">
      <c r="A92" t="s">
        <v>212</v>
      </c>
      <c r="B92" s="4">
        <v>4713000000</v>
      </c>
      <c r="C92" s="4">
        <v>4361000000</v>
      </c>
      <c r="D92" s="4">
        <v>3739000000</v>
      </c>
      <c r="E92" s="4">
        <v>1108000000</v>
      </c>
      <c r="F92" s="4">
        <v>2039000000</v>
      </c>
    </row>
    <row r="93" spans="1:6" x14ac:dyDescent="0.2">
      <c r="A93" t="s">
        <v>226</v>
      </c>
      <c r="B93" s="4">
        <v>37074000000</v>
      </c>
      <c r="C93" s="4">
        <v>41612000000</v>
      </c>
      <c r="D93" s="4">
        <v>34912000000</v>
      </c>
      <c r="E93" s="4">
        <v>28605000000</v>
      </c>
      <c r="F93" s="4">
        <v>19565000000</v>
      </c>
    </row>
    <row r="94" spans="1:6" x14ac:dyDescent="0.2">
      <c r="A94" t="s">
        <v>227</v>
      </c>
      <c r="B94" s="4">
        <v>35552000000</v>
      </c>
      <c r="C94" s="4">
        <v>40310000000</v>
      </c>
      <c r="D94" s="4">
        <v>33696000000</v>
      </c>
      <c r="E94" s="4">
        <v>27403000000</v>
      </c>
      <c r="F94" s="4">
        <v>19342000000</v>
      </c>
    </row>
    <row r="95" spans="1:6" x14ac:dyDescent="0.2">
      <c r="A95" t="s">
        <v>228</v>
      </c>
      <c r="B95" s="4">
        <v>708000000</v>
      </c>
      <c r="C95" s="4">
        <v>21000000</v>
      </c>
      <c r="D95" s="4">
        <v>21000000</v>
      </c>
      <c r="E95" s="4">
        <v>15000000</v>
      </c>
      <c r="F95" s="4">
        <v>15000000</v>
      </c>
    </row>
    <row r="96" spans="1:6" x14ac:dyDescent="0.2">
      <c r="A96" t="s">
        <v>229</v>
      </c>
      <c r="B96" s="4">
        <v>6000000</v>
      </c>
      <c r="C96" s="4">
        <v>6000000</v>
      </c>
      <c r="D96" s="4">
        <v>6000000</v>
      </c>
      <c r="E96" s="4">
        <v>0</v>
      </c>
      <c r="F96" s="4">
        <v>0</v>
      </c>
    </row>
    <row r="97" spans="1:6" x14ac:dyDescent="0.2">
      <c r="A97" t="s">
        <v>230</v>
      </c>
      <c r="B97" s="4">
        <v>702000000</v>
      </c>
      <c r="C97" s="4">
        <v>15000000</v>
      </c>
      <c r="D97" s="4">
        <v>15000000</v>
      </c>
      <c r="E97" s="4">
        <v>15000000</v>
      </c>
      <c r="F97" s="4">
        <v>15000000</v>
      </c>
    </row>
    <row r="98" spans="1:6" x14ac:dyDescent="0.2">
      <c r="A98" t="s">
        <v>231</v>
      </c>
      <c r="B98" s="4">
        <v>92247000000</v>
      </c>
      <c r="C98" s="4">
        <v>85110000000</v>
      </c>
      <c r="D98" s="4">
        <v>82983000000</v>
      </c>
      <c r="E98" s="4">
        <v>86553000000</v>
      </c>
      <c r="F98" s="4">
        <v>80488000000</v>
      </c>
    </row>
    <row r="99" spans="1:6" x14ac:dyDescent="0.2">
      <c r="A99" t="s">
        <v>232</v>
      </c>
      <c r="B99" s="4">
        <v>81961000000</v>
      </c>
      <c r="C99" s="4">
        <v>81093000000</v>
      </c>
      <c r="D99" s="4">
        <v>81209000000</v>
      </c>
      <c r="E99" s="4">
        <v>79976000000</v>
      </c>
      <c r="F99" s="4">
        <v>81566000000</v>
      </c>
    </row>
    <row r="100" spans="1:6" x14ac:dyDescent="0.2">
      <c r="A100" t="s">
        <v>233</v>
      </c>
      <c r="B100" s="4">
        <v>-9749000000</v>
      </c>
      <c r="C100" s="4">
        <v>1582000000</v>
      </c>
      <c r="D100" s="4">
        <v>-2272000000</v>
      </c>
      <c r="E100" s="4">
        <v>-6150000000</v>
      </c>
      <c r="F100" s="4">
        <v>-3861000000</v>
      </c>
    </row>
    <row r="101" spans="1:6" x14ac:dyDescent="0.2">
      <c r="A101" t="s">
        <v>234</v>
      </c>
      <c r="B101" s="4">
        <v>-9749000000</v>
      </c>
      <c r="C101" s="4">
        <v>1582000000</v>
      </c>
      <c r="D101" s="4">
        <v>-2272000000</v>
      </c>
      <c r="E101" s="4">
        <v>-6150000000</v>
      </c>
      <c r="F101" s="4">
        <v>-3861000000</v>
      </c>
    </row>
    <row r="102" spans="1:6" x14ac:dyDescent="0.2">
      <c r="A102" t="s">
        <v>235</v>
      </c>
      <c r="B102" s="4">
        <v>34307000000</v>
      </c>
      <c r="C102" s="4">
        <v>34690000000</v>
      </c>
      <c r="D102" s="4">
        <v>34173000000</v>
      </c>
      <c r="E102" s="4">
        <v>26961000000</v>
      </c>
      <c r="F102" s="4">
        <v>24266000000</v>
      </c>
    </row>
    <row r="103" spans="1:6" x14ac:dyDescent="0.2">
      <c r="A103" t="s">
        <v>236</v>
      </c>
      <c r="B103" s="4">
        <v>1522000000</v>
      </c>
      <c r="C103" s="4">
        <v>1302000000</v>
      </c>
      <c r="D103" s="4">
        <v>1216000000</v>
      </c>
      <c r="E103" s="4">
        <v>1202000000</v>
      </c>
      <c r="F103" s="4">
        <v>223000000</v>
      </c>
    </row>
    <row r="104" spans="1:6" x14ac:dyDescent="0.2">
      <c r="A104" t="s">
        <v>237</v>
      </c>
      <c r="B104" s="4">
        <v>105740000000</v>
      </c>
      <c r="C104" s="4">
        <v>71133000000</v>
      </c>
      <c r="D104" s="4">
        <v>54016000000</v>
      </c>
      <c r="E104" s="4">
        <v>46820000000</v>
      </c>
      <c r="F104" s="4">
        <v>36576000000</v>
      </c>
    </row>
    <row r="105" spans="1:6" x14ac:dyDescent="0.2">
      <c r="A105" t="s">
        <v>238</v>
      </c>
      <c r="B105" s="4">
        <v>6000000</v>
      </c>
      <c r="C105" s="4">
        <v>6000000</v>
      </c>
      <c r="D105" s="4">
        <v>6000000</v>
      </c>
      <c r="E105" s="4" t="s">
        <v>56</v>
      </c>
      <c r="F105" s="4" t="s">
        <v>56</v>
      </c>
    </row>
    <row r="106" spans="1:6" x14ac:dyDescent="0.2">
      <c r="A106" t="s">
        <v>239</v>
      </c>
      <c r="B106" s="4">
        <v>35546000000</v>
      </c>
      <c r="C106" s="4">
        <v>40304000000</v>
      </c>
      <c r="D106" s="4">
        <v>33690000000</v>
      </c>
      <c r="E106" s="4">
        <v>27403000000</v>
      </c>
      <c r="F106" s="4">
        <v>19342000000</v>
      </c>
    </row>
    <row r="107" spans="1:6" x14ac:dyDescent="0.2">
      <c r="A107" t="s">
        <v>240</v>
      </c>
      <c r="B107" s="4">
        <v>3195000000</v>
      </c>
      <c r="C107" s="4">
        <v>2848000000</v>
      </c>
      <c r="D107" s="4">
        <v>2089000000</v>
      </c>
      <c r="E107" s="4">
        <v>1973000000</v>
      </c>
      <c r="F107" s="4" t="s">
        <v>56</v>
      </c>
    </row>
    <row r="108" spans="1:6" x14ac:dyDescent="0.2">
      <c r="A108" t="s">
        <v>241</v>
      </c>
      <c r="B108" s="4">
        <v>358000000</v>
      </c>
      <c r="C108" s="4">
        <v>4846000000</v>
      </c>
      <c r="D108" s="4">
        <v>14591000000</v>
      </c>
      <c r="E108" s="4">
        <v>13813000000</v>
      </c>
      <c r="F108" s="4">
        <v>6547000000</v>
      </c>
    </row>
    <row r="109" spans="1:6" x14ac:dyDescent="0.2">
      <c r="A109" t="s">
        <v>242</v>
      </c>
      <c r="B109" s="4">
        <v>30237000000</v>
      </c>
      <c r="C109" s="4">
        <v>14397000000</v>
      </c>
      <c r="D109" s="4">
        <v>8954000000</v>
      </c>
      <c r="E109" s="4">
        <v>10454000000</v>
      </c>
      <c r="F109" s="4">
        <v>3243000000</v>
      </c>
    </row>
    <row r="110" spans="1:6" x14ac:dyDescent="0.2">
      <c r="A110" t="s">
        <v>243</v>
      </c>
      <c r="B110" s="4">
        <v>110447000000</v>
      </c>
      <c r="C110" s="4">
        <v>75488000000</v>
      </c>
      <c r="D110" s="4">
        <v>57749000000</v>
      </c>
      <c r="E110" s="4">
        <v>47928000000</v>
      </c>
      <c r="F110" s="4">
        <v>38615000000</v>
      </c>
    </row>
    <row r="111" spans="1:6" x14ac:dyDescent="0.2">
      <c r="A111" t="s">
        <v>244</v>
      </c>
      <c r="B111" s="4">
        <v>352000000</v>
      </c>
      <c r="C111" s="4">
        <v>4840000000</v>
      </c>
      <c r="D111" s="4">
        <v>14585000000</v>
      </c>
      <c r="E111" s="4">
        <v>13813000000</v>
      </c>
      <c r="F111" s="4">
        <v>6547000000</v>
      </c>
    </row>
    <row r="112" spans="1:6" x14ac:dyDescent="0.2">
      <c r="A112" t="s">
        <v>245</v>
      </c>
      <c r="B112" s="4">
        <v>78096000000</v>
      </c>
      <c r="C112" s="4">
        <v>38032000000</v>
      </c>
      <c r="D112" s="4">
        <v>26148000000</v>
      </c>
      <c r="E112" s="4">
        <v>20525000000</v>
      </c>
      <c r="F112" s="4">
        <v>19273000000</v>
      </c>
    </row>
    <row r="113" spans="1:6" x14ac:dyDescent="0.2">
      <c r="A113" t="s">
        <v>246</v>
      </c>
      <c r="B113" s="4">
        <v>38371000000</v>
      </c>
      <c r="C113" s="4">
        <v>19414000000</v>
      </c>
      <c r="D113" s="4">
        <v>8249000000</v>
      </c>
      <c r="E113" s="4">
        <v>5321000000</v>
      </c>
      <c r="F113" s="4">
        <v>5654000000</v>
      </c>
    </row>
    <row r="114" spans="1:6" x14ac:dyDescent="0.2">
      <c r="A114" t="s">
        <v>247</v>
      </c>
      <c r="B114" s="4">
        <v>1095686625</v>
      </c>
      <c r="C114" s="4">
        <v>1099027213</v>
      </c>
      <c r="D114" s="4">
        <v>1462000000</v>
      </c>
      <c r="E114" s="4">
        <v>1462000000</v>
      </c>
      <c r="F114" s="4">
        <v>1462000000</v>
      </c>
    </row>
    <row r="115" spans="1:6" x14ac:dyDescent="0.2">
      <c r="A115" t="s">
        <v>248</v>
      </c>
      <c r="B115" s="4">
        <v>1095686625</v>
      </c>
      <c r="C115" s="4">
        <v>1099027213</v>
      </c>
      <c r="D115" s="4">
        <v>1089107878</v>
      </c>
      <c r="E115" s="4">
        <v>1088415995</v>
      </c>
      <c r="F115" s="4">
        <v>1073692183</v>
      </c>
    </row>
    <row r="116" spans="1:6" x14ac:dyDescent="0.2">
      <c r="A116" t="s">
        <v>249</v>
      </c>
      <c r="B116" s="4" t="s">
        <v>56</v>
      </c>
      <c r="C116" s="4" t="s">
        <v>56</v>
      </c>
      <c r="D116" s="4" t="s">
        <v>56</v>
      </c>
      <c r="E116" s="4">
        <v>40000</v>
      </c>
      <c r="F116" s="4">
        <v>40000</v>
      </c>
    </row>
    <row r="117" spans="1:6" x14ac:dyDescent="0.2">
      <c r="A117" t="s">
        <v>250</v>
      </c>
      <c r="B117" s="4" t="s">
        <v>56</v>
      </c>
      <c r="C117" s="4" t="s">
        <v>56</v>
      </c>
      <c r="D117" s="4">
        <v>372892122</v>
      </c>
      <c r="E117" s="4">
        <v>373584005</v>
      </c>
      <c r="F117" s="4">
        <v>388307817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66"/>
  <sheetViews>
    <sheetView workbookViewId="0">
      <pane ySplit="1" topLeftCell="A2" activePane="bottomLeft" state="frozen"/>
      <selection pane="bottomLeft"/>
    </sheetView>
  </sheetViews>
  <sheetFormatPr baseColWidth="10" defaultColWidth="8.83203125" defaultRowHeight="15" x14ac:dyDescent="0.2"/>
  <cols>
    <col min="1" max="1" width="48.6640625" customWidth="1"/>
    <col min="2" max="12" width="15.6640625" customWidth="1"/>
    <col min="13" max="13" width="13.6640625" customWidth="1"/>
    <col min="14" max="14" width="15.6640625" customWidth="1"/>
  </cols>
  <sheetData>
    <row r="1" spans="1:14" x14ac:dyDescent="0.2">
      <c r="A1" s="1" t="s">
        <v>126</v>
      </c>
      <c r="B1" s="1" t="s">
        <v>127</v>
      </c>
      <c r="C1" s="1" t="s">
        <v>128</v>
      </c>
      <c r="D1" s="1" t="s">
        <v>129</v>
      </c>
      <c r="E1" s="1" t="s">
        <v>130</v>
      </c>
      <c r="F1" s="1" t="s">
        <v>131</v>
      </c>
      <c r="G1" s="1" t="s">
        <v>132</v>
      </c>
      <c r="H1" s="1" t="s">
        <v>133</v>
      </c>
      <c r="I1" s="1" t="s">
        <v>134</v>
      </c>
      <c r="J1" s="1" t="s">
        <v>135</v>
      </c>
      <c r="K1" s="1" t="s">
        <v>136</v>
      </c>
      <c r="L1" s="1" t="s">
        <v>137</v>
      </c>
      <c r="M1" s="1" t="s">
        <v>138</v>
      </c>
      <c r="N1" s="1" t="s">
        <v>139</v>
      </c>
    </row>
    <row r="2" spans="1:14" x14ac:dyDescent="0.2">
      <c r="A2" t="s">
        <v>789</v>
      </c>
      <c r="B2" t="s">
        <v>854</v>
      </c>
      <c r="C2" t="s">
        <v>114</v>
      </c>
      <c r="D2" t="s">
        <v>501</v>
      </c>
      <c r="E2" t="s">
        <v>958</v>
      </c>
      <c r="F2" t="s">
        <v>991</v>
      </c>
      <c r="G2" t="s">
        <v>143</v>
      </c>
      <c r="H2" t="s">
        <v>1051</v>
      </c>
      <c r="I2" t="s">
        <v>1081</v>
      </c>
      <c r="J2" t="s">
        <v>1107</v>
      </c>
      <c r="K2" t="s">
        <v>56</v>
      </c>
      <c r="L2" t="s">
        <v>56</v>
      </c>
      <c r="M2" t="s">
        <v>56</v>
      </c>
      <c r="N2" t="s">
        <v>1145</v>
      </c>
    </row>
    <row r="3" spans="1:14" x14ac:dyDescent="0.2">
      <c r="A3" t="s">
        <v>790</v>
      </c>
      <c r="B3" t="s">
        <v>855</v>
      </c>
      <c r="C3" t="s">
        <v>897</v>
      </c>
      <c r="D3" t="s">
        <v>927</v>
      </c>
      <c r="E3" t="s">
        <v>959</v>
      </c>
      <c r="F3" t="s">
        <v>992</v>
      </c>
      <c r="G3" t="s">
        <v>1019</v>
      </c>
      <c r="H3" t="s">
        <v>1052</v>
      </c>
      <c r="I3" t="s">
        <v>148</v>
      </c>
      <c r="J3" t="s">
        <v>784</v>
      </c>
      <c r="K3" t="s">
        <v>56</v>
      </c>
      <c r="L3" t="s">
        <v>56</v>
      </c>
      <c r="M3" t="s">
        <v>56</v>
      </c>
      <c r="N3" t="s">
        <v>1146</v>
      </c>
    </row>
    <row r="4" spans="1:14" x14ac:dyDescent="0.2">
      <c r="A4" t="s">
        <v>791</v>
      </c>
      <c r="B4" t="s">
        <v>856</v>
      </c>
      <c r="C4" t="s">
        <v>67</v>
      </c>
      <c r="D4" t="s">
        <v>928</v>
      </c>
      <c r="E4" t="s">
        <v>960</v>
      </c>
      <c r="F4" t="s">
        <v>90</v>
      </c>
      <c r="G4" t="s">
        <v>1020</v>
      </c>
      <c r="H4" t="s">
        <v>99</v>
      </c>
      <c r="I4" t="s">
        <v>105</v>
      </c>
      <c r="J4" t="s">
        <v>96</v>
      </c>
      <c r="K4" t="s">
        <v>56</v>
      </c>
      <c r="L4" t="s">
        <v>56</v>
      </c>
      <c r="M4" t="s">
        <v>56</v>
      </c>
      <c r="N4" t="s">
        <v>1147</v>
      </c>
    </row>
    <row r="5" spans="1:14" x14ac:dyDescent="0.2">
      <c r="A5" t="s">
        <v>792</v>
      </c>
      <c r="B5" t="s">
        <v>857</v>
      </c>
      <c r="C5" t="s">
        <v>898</v>
      </c>
      <c r="D5" t="s">
        <v>929</v>
      </c>
      <c r="E5" t="s">
        <v>961</v>
      </c>
      <c r="F5" t="s">
        <v>71</v>
      </c>
      <c r="G5" t="s">
        <v>1021</v>
      </c>
      <c r="H5" t="s">
        <v>1053</v>
      </c>
      <c r="I5" t="s">
        <v>146</v>
      </c>
      <c r="J5" t="s">
        <v>1108</v>
      </c>
      <c r="K5" t="s">
        <v>56</v>
      </c>
      <c r="L5" t="s">
        <v>56</v>
      </c>
      <c r="M5" t="s">
        <v>56</v>
      </c>
      <c r="N5" t="s">
        <v>1148</v>
      </c>
    </row>
    <row r="6" spans="1:14" x14ac:dyDescent="0.2">
      <c r="A6" t="s">
        <v>793</v>
      </c>
      <c r="B6" t="s">
        <v>858</v>
      </c>
      <c r="C6" t="s">
        <v>56</v>
      </c>
      <c r="D6" t="s">
        <v>56</v>
      </c>
      <c r="E6" t="s">
        <v>56</v>
      </c>
      <c r="F6" t="s">
        <v>56</v>
      </c>
      <c r="G6" t="s">
        <v>56</v>
      </c>
      <c r="H6" t="s">
        <v>56</v>
      </c>
      <c r="I6" t="s">
        <v>56</v>
      </c>
      <c r="J6" t="s">
        <v>56</v>
      </c>
      <c r="K6" t="s">
        <v>56</v>
      </c>
      <c r="L6" t="s">
        <v>56</v>
      </c>
      <c r="M6" t="s">
        <v>56</v>
      </c>
      <c r="N6" t="s">
        <v>56</v>
      </c>
    </row>
    <row r="7" spans="1:14" x14ac:dyDescent="0.2">
      <c r="A7" t="s">
        <v>794</v>
      </c>
      <c r="B7" t="s">
        <v>859</v>
      </c>
      <c r="C7" t="s">
        <v>899</v>
      </c>
      <c r="D7" t="s">
        <v>123</v>
      </c>
      <c r="E7" t="s">
        <v>962</v>
      </c>
      <c r="F7" t="s">
        <v>993</v>
      </c>
      <c r="G7" t="s">
        <v>1022</v>
      </c>
      <c r="H7" t="s">
        <v>74</v>
      </c>
      <c r="I7" t="s">
        <v>1082</v>
      </c>
      <c r="J7" t="s">
        <v>1109</v>
      </c>
      <c r="K7" t="s">
        <v>1140</v>
      </c>
      <c r="L7" t="s">
        <v>1142</v>
      </c>
      <c r="M7" t="s">
        <v>56</v>
      </c>
      <c r="N7" t="s">
        <v>84</v>
      </c>
    </row>
    <row r="8" spans="1:14" x14ac:dyDescent="0.2">
      <c r="A8" t="s">
        <v>795</v>
      </c>
      <c r="B8" t="s">
        <v>56</v>
      </c>
      <c r="C8" t="s">
        <v>56</v>
      </c>
      <c r="D8" t="s">
        <v>56</v>
      </c>
      <c r="E8" t="s">
        <v>56</v>
      </c>
      <c r="F8" t="s">
        <v>56</v>
      </c>
      <c r="G8" t="s">
        <v>1023</v>
      </c>
      <c r="H8" t="s">
        <v>56</v>
      </c>
      <c r="I8" t="s">
        <v>56</v>
      </c>
      <c r="J8" t="s">
        <v>56</v>
      </c>
      <c r="K8" t="s">
        <v>1140</v>
      </c>
      <c r="L8" t="s">
        <v>56</v>
      </c>
      <c r="M8" t="s">
        <v>56</v>
      </c>
      <c r="N8" t="s">
        <v>56</v>
      </c>
    </row>
    <row r="9" spans="1:14" x14ac:dyDescent="0.2">
      <c r="A9" t="s">
        <v>796</v>
      </c>
      <c r="B9" t="s">
        <v>860</v>
      </c>
      <c r="C9" t="s">
        <v>900</v>
      </c>
      <c r="D9" t="s">
        <v>930</v>
      </c>
      <c r="E9" t="s">
        <v>963</v>
      </c>
      <c r="F9" t="s">
        <v>994</v>
      </c>
      <c r="G9" t="s">
        <v>998</v>
      </c>
      <c r="H9" t="s">
        <v>974</v>
      </c>
      <c r="I9" t="s">
        <v>1083</v>
      </c>
      <c r="J9" t="s">
        <v>1110</v>
      </c>
      <c r="K9" t="s">
        <v>56</v>
      </c>
      <c r="L9" t="s">
        <v>56</v>
      </c>
      <c r="M9" t="s">
        <v>56</v>
      </c>
      <c r="N9" t="s">
        <v>1149</v>
      </c>
    </row>
    <row r="10" spans="1:14" x14ac:dyDescent="0.2">
      <c r="A10" t="s">
        <v>797</v>
      </c>
      <c r="B10" t="s">
        <v>63</v>
      </c>
      <c r="C10" t="s">
        <v>70</v>
      </c>
      <c r="D10" t="s">
        <v>78</v>
      </c>
      <c r="E10" t="s">
        <v>83</v>
      </c>
      <c r="F10" t="s">
        <v>66</v>
      </c>
      <c r="G10" t="s">
        <v>97</v>
      </c>
      <c r="H10" t="s">
        <v>100</v>
      </c>
      <c r="I10" t="s">
        <v>107</v>
      </c>
      <c r="J10" t="s">
        <v>118</v>
      </c>
      <c r="K10" t="s">
        <v>56</v>
      </c>
      <c r="L10" t="s">
        <v>56</v>
      </c>
      <c r="M10" t="s">
        <v>56</v>
      </c>
      <c r="N10" t="s">
        <v>125</v>
      </c>
    </row>
    <row r="11" spans="1:14" x14ac:dyDescent="0.2">
      <c r="A11" t="s">
        <v>798</v>
      </c>
      <c r="B11" t="s">
        <v>63</v>
      </c>
      <c r="C11" t="s">
        <v>70</v>
      </c>
      <c r="D11" t="s">
        <v>78</v>
      </c>
      <c r="E11" t="s">
        <v>83</v>
      </c>
      <c r="F11" t="s">
        <v>66</v>
      </c>
      <c r="G11" t="s">
        <v>97</v>
      </c>
      <c r="H11" t="s">
        <v>100</v>
      </c>
      <c r="I11" t="s">
        <v>107</v>
      </c>
      <c r="J11" t="s">
        <v>118</v>
      </c>
      <c r="K11" t="s">
        <v>56</v>
      </c>
      <c r="L11" t="s">
        <v>56</v>
      </c>
      <c r="M11" t="s">
        <v>56</v>
      </c>
      <c r="N11" t="s">
        <v>125</v>
      </c>
    </row>
    <row r="12" spans="1:14" x14ac:dyDescent="0.2">
      <c r="A12" t="s">
        <v>799</v>
      </c>
      <c r="B12" t="s">
        <v>861</v>
      </c>
      <c r="C12" t="s">
        <v>64</v>
      </c>
      <c r="D12" t="s">
        <v>931</v>
      </c>
      <c r="E12" t="s">
        <v>72</v>
      </c>
      <c r="F12" t="s">
        <v>786</v>
      </c>
      <c r="G12" t="s">
        <v>788</v>
      </c>
      <c r="H12" t="s">
        <v>1054</v>
      </c>
      <c r="I12" t="s">
        <v>82</v>
      </c>
      <c r="J12" t="s">
        <v>1111</v>
      </c>
      <c r="K12" t="s">
        <v>56</v>
      </c>
      <c r="L12" t="s">
        <v>56</v>
      </c>
      <c r="M12" t="s">
        <v>56</v>
      </c>
      <c r="N12" t="s">
        <v>1150</v>
      </c>
    </row>
    <row r="13" spans="1:14" x14ac:dyDescent="0.2">
      <c r="A13" t="s">
        <v>800</v>
      </c>
      <c r="B13" t="s">
        <v>862</v>
      </c>
      <c r="C13" t="s">
        <v>901</v>
      </c>
      <c r="D13" t="s">
        <v>901</v>
      </c>
      <c r="E13" t="s">
        <v>901</v>
      </c>
      <c r="F13" t="s">
        <v>924</v>
      </c>
      <c r="G13" t="s">
        <v>1024</v>
      </c>
      <c r="H13" t="s">
        <v>149</v>
      </c>
      <c r="I13" t="s">
        <v>119</v>
      </c>
      <c r="J13" t="s">
        <v>1112</v>
      </c>
      <c r="K13" t="s">
        <v>56</v>
      </c>
      <c r="L13" t="s">
        <v>56</v>
      </c>
      <c r="M13" t="s">
        <v>56</v>
      </c>
      <c r="N13" t="s">
        <v>1151</v>
      </c>
    </row>
    <row r="14" spans="1:14" x14ac:dyDescent="0.2">
      <c r="A14" t="s">
        <v>801</v>
      </c>
      <c r="B14" t="s">
        <v>862</v>
      </c>
      <c r="C14" t="s">
        <v>901</v>
      </c>
      <c r="D14" t="s">
        <v>901</v>
      </c>
      <c r="E14" t="s">
        <v>901</v>
      </c>
      <c r="F14" t="s">
        <v>924</v>
      </c>
      <c r="G14" t="s">
        <v>1024</v>
      </c>
      <c r="H14" t="s">
        <v>149</v>
      </c>
      <c r="I14" t="s">
        <v>119</v>
      </c>
      <c r="J14" t="s">
        <v>1112</v>
      </c>
      <c r="K14" t="s">
        <v>56</v>
      </c>
      <c r="L14" t="s">
        <v>56</v>
      </c>
      <c r="M14" t="s">
        <v>56</v>
      </c>
      <c r="N14" t="s">
        <v>1151</v>
      </c>
    </row>
    <row r="15" spans="1:14" x14ac:dyDescent="0.2">
      <c r="A15" t="s">
        <v>802</v>
      </c>
      <c r="B15" t="s">
        <v>60</v>
      </c>
      <c r="C15" t="s">
        <v>66</v>
      </c>
      <c r="D15" t="s">
        <v>76</v>
      </c>
      <c r="E15" t="s">
        <v>82</v>
      </c>
      <c r="F15" t="s">
        <v>89</v>
      </c>
      <c r="G15" t="s">
        <v>94</v>
      </c>
      <c r="H15" t="s">
        <v>71</v>
      </c>
      <c r="I15" t="s">
        <v>102</v>
      </c>
      <c r="J15" t="s">
        <v>1113</v>
      </c>
      <c r="K15" t="s">
        <v>56</v>
      </c>
      <c r="L15" t="s">
        <v>56</v>
      </c>
      <c r="M15" t="s">
        <v>56</v>
      </c>
      <c r="N15" t="s">
        <v>1152</v>
      </c>
    </row>
    <row r="16" spans="1:14" x14ac:dyDescent="0.2">
      <c r="A16" t="s">
        <v>803</v>
      </c>
      <c r="B16" t="s">
        <v>60</v>
      </c>
      <c r="C16" t="s">
        <v>66</v>
      </c>
      <c r="D16" t="s">
        <v>76</v>
      </c>
      <c r="E16" t="s">
        <v>82</v>
      </c>
      <c r="F16" t="s">
        <v>89</v>
      </c>
      <c r="G16" t="s">
        <v>94</v>
      </c>
      <c r="H16" t="s">
        <v>71</v>
      </c>
      <c r="I16" t="s">
        <v>102</v>
      </c>
      <c r="J16" t="s">
        <v>1113</v>
      </c>
      <c r="K16" t="s">
        <v>56</v>
      </c>
      <c r="L16" t="s">
        <v>56</v>
      </c>
      <c r="M16" t="s">
        <v>56</v>
      </c>
      <c r="N16" t="s">
        <v>1152</v>
      </c>
    </row>
    <row r="17" spans="1:14" x14ac:dyDescent="0.2">
      <c r="A17" t="s">
        <v>804</v>
      </c>
      <c r="B17" t="s">
        <v>58</v>
      </c>
      <c r="C17" t="s">
        <v>56</v>
      </c>
      <c r="D17" t="s">
        <v>74</v>
      </c>
      <c r="E17" t="s">
        <v>56</v>
      </c>
      <c r="F17" t="s">
        <v>56</v>
      </c>
      <c r="G17" t="s">
        <v>56</v>
      </c>
      <c r="H17" t="s">
        <v>56</v>
      </c>
      <c r="I17" t="s">
        <v>56</v>
      </c>
      <c r="J17" t="s">
        <v>56</v>
      </c>
      <c r="K17" t="s">
        <v>56</v>
      </c>
      <c r="L17" t="s">
        <v>56</v>
      </c>
      <c r="M17" t="s">
        <v>56</v>
      </c>
      <c r="N17" t="s">
        <v>56</v>
      </c>
    </row>
    <row r="18" spans="1:14" x14ac:dyDescent="0.2">
      <c r="A18" t="s">
        <v>805</v>
      </c>
      <c r="B18" t="s">
        <v>863</v>
      </c>
      <c r="C18" t="s">
        <v>902</v>
      </c>
      <c r="D18" t="s">
        <v>932</v>
      </c>
      <c r="E18" t="s">
        <v>964</v>
      </c>
      <c r="F18" t="s">
        <v>995</v>
      </c>
      <c r="G18" t="s">
        <v>1025</v>
      </c>
      <c r="H18" t="s">
        <v>93</v>
      </c>
      <c r="I18" t="s">
        <v>1084</v>
      </c>
      <c r="J18" t="s">
        <v>1114</v>
      </c>
      <c r="K18" t="s">
        <v>56</v>
      </c>
      <c r="L18" t="s">
        <v>56</v>
      </c>
      <c r="M18" t="s">
        <v>56</v>
      </c>
      <c r="N18" t="s">
        <v>1153</v>
      </c>
    </row>
    <row r="19" spans="1:14" x14ac:dyDescent="0.2">
      <c r="A19" t="s">
        <v>806</v>
      </c>
      <c r="B19" t="s">
        <v>864</v>
      </c>
      <c r="C19" t="s">
        <v>903</v>
      </c>
      <c r="D19" t="s">
        <v>933</v>
      </c>
      <c r="E19" t="s">
        <v>101</v>
      </c>
      <c r="F19" t="s">
        <v>996</v>
      </c>
      <c r="G19" t="s">
        <v>1026</v>
      </c>
      <c r="H19" t="s">
        <v>1055</v>
      </c>
      <c r="I19" t="s">
        <v>86</v>
      </c>
      <c r="J19" t="s">
        <v>1115</v>
      </c>
      <c r="K19" t="s">
        <v>56</v>
      </c>
      <c r="L19" t="s">
        <v>56</v>
      </c>
      <c r="M19" t="s">
        <v>56</v>
      </c>
      <c r="N19" t="s">
        <v>1154</v>
      </c>
    </row>
    <row r="20" spans="1:14" x14ac:dyDescent="0.2">
      <c r="A20" t="s">
        <v>807</v>
      </c>
      <c r="B20" t="s">
        <v>865</v>
      </c>
      <c r="C20" t="s">
        <v>904</v>
      </c>
      <c r="D20" t="s">
        <v>934</v>
      </c>
      <c r="E20" t="s">
        <v>965</v>
      </c>
      <c r="F20" t="s">
        <v>997</v>
      </c>
      <c r="G20" t="s">
        <v>71</v>
      </c>
      <c r="H20" t="s">
        <v>1056</v>
      </c>
      <c r="I20" t="s">
        <v>1085</v>
      </c>
      <c r="J20" t="s">
        <v>1116</v>
      </c>
      <c r="K20" t="s">
        <v>56</v>
      </c>
      <c r="L20" t="s">
        <v>56</v>
      </c>
      <c r="M20" t="s">
        <v>56</v>
      </c>
      <c r="N20" t="s">
        <v>1155</v>
      </c>
    </row>
    <row r="21" spans="1:14" x14ac:dyDescent="0.2">
      <c r="A21" t="s">
        <v>808</v>
      </c>
      <c r="B21" t="s">
        <v>866</v>
      </c>
      <c r="C21" t="s">
        <v>898</v>
      </c>
      <c r="D21" t="s">
        <v>898</v>
      </c>
      <c r="E21" t="s">
        <v>966</v>
      </c>
      <c r="F21" t="s">
        <v>998</v>
      </c>
      <c r="G21" t="s">
        <v>103</v>
      </c>
      <c r="H21" t="s">
        <v>1057</v>
      </c>
      <c r="I21" t="s">
        <v>92</v>
      </c>
      <c r="J21" t="s">
        <v>1117</v>
      </c>
      <c r="K21" t="s">
        <v>56</v>
      </c>
      <c r="L21" t="s">
        <v>56</v>
      </c>
      <c r="M21" t="s">
        <v>56</v>
      </c>
      <c r="N21" t="s">
        <v>1156</v>
      </c>
    </row>
    <row r="22" spans="1:14" x14ac:dyDescent="0.2">
      <c r="A22" t="s">
        <v>809</v>
      </c>
      <c r="B22" t="s">
        <v>867</v>
      </c>
      <c r="C22" t="s">
        <v>905</v>
      </c>
      <c r="D22" t="s">
        <v>908</v>
      </c>
      <c r="E22" t="s">
        <v>967</v>
      </c>
      <c r="F22" t="s">
        <v>999</v>
      </c>
      <c r="G22" t="s">
        <v>1027</v>
      </c>
      <c r="H22" t="s">
        <v>121</v>
      </c>
      <c r="I22" t="s">
        <v>1086</v>
      </c>
      <c r="J22" t="s">
        <v>551</v>
      </c>
      <c r="K22" t="s">
        <v>56</v>
      </c>
      <c r="L22" t="s">
        <v>56</v>
      </c>
      <c r="M22" t="s">
        <v>56</v>
      </c>
      <c r="N22" t="s">
        <v>1157</v>
      </c>
    </row>
    <row r="23" spans="1:14" x14ac:dyDescent="0.2">
      <c r="A23" t="s">
        <v>810</v>
      </c>
      <c r="B23" t="s">
        <v>868</v>
      </c>
      <c r="C23" t="s">
        <v>906</v>
      </c>
      <c r="D23" t="s">
        <v>112</v>
      </c>
      <c r="E23" t="s">
        <v>968</v>
      </c>
      <c r="F23" t="s">
        <v>115</v>
      </c>
      <c r="G23" t="s">
        <v>1028</v>
      </c>
      <c r="H23" t="s">
        <v>1058</v>
      </c>
      <c r="I23" t="s">
        <v>787</v>
      </c>
      <c r="J23" t="s">
        <v>1118</v>
      </c>
      <c r="K23" t="s">
        <v>56</v>
      </c>
      <c r="L23" t="s">
        <v>56</v>
      </c>
      <c r="M23" t="s">
        <v>56</v>
      </c>
      <c r="N23" t="s">
        <v>1158</v>
      </c>
    </row>
    <row r="24" spans="1:14" x14ac:dyDescent="0.2">
      <c r="A24" t="s">
        <v>811</v>
      </c>
      <c r="B24" t="s">
        <v>868</v>
      </c>
      <c r="C24" t="s">
        <v>906</v>
      </c>
      <c r="D24" t="s">
        <v>112</v>
      </c>
      <c r="E24" t="s">
        <v>968</v>
      </c>
      <c r="F24" t="s">
        <v>115</v>
      </c>
      <c r="G24" t="s">
        <v>1028</v>
      </c>
      <c r="H24" t="s">
        <v>56</v>
      </c>
      <c r="I24" t="s">
        <v>787</v>
      </c>
      <c r="J24" t="s">
        <v>1118</v>
      </c>
      <c r="K24" t="s">
        <v>1141</v>
      </c>
      <c r="L24" t="s">
        <v>56</v>
      </c>
      <c r="M24" t="s">
        <v>56</v>
      </c>
      <c r="N24" t="s">
        <v>56</v>
      </c>
    </row>
    <row r="25" spans="1:14" x14ac:dyDescent="0.2">
      <c r="A25" t="s">
        <v>812</v>
      </c>
      <c r="B25" t="s">
        <v>868</v>
      </c>
      <c r="C25" t="s">
        <v>906</v>
      </c>
      <c r="D25" t="s">
        <v>112</v>
      </c>
      <c r="E25" t="s">
        <v>968</v>
      </c>
      <c r="F25" t="s">
        <v>115</v>
      </c>
      <c r="G25" t="s">
        <v>1028</v>
      </c>
      <c r="H25" t="s">
        <v>56</v>
      </c>
      <c r="I25" t="s">
        <v>787</v>
      </c>
      <c r="J25" t="s">
        <v>56</v>
      </c>
      <c r="K25" t="s">
        <v>56</v>
      </c>
      <c r="L25" t="s">
        <v>56</v>
      </c>
      <c r="M25" t="s">
        <v>56</v>
      </c>
      <c r="N25" t="s">
        <v>56</v>
      </c>
    </row>
    <row r="26" spans="1:14" x14ac:dyDescent="0.2">
      <c r="A26" t="s">
        <v>813</v>
      </c>
      <c r="B26" t="s">
        <v>869</v>
      </c>
      <c r="C26" t="s">
        <v>907</v>
      </c>
      <c r="D26" t="s">
        <v>935</v>
      </c>
      <c r="E26" t="s">
        <v>969</v>
      </c>
      <c r="F26" t="s">
        <v>1000</v>
      </c>
      <c r="G26" t="s">
        <v>1029</v>
      </c>
      <c r="H26" t="s">
        <v>1059</v>
      </c>
      <c r="I26" t="s">
        <v>80</v>
      </c>
      <c r="J26" t="s">
        <v>1119</v>
      </c>
      <c r="K26" t="s">
        <v>56</v>
      </c>
      <c r="L26" t="s">
        <v>56</v>
      </c>
      <c r="M26" t="s">
        <v>56</v>
      </c>
      <c r="N26" t="s">
        <v>1159</v>
      </c>
    </row>
    <row r="27" spans="1:14" x14ac:dyDescent="0.2">
      <c r="A27" t="s">
        <v>814</v>
      </c>
      <c r="B27" t="s">
        <v>870</v>
      </c>
      <c r="C27" t="s">
        <v>908</v>
      </c>
      <c r="D27" t="s">
        <v>936</v>
      </c>
      <c r="E27" t="s">
        <v>970</v>
      </c>
      <c r="F27" t="s">
        <v>1001</v>
      </c>
      <c r="G27" t="s">
        <v>87</v>
      </c>
      <c r="H27" t="s">
        <v>1060</v>
      </c>
      <c r="I27" t="s">
        <v>1087</v>
      </c>
      <c r="J27" t="s">
        <v>997</v>
      </c>
      <c r="K27" t="s">
        <v>56</v>
      </c>
      <c r="L27" t="s">
        <v>56</v>
      </c>
      <c r="M27" t="s">
        <v>56</v>
      </c>
      <c r="N27" t="s">
        <v>73</v>
      </c>
    </row>
    <row r="28" spans="1:14" x14ac:dyDescent="0.2">
      <c r="A28" t="s">
        <v>815</v>
      </c>
      <c r="B28" t="s">
        <v>871</v>
      </c>
      <c r="C28" t="s">
        <v>909</v>
      </c>
      <c r="D28" t="s">
        <v>937</v>
      </c>
      <c r="E28" t="s">
        <v>971</v>
      </c>
      <c r="F28" t="s">
        <v>1002</v>
      </c>
      <c r="G28" t="s">
        <v>1030</v>
      </c>
      <c r="H28" t="s">
        <v>1061</v>
      </c>
      <c r="I28" t="s">
        <v>88</v>
      </c>
      <c r="J28" t="s">
        <v>1120</v>
      </c>
      <c r="K28" t="s">
        <v>56</v>
      </c>
      <c r="L28" t="s">
        <v>56</v>
      </c>
      <c r="M28" t="s">
        <v>56</v>
      </c>
      <c r="N28" t="s">
        <v>122</v>
      </c>
    </row>
    <row r="29" spans="1:14" x14ac:dyDescent="0.2">
      <c r="A29" t="s">
        <v>816</v>
      </c>
      <c r="B29" t="s">
        <v>872</v>
      </c>
      <c r="C29" t="s">
        <v>910</v>
      </c>
      <c r="D29" t="s">
        <v>108</v>
      </c>
      <c r="E29" t="s">
        <v>972</v>
      </c>
      <c r="F29" t="s">
        <v>1003</v>
      </c>
      <c r="G29" t="s">
        <v>1031</v>
      </c>
      <c r="H29" t="s">
        <v>1062</v>
      </c>
      <c r="I29" t="s">
        <v>1088</v>
      </c>
      <c r="J29" t="s">
        <v>1121</v>
      </c>
      <c r="K29" t="s">
        <v>56</v>
      </c>
      <c r="L29" t="s">
        <v>56</v>
      </c>
      <c r="M29" t="s">
        <v>56</v>
      </c>
      <c r="N29" t="s">
        <v>1160</v>
      </c>
    </row>
    <row r="30" spans="1:14" x14ac:dyDescent="0.2">
      <c r="A30" t="s">
        <v>817</v>
      </c>
      <c r="B30" t="s">
        <v>92</v>
      </c>
      <c r="C30" t="s">
        <v>911</v>
      </c>
      <c r="D30" t="s">
        <v>785</v>
      </c>
      <c r="E30" t="s">
        <v>62</v>
      </c>
      <c r="F30" t="s">
        <v>1004</v>
      </c>
      <c r="G30" t="s">
        <v>1032</v>
      </c>
      <c r="H30" t="s">
        <v>1063</v>
      </c>
      <c r="I30" t="s">
        <v>1089</v>
      </c>
      <c r="J30" t="s">
        <v>1122</v>
      </c>
      <c r="K30" t="s">
        <v>56</v>
      </c>
      <c r="L30" t="s">
        <v>56</v>
      </c>
      <c r="M30" t="s">
        <v>56</v>
      </c>
      <c r="N30" t="s">
        <v>972</v>
      </c>
    </row>
    <row r="31" spans="1:14" x14ac:dyDescent="0.2">
      <c r="A31" t="s">
        <v>818</v>
      </c>
      <c r="B31" t="s">
        <v>873</v>
      </c>
      <c r="C31" t="s">
        <v>912</v>
      </c>
      <c r="D31" t="s">
        <v>938</v>
      </c>
      <c r="E31" t="s">
        <v>973</v>
      </c>
      <c r="F31" t="s">
        <v>1005</v>
      </c>
      <c r="G31" t="s">
        <v>1033</v>
      </c>
      <c r="H31" t="s">
        <v>1064</v>
      </c>
      <c r="I31" t="s">
        <v>1090</v>
      </c>
      <c r="J31" t="s">
        <v>75</v>
      </c>
      <c r="K31" t="s">
        <v>56</v>
      </c>
      <c r="L31" t="s">
        <v>56</v>
      </c>
      <c r="M31" t="s">
        <v>56</v>
      </c>
      <c r="N31" t="s">
        <v>1161</v>
      </c>
    </row>
    <row r="32" spans="1:14" x14ac:dyDescent="0.2">
      <c r="A32" t="s">
        <v>819</v>
      </c>
      <c r="B32" t="s">
        <v>874</v>
      </c>
      <c r="C32" t="s">
        <v>913</v>
      </c>
      <c r="D32" t="s">
        <v>939</v>
      </c>
      <c r="E32" t="s">
        <v>974</v>
      </c>
      <c r="F32" t="s">
        <v>1006</v>
      </c>
      <c r="G32" t="s">
        <v>1034</v>
      </c>
      <c r="H32" t="s">
        <v>1065</v>
      </c>
      <c r="I32" t="s">
        <v>1091</v>
      </c>
      <c r="J32" t="s">
        <v>1123</v>
      </c>
      <c r="K32" t="s">
        <v>56</v>
      </c>
      <c r="L32" t="s">
        <v>56</v>
      </c>
      <c r="M32" t="s">
        <v>56</v>
      </c>
      <c r="N32" t="s">
        <v>911</v>
      </c>
    </row>
    <row r="33" spans="1:14" x14ac:dyDescent="0.2">
      <c r="A33" t="s">
        <v>820</v>
      </c>
      <c r="B33" t="s">
        <v>875</v>
      </c>
      <c r="C33" t="s">
        <v>68</v>
      </c>
      <c r="D33" t="s">
        <v>940</v>
      </c>
      <c r="E33" t="s">
        <v>291</v>
      </c>
      <c r="F33" t="s">
        <v>1007</v>
      </c>
      <c r="G33" t="s">
        <v>65</v>
      </c>
      <c r="H33" t="s">
        <v>940</v>
      </c>
      <c r="I33" t="s">
        <v>717</v>
      </c>
      <c r="J33" t="s">
        <v>1124</v>
      </c>
      <c r="K33" t="s">
        <v>56</v>
      </c>
      <c r="L33" t="s">
        <v>56</v>
      </c>
      <c r="M33" t="s">
        <v>56</v>
      </c>
      <c r="N33" t="s">
        <v>122</v>
      </c>
    </row>
    <row r="34" spans="1:14" x14ac:dyDescent="0.2">
      <c r="A34" t="s">
        <v>821</v>
      </c>
      <c r="B34" t="s">
        <v>56</v>
      </c>
      <c r="C34" t="s">
        <v>56</v>
      </c>
      <c r="D34" t="s">
        <v>56</v>
      </c>
      <c r="E34" t="s">
        <v>56</v>
      </c>
      <c r="F34" t="s">
        <v>56</v>
      </c>
      <c r="G34" t="s">
        <v>56</v>
      </c>
      <c r="H34" t="s">
        <v>56</v>
      </c>
      <c r="I34" t="s">
        <v>56</v>
      </c>
      <c r="J34" t="s">
        <v>56</v>
      </c>
      <c r="K34" t="s">
        <v>945</v>
      </c>
      <c r="L34" t="s">
        <v>1143</v>
      </c>
      <c r="M34" t="s">
        <v>1144</v>
      </c>
      <c r="N34" t="s">
        <v>116</v>
      </c>
    </row>
    <row r="35" spans="1:14" x14ac:dyDescent="0.2">
      <c r="A35" t="s">
        <v>822</v>
      </c>
      <c r="B35" t="s">
        <v>56</v>
      </c>
      <c r="C35" t="s">
        <v>56</v>
      </c>
      <c r="D35" t="s">
        <v>56</v>
      </c>
      <c r="E35" t="s">
        <v>56</v>
      </c>
      <c r="F35" t="s">
        <v>56</v>
      </c>
      <c r="G35" t="s">
        <v>56</v>
      </c>
      <c r="H35" t="s">
        <v>56</v>
      </c>
      <c r="I35" t="s">
        <v>56</v>
      </c>
      <c r="J35" t="s">
        <v>56</v>
      </c>
      <c r="K35" t="s">
        <v>945</v>
      </c>
      <c r="L35" t="s">
        <v>1143</v>
      </c>
      <c r="M35" t="s">
        <v>1144</v>
      </c>
      <c r="N35" t="s">
        <v>116</v>
      </c>
    </row>
    <row r="36" spans="1:14" x14ac:dyDescent="0.2">
      <c r="A36" t="s">
        <v>823</v>
      </c>
      <c r="B36" t="s">
        <v>876</v>
      </c>
      <c r="C36" t="s">
        <v>914</v>
      </c>
      <c r="D36" t="s">
        <v>941</v>
      </c>
      <c r="E36" t="s">
        <v>975</v>
      </c>
      <c r="F36" t="s">
        <v>81</v>
      </c>
      <c r="G36" t="s">
        <v>1035</v>
      </c>
      <c r="H36" t="s">
        <v>1066</v>
      </c>
      <c r="I36" t="s">
        <v>1092</v>
      </c>
      <c r="J36" t="s">
        <v>1125</v>
      </c>
      <c r="K36" t="s">
        <v>56</v>
      </c>
      <c r="L36" t="s">
        <v>56</v>
      </c>
      <c r="M36" t="s">
        <v>56</v>
      </c>
      <c r="N36" t="s">
        <v>1162</v>
      </c>
    </row>
    <row r="37" spans="1:14" x14ac:dyDescent="0.2">
      <c r="A37" t="s">
        <v>824</v>
      </c>
      <c r="B37" t="s">
        <v>877</v>
      </c>
      <c r="C37" t="s">
        <v>914</v>
      </c>
      <c r="D37" t="s">
        <v>942</v>
      </c>
      <c r="E37" t="s">
        <v>976</v>
      </c>
      <c r="F37" t="s">
        <v>74</v>
      </c>
      <c r="G37" t="s">
        <v>74</v>
      </c>
      <c r="H37" t="s">
        <v>74</v>
      </c>
      <c r="I37" t="s">
        <v>74</v>
      </c>
      <c r="J37" t="s">
        <v>56</v>
      </c>
      <c r="K37" t="s">
        <v>56</v>
      </c>
      <c r="L37" t="s">
        <v>74</v>
      </c>
      <c r="M37" t="s">
        <v>1144</v>
      </c>
      <c r="N37" t="s">
        <v>56</v>
      </c>
    </row>
    <row r="38" spans="1:14" x14ac:dyDescent="0.2">
      <c r="A38" t="s">
        <v>825</v>
      </c>
      <c r="B38" t="s">
        <v>878</v>
      </c>
      <c r="C38" t="s">
        <v>74</v>
      </c>
      <c r="D38" t="s">
        <v>943</v>
      </c>
      <c r="E38" t="s">
        <v>977</v>
      </c>
      <c r="F38" t="s">
        <v>81</v>
      </c>
      <c r="G38" t="s">
        <v>1035</v>
      </c>
      <c r="H38" t="s">
        <v>1066</v>
      </c>
      <c r="I38" t="s">
        <v>1092</v>
      </c>
      <c r="J38" t="s">
        <v>1126</v>
      </c>
      <c r="K38" t="s">
        <v>56</v>
      </c>
      <c r="L38" t="s">
        <v>56</v>
      </c>
      <c r="M38" t="s">
        <v>56</v>
      </c>
      <c r="N38" t="s">
        <v>1162</v>
      </c>
    </row>
    <row r="39" spans="1:14" x14ac:dyDescent="0.2">
      <c r="A39" t="s">
        <v>826</v>
      </c>
      <c r="B39" t="s">
        <v>879</v>
      </c>
      <c r="C39" t="s">
        <v>915</v>
      </c>
      <c r="D39" t="s">
        <v>944</v>
      </c>
      <c r="E39" t="s">
        <v>978</v>
      </c>
      <c r="F39" t="s">
        <v>783</v>
      </c>
      <c r="G39" t="s">
        <v>1036</v>
      </c>
      <c r="H39" t="s">
        <v>1067</v>
      </c>
      <c r="I39" t="s">
        <v>952</v>
      </c>
      <c r="J39" t="s">
        <v>1127</v>
      </c>
      <c r="K39" t="s">
        <v>56</v>
      </c>
      <c r="L39" t="s">
        <v>56</v>
      </c>
      <c r="M39" t="s">
        <v>56</v>
      </c>
      <c r="N39" t="s">
        <v>1163</v>
      </c>
    </row>
    <row r="40" spans="1:14" x14ac:dyDescent="0.2">
      <c r="A40" t="s">
        <v>827</v>
      </c>
      <c r="B40" t="s">
        <v>880</v>
      </c>
      <c r="C40" t="s">
        <v>111</v>
      </c>
      <c r="D40" t="s">
        <v>936</v>
      </c>
      <c r="E40" t="s">
        <v>979</v>
      </c>
      <c r="F40" t="s">
        <v>1008</v>
      </c>
      <c r="G40" t="s">
        <v>1037</v>
      </c>
      <c r="H40" t="s">
        <v>982</v>
      </c>
      <c r="I40" t="s">
        <v>1025</v>
      </c>
      <c r="J40" t="s">
        <v>1128</v>
      </c>
      <c r="K40" t="s">
        <v>56</v>
      </c>
      <c r="L40" t="s">
        <v>56</v>
      </c>
      <c r="M40" t="s">
        <v>56</v>
      </c>
      <c r="N40" t="s">
        <v>1164</v>
      </c>
    </row>
    <row r="41" spans="1:14" x14ac:dyDescent="0.2">
      <c r="A41" t="s">
        <v>828</v>
      </c>
      <c r="B41" t="s">
        <v>881</v>
      </c>
      <c r="C41" t="s">
        <v>682</v>
      </c>
      <c r="D41" t="s">
        <v>945</v>
      </c>
      <c r="E41" t="s">
        <v>533</v>
      </c>
      <c r="F41" t="s">
        <v>1009</v>
      </c>
      <c r="G41" t="s">
        <v>1038</v>
      </c>
      <c r="H41" t="s">
        <v>1068</v>
      </c>
      <c r="I41" t="s">
        <v>951</v>
      </c>
      <c r="J41" t="s">
        <v>1018</v>
      </c>
      <c r="K41" t="s">
        <v>56</v>
      </c>
      <c r="L41" t="s">
        <v>56</v>
      </c>
      <c r="M41" t="s">
        <v>56</v>
      </c>
      <c r="N41" t="s">
        <v>889</v>
      </c>
    </row>
    <row r="42" spans="1:14" x14ac:dyDescent="0.2">
      <c r="A42" t="s">
        <v>829</v>
      </c>
      <c r="B42" t="s">
        <v>882</v>
      </c>
      <c r="C42" t="s">
        <v>916</v>
      </c>
      <c r="D42" t="s">
        <v>946</v>
      </c>
      <c r="E42" t="s">
        <v>980</v>
      </c>
      <c r="F42" t="s">
        <v>1010</v>
      </c>
      <c r="G42" t="s">
        <v>1034</v>
      </c>
      <c r="H42" t="s">
        <v>1069</v>
      </c>
      <c r="I42" t="s">
        <v>1093</v>
      </c>
      <c r="J42" t="s">
        <v>1129</v>
      </c>
      <c r="K42" t="s">
        <v>56</v>
      </c>
      <c r="L42" t="s">
        <v>56</v>
      </c>
      <c r="M42" t="s">
        <v>56</v>
      </c>
      <c r="N42" t="s">
        <v>1165</v>
      </c>
    </row>
    <row r="43" spans="1:14" x14ac:dyDescent="0.2">
      <c r="A43" t="s">
        <v>830</v>
      </c>
      <c r="B43" t="s">
        <v>883</v>
      </c>
      <c r="C43" t="s">
        <v>916</v>
      </c>
      <c r="D43" t="s">
        <v>946</v>
      </c>
      <c r="E43" t="s">
        <v>980</v>
      </c>
      <c r="F43" t="s">
        <v>1011</v>
      </c>
      <c r="G43" t="s">
        <v>1039</v>
      </c>
      <c r="H43" t="s">
        <v>1069</v>
      </c>
      <c r="I43" t="s">
        <v>1094</v>
      </c>
      <c r="J43" t="s">
        <v>1130</v>
      </c>
      <c r="K43" t="s">
        <v>56</v>
      </c>
      <c r="L43" t="s">
        <v>56</v>
      </c>
      <c r="M43" t="s">
        <v>56</v>
      </c>
      <c r="N43" t="s">
        <v>1166</v>
      </c>
    </row>
    <row r="44" spans="1:14" x14ac:dyDescent="0.2">
      <c r="A44" t="s">
        <v>831</v>
      </c>
      <c r="B44" t="s">
        <v>884</v>
      </c>
      <c r="C44" t="s">
        <v>917</v>
      </c>
      <c r="D44" t="s">
        <v>917</v>
      </c>
      <c r="E44" t="s">
        <v>981</v>
      </c>
      <c r="F44" t="s">
        <v>1012</v>
      </c>
      <c r="G44" t="s">
        <v>1040</v>
      </c>
      <c r="H44" t="s">
        <v>1070</v>
      </c>
      <c r="I44" t="s">
        <v>1030</v>
      </c>
      <c r="J44" t="s">
        <v>1131</v>
      </c>
      <c r="K44" t="s">
        <v>56</v>
      </c>
      <c r="L44" t="s">
        <v>56</v>
      </c>
      <c r="M44" t="s">
        <v>56</v>
      </c>
      <c r="N44" t="s">
        <v>1167</v>
      </c>
    </row>
    <row r="45" spans="1:14" x14ac:dyDescent="0.2">
      <c r="A45" t="s">
        <v>832</v>
      </c>
      <c r="B45" t="s">
        <v>885</v>
      </c>
      <c r="C45" t="s">
        <v>917</v>
      </c>
      <c r="D45" t="s">
        <v>947</v>
      </c>
      <c r="E45" t="s">
        <v>982</v>
      </c>
      <c r="F45" t="s">
        <v>1013</v>
      </c>
      <c r="G45" t="s">
        <v>1041</v>
      </c>
      <c r="H45" t="s">
        <v>1071</v>
      </c>
      <c r="I45" t="s">
        <v>1095</v>
      </c>
      <c r="J45" t="s">
        <v>1132</v>
      </c>
      <c r="K45" t="s">
        <v>56</v>
      </c>
      <c r="L45" t="s">
        <v>56</v>
      </c>
      <c r="M45" t="s">
        <v>56</v>
      </c>
      <c r="N45" t="s">
        <v>1168</v>
      </c>
    </row>
    <row r="46" spans="1:14" x14ac:dyDescent="0.2">
      <c r="A46" t="s">
        <v>833</v>
      </c>
      <c r="B46" t="s">
        <v>74</v>
      </c>
      <c r="C46" t="s">
        <v>56</v>
      </c>
      <c r="D46" t="s">
        <v>74</v>
      </c>
      <c r="E46" t="s">
        <v>74</v>
      </c>
      <c r="F46" t="s">
        <v>74</v>
      </c>
      <c r="G46" t="s">
        <v>74</v>
      </c>
      <c r="H46" t="s">
        <v>890</v>
      </c>
      <c r="I46" t="s">
        <v>74</v>
      </c>
      <c r="J46" t="s">
        <v>942</v>
      </c>
      <c r="K46" t="s">
        <v>56</v>
      </c>
      <c r="L46" t="s">
        <v>56</v>
      </c>
      <c r="M46" t="s">
        <v>56</v>
      </c>
      <c r="N46" t="s">
        <v>74</v>
      </c>
    </row>
    <row r="47" spans="1:14" x14ac:dyDescent="0.2">
      <c r="A47" t="s">
        <v>834</v>
      </c>
      <c r="B47" t="s">
        <v>885</v>
      </c>
      <c r="C47" t="s">
        <v>917</v>
      </c>
      <c r="D47" t="s">
        <v>947</v>
      </c>
      <c r="E47" t="s">
        <v>982</v>
      </c>
      <c r="F47" t="s">
        <v>1013</v>
      </c>
      <c r="G47" t="s">
        <v>1041</v>
      </c>
      <c r="H47" t="s">
        <v>1072</v>
      </c>
      <c r="I47" t="s">
        <v>1095</v>
      </c>
      <c r="J47" t="s">
        <v>1133</v>
      </c>
      <c r="K47" t="s">
        <v>56</v>
      </c>
      <c r="L47" t="s">
        <v>56</v>
      </c>
      <c r="M47" t="s">
        <v>56</v>
      </c>
      <c r="N47" t="s">
        <v>1168</v>
      </c>
    </row>
    <row r="48" spans="1:14" x14ac:dyDescent="0.2">
      <c r="A48" t="s">
        <v>835</v>
      </c>
      <c r="B48" t="s">
        <v>886</v>
      </c>
      <c r="C48" t="s">
        <v>74</v>
      </c>
      <c r="D48" t="s">
        <v>948</v>
      </c>
      <c r="E48" t="s">
        <v>890</v>
      </c>
      <c r="F48" t="s">
        <v>886</v>
      </c>
      <c r="G48" t="s">
        <v>1042</v>
      </c>
      <c r="H48" t="s">
        <v>945</v>
      </c>
      <c r="I48" t="s">
        <v>117</v>
      </c>
      <c r="J48" t="s">
        <v>1048</v>
      </c>
      <c r="K48" t="s">
        <v>56</v>
      </c>
      <c r="L48" t="s">
        <v>56</v>
      </c>
      <c r="M48" t="s">
        <v>56</v>
      </c>
      <c r="N48" t="s">
        <v>1169</v>
      </c>
    </row>
    <row r="49" spans="1:14" x14ac:dyDescent="0.2">
      <c r="A49" t="s">
        <v>836</v>
      </c>
      <c r="B49" t="s">
        <v>887</v>
      </c>
      <c r="C49" t="s">
        <v>918</v>
      </c>
      <c r="D49" t="s">
        <v>949</v>
      </c>
      <c r="E49" t="s">
        <v>983</v>
      </c>
      <c r="F49" t="s">
        <v>1014</v>
      </c>
      <c r="G49" t="s">
        <v>1043</v>
      </c>
      <c r="H49" t="s">
        <v>1073</v>
      </c>
      <c r="I49" t="s">
        <v>1096</v>
      </c>
      <c r="J49" t="s">
        <v>1134</v>
      </c>
      <c r="K49" t="s">
        <v>56</v>
      </c>
      <c r="L49" t="s">
        <v>56</v>
      </c>
      <c r="M49" t="s">
        <v>56</v>
      </c>
      <c r="N49" t="s">
        <v>56</v>
      </c>
    </row>
    <row r="50" spans="1:14" x14ac:dyDescent="0.2">
      <c r="A50" t="s">
        <v>837</v>
      </c>
      <c r="B50" t="s">
        <v>887</v>
      </c>
      <c r="C50" t="s">
        <v>918</v>
      </c>
      <c r="D50" t="s">
        <v>949</v>
      </c>
      <c r="E50" t="s">
        <v>983</v>
      </c>
      <c r="F50" t="s">
        <v>1014</v>
      </c>
      <c r="G50" t="s">
        <v>1043</v>
      </c>
      <c r="H50" t="s">
        <v>1073</v>
      </c>
      <c r="I50" t="s">
        <v>1096</v>
      </c>
      <c r="J50" t="s">
        <v>1134</v>
      </c>
      <c r="K50" t="s">
        <v>56</v>
      </c>
      <c r="L50" t="s">
        <v>56</v>
      </c>
      <c r="M50" t="s">
        <v>56</v>
      </c>
      <c r="N50" t="s">
        <v>56</v>
      </c>
    </row>
    <row r="51" spans="1:14" x14ac:dyDescent="0.2">
      <c r="A51" t="s">
        <v>838</v>
      </c>
      <c r="B51" t="s">
        <v>74</v>
      </c>
      <c r="C51" t="s">
        <v>56</v>
      </c>
      <c r="D51" t="s">
        <v>74</v>
      </c>
      <c r="E51" t="s">
        <v>74</v>
      </c>
      <c r="F51" t="s">
        <v>74</v>
      </c>
      <c r="G51" t="s">
        <v>74</v>
      </c>
      <c r="H51" t="s">
        <v>74</v>
      </c>
      <c r="I51" t="s">
        <v>1097</v>
      </c>
      <c r="J51" t="s">
        <v>74</v>
      </c>
      <c r="K51" t="s">
        <v>56</v>
      </c>
      <c r="L51" t="s">
        <v>56</v>
      </c>
      <c r="M51" t="s">
        <v>56</v>
      </c>
      <c r="N51" t="s">
        <v>56</v>
      </c>
    </row>
    <row r="52" spans="1:14" x14ac:dyDescent="0.2">
      <c r="A52" t="s">
        <v>839</v>
      </c>
      <c r="B52" t="s">
        <v>74</v>
      </c>
      <c r="C52" t="s">
        <v>56</v>
      </c>
      <c r="D52" t="s">
        <v>74</v>
      </c>
      <c r="E52" t="s">
        <v>74</v>
      </c>
      <c r="F52" t="s">
        <v>74</v>
      </c>
      <c r="G52" t="s">
        <v>74</v>
      </c>
      <c r="H52" t="s">
        <v>74</v>
      </c>
      <c r="I52" t="s">
        <v>1097</v>
      </c>
      <c r="J52" t="s">
        <v>74</v>
      </c>
      <c r="K52" t="s">
        <v>56</v>
      </c>
      <c r="L52" t="s">
        <v>56</v>
      </c>
      <c r="M52" t="s">
        <v>56</v>
      </c>
      <c r="N52" t="s">
        <v>56</v>
      </c>
    </row>
    <row r="53" spans="1:14" x14ac:dyDescent="0.2">
      <c r="A53" t="s">
        <v>840</v>
      </c>
      <c r="B53" t="s">
        <v>888</v>
      </c>
      <c r="C53" t="s">
        <v>919</v>
      </c>
      <c r="D53" t="s">
        <v>950</v>
      </c>
      <c r="E53" t="s">
        <v>984</v>
      </c>
      <c r="F53" t="s">
        <v>984</v>
      </c>
      <c r="G53" t="s">
        <v>1044</v>
      </c>
      <c r="H53" t="s">
        <v>1074</v>
      </c>
      <c r="I53" t="s">
        <v>1098</v>
      </c>
      <c r="J53" t="s">
        <v>101</v>
      </c>
      <c r="K53" t="s">
        <v>56</v>
      </c>
      <c r="L53" t="s">
        <v>56</v>
      </c>
      <c r="M53" t="s">
        <v>56</v>
      </c>
      <c r="N53" t="s">
        <v>1170</v>
      </c>
    </row>
    <row r="54" spans="1:14" x14ac:dyDescent="0.2">
      <c r="A54" t="s">
        <v>841</v>
      </c>
      <c r="B54" t="s">
        <v>889</v>
      </c>
      <c r="C54" t="s">
        <v>920</v>
      </c>
      <c r="D54" t="s">
        <v>951</v>
      </c>
      <c r="E54" t="s">
        <v>985</v>
      </c>
      <c r="F54" t="s">
        <v>924</v>
      </c>
      <c r="G54" t="s">
        <v>120</v>
      </c>
      <c r="H54" t="s">
        <v>526</v>
      </c>
      <c r="I54" t="s">
        <v>1099</v>
      </c>
      <c r="J54" t="s">
        <v>968</v>
      </c>
      <c r="K54" t="s">
        <v>56</v>
      </c>
      <c r="L54" t="s">
        <v>56</v>
      </c>
      <c r="M54" t="s">
        <v>56</v>
      </c>
      <c r="N54" t="s">
        <v>1171</v>
      </c>
    </row>
    <row r="55" spans="1:14" x14ac:dyDescent="0.2">
      <c r="A55" t="s">
        <v>842</v>
      </c>
      <c r="B55" t="s">
        <v>890</v>
      </c>
      <c r="C55" t="s">
        <v>74</v>
      </c>
      <c r="D55" t="s">
        <v>74</v>
      </c>
      <c r="E55" t="s">
        <v>74</v>
      </c>
      <c r="F55" t="s">
        <v>890</v>
      </c>
      <c r="G55" t="s">
        <v>1045</v>
      </c>
      <c r="H55" t="s">
        <v>890</v>
      </c>
      <c r="I55" t="s">
        <v>1100</v>
      </c>
      <c r="J55" t="s">
        <v>1135</v>
      </c>
      <c r="K55" t="s">
        <v>56</v>
      </c>
      <c r="L55" t="s">
        <v>56</v>
      </c>
      <c r="M55" t="s">
        <v>56</v>
      </c>
      <c r="N55" t="s">
        <v>890</v>
      </c>
    </row>
    <row r="56" spans="1:14" x14ac:dyDescent="0.2">
      <c r="A56" t="s">
        <v>843</v>
      </c>
      <c r="B56" t="s">
        <v>891</v>
      </c>
      <c r="C56" t="s">
        <v>921</v>
      </c>
      <c r="D56" t="s">
        <v>952</v>
      </c>
      <c r="E56" t="s">
        <v>986</v>
      </c>
      <c r="F56" t="s">
        <v>1015</v>
      </c>
      <c r="G56" t="s">
        <v>1046</v>
      </c>
      <c r="H56" t="s">
        <v>1075</v>
      </c>
      <c r="I56" t="s">
        <v>72</v>
      </c>
      <c r="J56" t="s">
        <v>1136</v>
      </c>
      <c r="K56" t="s">
        <v>56</v>
      </c>
      <c r="L56" t="s">
        <v>56</v>
      </c>
      <c r="M56" t="s">
        <v>56</v>
      </c>
      <c r="N56" t="s">
        <v>1172</v>
      </c>
    </row>
    <row r="57" spans="1:14" x14ac:dyDescent="0.2">
      <c r="A57" t="s">
        <v>844</v>
      </c>
      <c r="B57" t="s">
        <v>892</v>
      </c>
      <c r="C57" t="s">
        <v>922</v>
      </c>
      <c r="D57" t="s">
        <v>953</v>
      </c>
      <c r="E57" t="s">
        <v>956</v>
      </c>
      <c r="F57" t="s">
        <v>989</v>
      </c>
      <c r="G57" t="s">
        <v>894</v>
      </c>
      <c r="H57" t="s">
        <v>1076</v>
      </c>
      <c r="I57" t="s">
        <v>1101</v>
      </c>
      <c r="J57" t="s">
        <v>1104</v>
      </c>
      <c r="K57" t="s">
        <v>56</v>
      </c>
      <c r="L57" t="s">
        <v>56</v>
      </c>
      <c r="M57" t="s">
        <v>56</v>
      </c>
      <c r="N57" t="s">
        <v>1173</v>
      </c>
    </row>
    <row r="58" spans="1:14" x14ac:dyDescent="0.2">
      <c r="A58" t="s">
        <v>845</v>
      </c>
      <c r="B58" t="s">
        <v>893</v>
      </c>
      <c r="C58" t="s">
        <v>923</v>
      </c>
      <c r="D58" t="s">
        <v>954</v>
      </c>
      <c r="E58" t="s">
        <v>987</v>
      </c>
      <c r="F58" t="s">
        <v>1016</v>
      </c>
      <c r="G58" t="s">
        <v>1047</v>
      </c>
      <c r="H58" t="s">
        <v>1077</v>
      </c>
      <c r="I58" t="s">
        <v>1102</v>
      </c>
      <c r="J58" t="s">
        <v>1137</v>
      </c>
      <c r="K58" t="s">
        <v>56</v>
      </c>
      <c r="L58" t="s">
        <v>56</v>
      </c>
      <c r="M58" t="s">
        <v>56</v>
      </c>
      <c r="N58" t="s">
        <v>1174</v>
      </c>
    </row>
    <row r="59" spans="1:14" x14ac:dyDescent="0.2">
      <c r="A59" t="s">
        <v>846</v>
      </c>
      <c r="B59" t="s">
        <v>85</v>
      </c>
      <c r="C59" t="s">
        <v>924</v>
      </c>
      <c r="D59" t="s">
        <v>955</v>
      </c>
      <c r="E59" t="s">
        <v>988</v>
      </c>
      <c r="F59" t="s">
        <v>1017</v>
      </c>
      <c r="G59" t="s">
        <v>1048</v>
      </c>
      <c r="H59" t="s">
        <v>1078</v>
      </c>
      <c r="I59" t="s">
        <v>1103</v>
      </c>
      <c r="J59" t="s">
        <v>106</v>
      </c>
      <c r="K59" t="s">
        <v>56</v>
      </c>
      <c r="L59" t="s">
        <v>56</v>
      </c>
      <c r="M59" t="s">
        <v>56</v>
      </c>
      <c r="N59" t="s">
        <v>1175</v>
      </c>
    </row>
    <row r="60" spans="1:14" x14ac:dyDescent="0.2">
      <c r="A60" t="s">
        <v>847</v>
      </c>
      <c r="B60" t="s">
        <v>894</v>
      </c>
      <c r="C60" t="s">
        <v>925</v>
      </c>
      <c r="D60" t="s">
        <v>956</v>
      </c>
      <c r="E60" t="s">
        <v>989</v>
      </c>
      <c r="F60" t="s">
        <v>894</v>
      </c>
      <c r="G60" t="s">
        <v>1049</v>
      </c>
      <c r="H60" t="s">
        <v>1079</v>
      </c>
      <c r="I60" t="s">
        <v>1104</v>
      </c>
      <c r="J60" t="s">
        <v>1138</v>
      </c>
      <c r="K60" t="s">
        <v>56</v>
      </c>
      <c r="L60" t="s">
        <v>56</v>
      </c>
      <c r="M60" t="s">
        <v>56</v>
      </c>
      <c r="N60" t="s">
        <v>1176</v>
      </c>
    </row>
    <row r="61" spans="1:14" x14ac:dyDescent="0.2">
      <c r="A61" t="s">
        <v>848</v>
      </c>
      <c r="B61" t="s">
        <v>895</v>
      </c>
      <c r="C61" t="s">
        <v>56</v>
      </c>
      <c r="D61" t="s">
        <v>56</v>
      </c>
      <c r="E61" t="s">
        <v>56</v>
      </c>
      <c r="F61" t="s">
        <v>56</v>
      </c>
      <c r="G61" t="s">
        <v>56</v>
      </c>
      <c r="H61" t="s">
        <v>56</v>
      </c>
      <c r="I61" t="s">
        <v>56</v>
      </c>
      <c r="J61" t="s">
        <v>56</v>
      </c>
      <c r="K61" t="s">
        <v>56</v>
      </c>
      <c r="L61" t="s">
        <v>56</v>
      </c>
      <c r="M61" t="s">
        <v>56</v>
      </c>
      <c r="N61" t="s">
        <v>56</v>
      </c>
    </row>
    <row r="62" spans="1:14" x14ac:dyDescent="0.2">
      <c r="A62" t="s">
        <v>849</v>
      </c>
      <c r="B62" t="s">
        <v>874</v>
      </c>
      <c r="C62" t="s">
        <v>913</v>
      </c>
      <c r="D62" t="s">
        <v>939</v>
      </c>
      <c r="E62" t="s">
        <v>974</v>
      </c>
      <c r="F62" t="s">
        <v>1006</v>
      </c>
      <c r="G62" t="s">
        <v>1034</v>
      </c>
      <c r="H62" t="s">
        <v>1065</v>
      </c>
      <c r="I62" t="s">
        <v>1091</v>
      </c>
      <c r="J62" t="s">
        <v>1123</v>
      </c>
      <c r="K62" t="s">
        <v>56</v>
      </c>
      <c r="L62" t="s">
        <v>56</v>
      </c>
      <c r="M62" t="s">
        <v>56</v>
      </c>
      <c r="N62" t="s">
        <v>141</v>
      </c>
    </row>
    <row r="63" spans="1:14" x14ac:dyDescent="0.2">
      <c r="A63" t="s">
        <v>850</v>
      </c>
      <c r="B63" t="s">
        <v>74</v>
      </c>
      <c r="C63" t="s">
        <v>56</v>
      </c>
      <c r="D63" t="s">
        <v>74</v>
      </c>
      <c r="E63" t="s">
        <v>74</v>
      </c>
      <c r="F63" t="s">
        <v>74</v>
      </c>
      <c r="G63" t="s">
        <v>74</v>
      </c>
      <c r="H63" t="s">
        <v>890</v>
      </c>
      <c r="I63" t="s">
        <v>74</v>
      </c>
      <c r="J63" t="s">
        <v>942</v>
      </c>
      <c r="K63" t="s">
        <v>56</v>
      </c>
      <c r="L63" t="s">
        <v>56</v>
      </c>
      <c r="M63" t="s">
        <v>56</v>
      </c>
      <c r="N63" t="s">
        <v>74</v>
      </c>
    </row>
    <row r="64" spans="1:14" x14ac:dyDescent="0.2">
      <c r="A64" t="s">
        <v>851</v>
      </c>
      <c r="B64" t="s">
        <v>885</v>
      </c>
      <c r="C64" t="s">
        <v>917</v>
      </c>
      <c r="D64" t="s">
        <v>947</v>
      </c>
      <c r="E64" t="s">
        <v>982</v>
      </c>
      <c r="F64" t="s">
        <v>1013</v>
      </c>
      <c r="G64" t="s">
        <v>1041</v>
      </c>
      <c r="H64" t="s">
        <v>1072</v>
      </c>
      <c r="I64" t="s">
        <v>1095</v>
      </c>
      <c r="J64" t="s">
        <v>1133</v>
      </c>
      <c r="K64" t="s">
        <v>56</v>
      </c>
      <c r="L64" t="s">
        <v>56</v>
      </c>
      <c r="M64" t="s">
        <v>56</v>
      </c>
      <c r="N64" t="s">
        <v>1168</v>
      </c>
    </row>
    <row r="65" spans="1:14" x14ac:dyDescent="0.2">
      <c r="A65" t="s">
        <v>852</v>
      </c>
      <c r="B65" t="s">
        <v>887</v>
      </c>
      <c r="C65" t="s">
        <v>918</v>
      </c>
      <c r="D65" t="s">
        <v>949</v>
      </c>
      <c r="E65" t="s">
        <v>983</v>
      </c>
      <c r="F65" t="s">
        <v>1014</v>
      </c>
      <c r="G65" t="s">
        <v>1043</v>
      </c>
      <c r="H65" t="s">
        <v>1073</v>
      </c>
      <c r="I65" t="s">
        <v>1105</v>
      </c>
      <c r="J65" t="s">
        <v>1134</v>
      </c>
      <c r="K65" t="s">
        <v>56</v>
      </c>
      <c r="L65" t="s">
        <v>56</v>
      </c>
      <c r="M65" t="s">
        <v>56</v>
      </c>
      <c r="N65" t="s">
        <v>56</v>
      </c>
    </row>
    <row r="66" spans="1:14" x14ac:dyDescent="0.2">
      <c r="A66" t="s">
        <v>853</v>
      </c>
      <c r="B66" t="s">
        <v>896</v>
      </c>
      <c r="C66" t="s">
        <v>926</v>
      </c>
      <c r="D66" t="s">
        <v>957</v>
      </c>
      <c r="E66" t="s">
        <v>990</v>
      </c>
      <c r="F66" t="s">
        <v>1018</v>
      </c>
      <c r="G66" t="s">
        <v>1050</v>
      </c>
      <c r="H66" t="s">
        <v>1080</v>
      </c>
      <c r="I66" t="s">
        <v>1106</v>
      </c>
      <c r="J66" t="s">
        <v>1139</v>
      </c>
      <c r="K66" t="s">
        <v>56</v>
      </c>
      <c r="L66" t="s">
        <v>56</v>
      </c>
      <c r="M66" t="s">
        <v>56</v>
      </c>
      <c r="N66" t="s">
        <v>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89"/>
  <sheetViews>
    <sheetView showGridLines="0" tabSelected="1" workbookViewId="0">
      <pane ySplit="22" topLeftCell="A82" activePane="bottomLeft" state="frozen"/>
      <selection pane="bottomLeft" activeCell="A13" sqref="A13"/>
    </sheetView>
  </sheetViews>
  <sheetFormatPr baseColWidth="10" defaultColWidth="8.83203125" defaultRowHeight="15" x14ac:dyDescent="0.2"/>
  <cols>
    <col min="1" max="1" width="48.6640625" customWidth="1"/>
    <col min="2" max="13" width="15.83203125" customWidth="1"/>
  </cols>
  <sheetData>
    <row r="1" spans="1:8" x14ac:dyDescent="0.2">
      <c r="A1" s="1" t="s">
        <v>1344</v>
      </c>
      <c r="B1" s="1" t="s">
        <v>152</v>
      </c>
      <c r="C1" s="1" t="s">
        <v>151</v>
      </c>
      <c r="D1" s="1" t="s">
        <v>137</v>
      </c>
      <c r="E1" s="1" t="s">
        <v>133</v>
      </c>
      <c r="F1" s="1" t="s">
        <v>129</v>
      </c>
      <c r="G1" s="1" t="s">
        <v>1349</v>
      </c>
      <c r="H1" s="8" t="s">
        <v>1350</v>
      </c>
    </row>
    <row r="2" spans="1:8" x14ac:dyDescent="0.2">
      <c r="A2" t="s">
        <v>1345</v>
      </c>
      <c r="B2" s="6"/>
      <c r="C2" s="6">
        <f>(C$23/B$23)-1</f>
        <v>-2.438340807174888E-2</v>
      </c>
      <c r="D2" s="6">
        <f t="shared" ref="D2:F2" si="0">(D$23/C$23)-1</f>
        <v>0.69979890835966674</v>
      </c>
      <c r="E2" s="6">
        <f t="shared" si="0"/>
        <v>-0.12303532195369271</v>
      </c>
      <c r="F2" s="6">
        <f t="shared" si="0"/>
        <v>-9.2310657159375586E-2</v>
      </c>
      <c r="G2" s="6">
        <f>AVERAGE(E2:F2)</f>
        <v>-0.10767298955653415</v>
      </c>
      <c r="H2" s="6">
        <f>AVERAGE(C2:F2)</f>
        <v>0.11501738029371239</v>
      </c>
    </row>
    <row r="3" spans="1:8" x14ac:dyDescent="0.2">
      <c r="A3" t="s">
        <v>1346</v>
      </c>
      <c r="B3" s="6"/>
      <c r="C3" s="6">
        <f>(C$89/C$23)-1</f>
        <v>-0.31973570812984775</v>
      </c>
      <c r="D3" s="6">
        <f t="shared" ref="D3:F3" si="1">(D$89/D$23)-1</f>
        <v>-0.11188102078756124</v>
      </c>
      <c r="E3" s="6">
        <f t="shared" si="1"/>
        <v>-0.16612063981499325</v>
      </c>
      <c r="F3" s="6">
        <f t="shared" si="1"/>
        <v>-0.21910828025477702</v>
      </c>
      <c r="G3" s="6">
        <f t="shared" ref="G3:G4" si="2">AVERAGE(E3:F3)</f>
        <v>-0.19261446003488514</v>
      </c>
      <c r="H3" s="6">
        <f t="shared" ref="H3:H4" si="3">AVERAGE(C3:F3)</f>
        <v>-0.20421141224679482</v>
      </c>
    </row>
    <row r="4" spans="1:8" x14ac:dyDescent="0.2">
      <c r="A4" t="s">
        <v>1347</v>
      </c>
      <c r="B4" s="6">
        <f>B$89/B$23</f>
        <v>0.51513452914798208</v>
      </c>
      <c r="C4" s="6">
        <f t="shared" ref="C4:F4" si="4">C$89/C$23</f>
        <v>0.68026429187015225</v>
      </c>
      <c r="D4" s="6">
        <f t="shared" si="4"/>
        <v>0.88811897921243876</v>
      </c>
      <c r="E4" s="6">
        <f t="shared" si="4"/>
        <v>0.83387936018500675</v>
      </c>
      <c r="F4" s="6">
        <f t="shared" si="4"/>
        <v>0.78089171974522298</v>
      </c>
      <c r="G4" s="6">
        <f t="shared" si="2"/>
        <v>0.80738553996511486</v>
      </c>
      <c r="H4" s="6">
        <f t="shared" si="3"/>
        <v>0.79578858775320516</v>
      </c>
    </row>
    <row r="5" spans="1:8" x14ac:dyDescent="0.2">
      <c r="A5" t="s">
        <v>1352</v>
      </c>
      <c r="B5" s="6">
        <f>-B$85/B$23</f>
        <v>0.48486547085201792</v>
      </c>
      <c r="C5" s="6">
        <f t="shared" ref="C5:F5" si="5">-C$85/C$23</f>
        <v>0.31973570812984775</v>
      </c>
      <c r="D5" s="6">
        <f t="shared" si="5"/>
        <v>0.11188102078756126</v>
      </c>
      <c r="E5" s="6">
        <f t="shared" si="5"/>
        <v>0.16612063981499325</v>
      </c>
      <c r="F5" s="6">
        <f t="shared" si="5"/>
        <v>0.21910828025477708</v>
      </c>
      <c r="G5" s="6">
        <f t="shared" ref="G5" si="6">AVERAGE(E5:F5)</f>
        <v>0.19261446003488517</v>
      </c>
      <c r="H5" s="6">
        <f t="shared" ref="H5" si="7">AVERAGE(C5:F5)</f>
        <v>0.20421141224679484</v>
      </c>
    </row>
    <row r="6" spans="1:8" x14ac:dyDescent="0.2">
      <c r="B6" s="6"/>
      <c r="C6" s="6"/>
      <c r="D6" s="6"/>
      <c r="E6" s="6"/>
      <c r="F6" s="6"/>
      <c r="G6" s="6"/>
      <c r="H6" s="6"/>
    </row>
    <row r="7" spans="1:8" x14ac:dyDescent="0.2">
      <c r="B7" s="6"/>
      <c r="C7" s="6"/>
      <c r="D7" s="6"/>
      <c r="E7" s="6"/>
      <c r="F7" s="6"/>
      <c r="G7" s="6"/>
      <c r="H7" s="6"/>
    </row>
    <row r="8" spans="1:8" x14ac:dyDescent="0.2">
      <c r="A8" s="13" t="s">
        <v>1354</v>
      </c>
      <c r="B8" s="14" t="e" vm="1">
        <v>#VALUE!</v>
      </c>
      <c r="C8" s="15" t="s">
        <v>1363</v>
      </c>
      <c r="D8" s="15" t="s">
        <v>1364</v>
      </c>
      <c r="E8" s="16" t="s">
        <v>1365</v>
      </c>
      <c r="F8" s="6"/>
      <c r="G8" s="6"/>
      <c r="H8" s="6"/>
    </row>
    <row r="9" spans="1:8" x14ac:dyDescent="0.2">
      <c r="A9" s="17" t="s">
        <v>1355</v>
      </c>
      <c r="B9" s="18">
        <f>E9</f>
        <v>0.15</v>
      </c>
      <c r="C9" s="18">
        <v>0.05</v>
      </c>
      <c r="D9" s="18">
        <v>0.1</v>
      </c>
      <c r="E9" s="19">
        <v>0.15</v>
      </c>
      <c r="F9" s="6"/>
      <c r="G9" s="6"/>
      <c r="H9" s="6"/>
    </row>
    <row r="10" spans="1:8" x14ac:dyDescent="0.2">
      <c r="A10" s="17" t="s">
        <v>1356</v>
      </c>
      <c r="B10" s="18">
        <f>E10</f>
        <v>0.85</v>
      </c>
      <c r="C10" s="18">
        <v>0.75</v>
      </c>
      <c r="D10" s="18">
        <v>0.8</v>
      </c>
      <c r="E10" s="19">
        <v>0.85</v>
      </c>
      <c r="F10" s="6"/>
      <c r="G10" s="6"/>
      <c r="H10" s="6"/>
    </row>
    <row r="11" spans="1:8" x14ac:dyDescent="0.2">
      <c r="A11" s="17" t="s">
        <v>1357</v>
      </c>
      <c r="B11" s="18">
        <f>E11</f>
        <v>0.02</v>
      </c>
      <c r="C11" s="18">
        <v>0.02</v>
      </c>
      <c r="D11" s="18">
        <v>0.02</v>
      </c>
      <c r="E11" s="19">
        <v>0.02</v>
      </c>
      <c r="F11" s="6"/>
      <c r="G11" s="6"/>
      <c r="H11" s="6"/>
    </row>
    <row r="12" spans="1:8" x14ac:dyDescent="0.2">
      <c r="A12" s="20" t="s">
        <v>1358</v>
      </c>
      <c r="B12" s="21">
        <f>E12</f>
        <v>0.08</v>
      </c>
      <c r="C12" s="22">
        <v>0.1</v>
      </c>
      <c r="D12" s="22">
        <v>0.09</v>
      </c>
      <c r="E12" s="23">
        <v>0.08</v>
      </c>
    </row>
    <row r="14" spans="1:8" x14ac:dyDescent="0.2">
      <c r="A14" t="s">
        <v>1359</v>
      </c>
      <c r="B14" s="4">
        <f>NPV($B$12, G89:M89)</f>
        <v>121954945095.5453</v>
      </c>
    </row>
    <row r="15" spans="1:8" x14ac:dyDescent="0.2">
      <c r="A15" t="s">
        <v>1360</v>
      </c>
      <c r="B15" s="4" cm="1">
        <f t="array" aca="1" ref="B15" ca="1">_FV(B8,"Shares outstanding",TRUE)</f>
        <v>1066387000</v>
      </c>
    </row>
    <row r="16" spans="1:8" x14ac:dyDescent="0.2">
      <c r="A16" s="24" t="s">
        <v>1361</v>
      </c>
      <c r="B16" s="25">
        <f ca="1">B14/B15</f>
        <v>114.36274550941197</v>
      </c>
    </row>
    <row r="17" spans="1:13" x14ac:dyDescent="0.2">
      <c r="A17" s="24" t="s">
        <v>1362</v>
      </c>
      <c r="B17" s="26" cm="1">
        <f t="array" aca="1" ref="B17" ca="1">_FV(B8,"Price")</f>
        <v>245.91</v>
      </c>
      <c r="C17" s="5" t="s">
        <v>1368</v>
      </c>
    </row>
    <row r="19" spans="1:13" x14ac:dyDescent="0.2">
      <c r="A19" t="s">
        <v>1369</v>
      </c>
      <c r="B19" s="4" cm="1">
        <f t="array" aca="1" ref="B19" ca="1">_FV(B8,"Market cap",TRUE)</f>
        <v>262235100000</v>
      </c>
      <c r="D19" s="4"/>
    </row>
    <row r="20" spans="1:13" x14ac:dyDescent="0.2">
      <c r="A20" t="s">
        <v>1370</v>
      </c>
      <c r="B20" s="3">
        <f ca="1">B19/F89</f>
        <v>71.298287112561169</v>
      </c>
      <c r="D20" s="27"/>
      <c r="E20" s="4"/>
    </row>
    <row r="21" spans="1:13" x14ac:dyDescent="0.2">
      <c r="G21" s="11" t="s">
        <v>1351</v>
      </c>
      <c r="H21" s="11"/>
      <c r="I21" s="11"/>
      <c r="J21" s="11"/>
      <c r="K21" s="11"/>
      <c r="L21" s="11"/>
      <c r="M21" s="11"/>
    </row>
    <row r="22" spans="1:13" x14ac:dyDescent="0.2">
      <c r="A22" s="1" t="s">
        <v>126</v>
      </c>
      <c r="B22" s="1" t="s">
        <v>152</v>
      </c>
      <c r="C22" s="1" t="s">
        <v>151</v>
      </c>
      <c r="D22" s="1" t="s">
        <v>137</v>
      </c>
      <c r="E22" s="1" t="s">
        <v>133</v>
      </c>
      <c r="F22" s="1" t="s">
        <v>129</v>
      </c>
      <c r="G22" s="9">
        <v>2025</v>
      </c>
      <c r="H22" s="9">
        <v>2026</v>
      </c>
      <c r="I22" s="9">
        <v>2027</v>
      </c>
      <c r="J22" s="9">
        <v>2028</v>
      </c>
      <c r="K22" s="9">
        <v>2029</v>
      </c>
      <c r="L22" s="9">
        <v>2030</v>
      </c>
      <c r="M22" s="10" t="s">
        <v>1353</v>
      </c>
    </row>
    <row r="23" spans="1:13" x14ac:dyDescent="0.2">
      <c r="A23" t="s">
        <v>789</v>
      </c>
      <c r="B23" s="4">
        <v>3568000000</v>
      </c>
      <c r="C23" s="4">
        <v>3481000000</v>
      </c>
      <c r="D23" s="4">
        <v>5917000000</v>
      </c>
      <c r="E23" s="4">
        <v>5189000000</v>
      </c>
      <c r="F23" s="4">
        <v>4710000000</v>
      </c>
      <c r="G23" s="4">
        <f>F23 * (1+$B$9)</f>
        <v>5416500000</v>
      </c>
      <c r="H23" s="4">
        <f>G23 * (1+$B$9)</f>
        <v>6228974999.999999</v>
      </c>
      <c r="I23" s="4">
        <f>H23 * (1+$B$9)</f>
        <v>7163321249.9999981</v>
      </c>
      <c r="J23" s="4">
        <f>I23 * (1+$B$9)</f>
        <v>8237819437.4999971</v>
      </c>
      <c r="K23" s="4">
        <f>J23 * (1+$B$9)</f>
        <v>9473492353.1249962</v>
      </c>
      <c r="L23" s="4">
        <f>K23 * (1+$B$9)</f>
        <v>10894516206.093744</v>
      </c>
      <c r="M23" s="4">
        <f>(L23 * (1+$B$11))/($B$12 - $B$11)</f>
        <v>185206775503.59369</v>
      </c>
    </row>
    <row r="24" spans="1:13" x14ac:dyDescent="0.2">
      <c r="A24" t="s">
        <v>790</v>
      </c>
      <c r="B24" s="4">
        <v>1025000000</v>
      </c>
      <c r="C24" s="4">
        <v>-850000000</v>
      </c>
      <c r="D24" s="4">
        <v>4027000000</v>
      </c>
      <c r="E24" s="4">
        <v>4609000000</v>
      </c>
      <c r="F24" s="4">
        <v>5817000000</v>
      </c>
    </row>
    <row r="25" spans="1:13" x14ac:dyDescent="0.2">
      <c r="A25" t="s">
        <v>791</v>
      </c>
      <c r="B25" s="4">
        <v>5546000000</v>
      </c>
      <c r="C25" s="4">
        <v>-4939000000</v>
      </c>
      <c r="D25" s="4">
        <v>1352000000</v>
      </c>
      <c r="E25" s="4">
        <v>9448000000</v>
      </c>
      <c r="F25" s="4">
        <v>6657000000</v>
      </c>
    </row>
    <row r="26" spans="1:13" x14ac:dyDescent="0.2">
      <c r="A26" t="s">
        <v>792</v>
      </c>
      <c r="B26" s="4">
        <v>6949000000</v>
      </c>
      <c r="C26" s="4">
        <v>4615000000</v>
      </c>
      <c r="D26" s="4">
        <v>494000000</v>
      </c>
      <c r="E26" s="4">
        <v>-6949000000</v>
      </c>
      <c r="F26" s="4">
        <v>-1671000000</v>
      </c>
    </row>
    <row r="27" spans="1:13" x14ac:dyDescent="0.2">
      <c r="A27" t="s">
        <v>793</v>
      </c>
      <c r="B27" s="4">
        <v>-12526000000</v>
      </c>
      <c r="C27" s="4">
        <v>-1632000000</v>
      </c>
      <c r="D27" s="4">
        <v>113000000</v>
      </c>
      <c r="E27" s="4">
        <v>-5842000000</v>
      </c>
      <c r="F27" s="4" t="s">
        <v>56</v>
      </c>
    </row>
    <row r="28" spans="1:13" x14ac:dyDescent="0.2">
      <c r="A28" t="s">
        <v>794</v>
      </c>
      <c r="B28" s="4">
        <v>3982000000</v>
      </c>
      <c r="C28" s="4">
        <v>-1143000000</v>
      </c>
      <c r="D28" s="4">
        <v>56000000</v>
      </c>
      <c r="E28" s="4">
        <v>-5846000000</v>
      </c>
      <c r="F28" s="4">
        <v>-719000000</v>
      </c>
    </row>
    <row r="29" spans="1:13" x14ac:dyDescent="0.2">
      <c r="A29" t="s">
        <v>795</v>
      </c>
      <c r="B29" s="4" t="s">
        <v>56</v>
      </c>
      <c r="C29" s="4" t="s">
        <v>56</v>
      </c>
      <c r="D29" s="4" t="s">
        <v>56</v>
      </c>
      <c r="E29" s="4" t="s">
        <v>56</v>
      </c>
      <c r="F29" s="4" t="s">
        <v>56</v>
      </c>
    </row>
    <row r="30" spans="1:13" x14ac:dyDescent="0.2">
      <c r="A30" t="s">
        <v>796</v>
      </c>
      <c r="B30" s="4">
        <v>2666000000</v>
      </c>
      <c r="C30" s="4">
        <v>866000000</v>
      </c>
      <c r="D30" s="4">
        <v>-27000000</v>
      </c>
      <c r="E30" s="4">
        <v>-1103000000</v>
      </c>
      <c r="F30" s="4">
        <v>-952000000</v>
      </c>
    </row>
    <row r="31" spans="1:13" x14ac:dyDescent="0.2">
      <c r="A31" t="s">
        <v>797</v>
      </c>
      <c r="B31" s="4">
        <v>3464000000</v>
      </c>
      <c r="C31" s="4">
        <v>2360000000</v>
      </c>
      <c r="D31" s="4">
        <v>1184000000</v>
      </c>
      <c r="E31" s="4">
        <v>1179000000</v>
      </c>
      <c r="F31" s="4">
        <v>1184000000</v>
      </c>
    </row>
    <row r="32" spans="1:13" x14ac:dyDescent="0.2">
      <c r="A32" t="s">
        <v>798</v>
      </c>
      <c r="B32" s="4">
        <v>3464000000</v>
      </c>
      <c r="C32" s="4">
        <v>2360000000</v>
      </c>
      <c r="D32" s="4">
        <v>1184000000</v>
      </c>
      <c r="E32" s="4">
        <v>1179000000</v>
      </c>
      <c r="F32" s="4">
        <v>1184000000</v>
      </c>
    </row>
    <row r="33" spans="1:6" x14ac:dyDescent="0.2">
      <c r="A33" t="s">
        <v>799</v>
      </c>
      <c r="B33" s="4">
        <v>2128000000</v>
      </c>
      <c r="C33" s="4">
        <v>1622000000</v>
      </c>
      <c r="D33" s="4">
        <v>846000000</v>
      </c>
      <c r="E33" s="4">
        <v>797000000</v>
      </c>
      <c r="F33" s="4">
        <v>834000000</v>
      </c>
    </row>
    <row r="34" spans="1:6" x14ac:dyDescent="0.2">
      <c r="A34" t="s">
        <v>800</v>
      </c>
      <c r="B34" s="4">
        <v>1336000000</v>
      </c>
      <c r="C34" s="4">
        <v>738000000</v>
      </c>
      <c r="D34" s="4">
        <v>338000000</v>
      </c>
      <c r="E34" s="4">
        <v>382000000</v>
      </c>
      <c r="F34" s="4">
        <v>350000000</v>
      </c>
    </row>
    <row r="35" spans="1:6" x14ac:dyDescent="0.2">
      <c r="A35" t="s">
        <v>801</v>
      </c>
      <c r="B35" s="4">
        <v>1336000000</v>
      </c>
      <c r="C35" s="4">
        <v>738000000</v>
      </c>
      <c r="D35" s="4">
        <v>338000000</v>
      </c>
      <c r="E35" s="4">
        <v>382000000</v>
      </c>
      <c r="F35" s="4">
        <v>350000000</v>
      </c>
    </row>
    <row r="36" spans="1:6" x14ac:dyDescent="0.2">
      <c r="A36" t="s">
        <v>802</v>
      </c>
      <c r="B36" s="4">
        <v>-487000000</v>
      </c>
      <c r="C36" s="4">
        <v>-757000000</v>
      </c>
      <c r="D36" s="4">
        <v>169000000</v>
      </c>
      <c r="E36" s="4">
        <v>994000000</v>
      </c>
      <c r="F36" s="4">
        <v>962000000</v>
      </c>
    </row>
    <row r="37" spans="1:6" x14ac:dyDescent="0.2">
      <c r="A37" t="s">
        <v>803</v>
      </c>
      <c r="B37" s="4">
        <v>-487000000</v>
      </c>
      <c r="C37" s="4">
        <v>-757000000</v>
      </c>
      <c r="D37" s="4">
        <v>169000000</v>
      </c>
      <c r="E37" s="4">
        <v>994000000</v>
      </c>
      <c r="F37" s="4">
        <v>962000000</v>
      </c>
    </row>
    <row r="38" spans="1:6" x14ac:dyDescent="0.2">
      <c r="A38" t="s">
        <v>804</v>
      </c>
      <c r="B38" s="4">
        <v>877000000</v>
      </c>
      <c r="C38" s="4">
        <v>0</v>
      </c>
      <c r="D38" s="4">
        <v>0</v>
      </c>
      <c r="E38" s="4">
        <v>0</v>
      </c>
      <c r="F38" s="4">
        <v>251000000</v>
      </c>
    </row>
    <row r="39" spans="1:6" x14ac:dyDescent="0.2">
      <c r="A39" t="s">
        <v>805</v>
      </c>
      <c r="B39" s="4">
        <v>-14471000000</v>
      </c>
      <c r="C39" s="4">
        <v>-1479000000</v>
      </c>
      <c r="D39" s="4">
        <v>247000000</v>
      </c>
      <c r="E39" s="4">
        <v>558000000</v>
      </c>
      <c r="F39" s="4">
        <v>-535000000</v>
      </c>
    </row>
    <row r="40" spans="1:6" x14ac:dyDescent="0.2">
      <c r="A40" t="s">
        <v>806</v>
      </c>
      <c r="B40" s="4">
        <v>588000000</v>
      </c>
      <c r="C40" s="4">
        <v>-278000000</v>
      </c>
      <c r="D40" s="4">
        <v>1129000000</v>
      </c>
      <c r="E40" s="4">
        <v>420000000</v>
      </c>
      <c r="F40" s="4">
        <v>-697000000</v>
      </c>
    </row>
    <row r="41" spans="1:6" x14ac:dyDescent="0.2">
      <c r="A41" t="s">
        <v>807</v>
      </c>
      <c r="B41" s="4">
        <v>312000000</v>
      </c>
      <c r="C41" s="4">
        <v>1531000000</v>
      </c>
      <c r="D41" s="4">
        <v>-1839000000</v>
      </c>
      <c r="E41" s="4">
        <v>-237000000</v>
      </c>
      <c r="F41" s="4">
        <v>-1188000000</v>
      </c>
    </row>
    <row r="42" spans="1:6" x14ac:dyDescent="0.2">
      <c r="A42" t="s">
        <v>808</v>
      </c>
      <c r="B42" s="4">
        <v>-1319000000</v>
      </c>
      <c r="C42" s="4">
        <v>524000000</v>
      </c>
      <c r="D42" s="4">
        <v>-1875000000</v>
      </c>
      <c r="E42" s="4">
        <v>-210000000</v>
      </c>
      <c r="F42" s="4">
        <v>-1076000000</v>
      </c>
    </row>
    <row r="43" spans="1:6" x14ac:dyDescent="0.2">
      <c r="A43" t="s">
        <v>809</v>
      </c>
      <c r="B43" s="4">
        <v>1105000000</v>
      </c>
      <c r="C43" s="4">
        <v>-306000000</v>
      </c>
      <c r="D43" s="4">
        <v>-980000000</v>
      </c>
      <c r="E43" s="4">
        <v>-1321000000</v>
      </c>
      <c r="F43" s="4">
        <v>-1528000000</v>
      </c>
    </row>
    <row r="44" spans="1:6" x14ac:dyDescent="0.2">
      <c r="A44" t="s">
        <v>810</v>
      </c>
      <c r="B44" s="4">
        <v>-582000000</v>
      </c>
      <c r="C44" s="4">
        <v>-390000000</v>
      </c>
      <c r="D44" s="4">
        <v>1639000000</v>
      </c>
      <c r="E44" s="4">
        <v>713000000</v>
      </c>
      <c r="F44" s="4">
        <v>688000000</v>
      </c>
    </row>
    <row r="45" spans="1:6" x14ac:dyDescent="0.2">
      <c r="A45" t="s">
        <v>811</v>
      </c>
      <c r="B45" s="4" t="s">
        <v>56</v>
      </c>
      <c r="C45" s="4">
        <v>-390000000</v>
      </c>
      <c r="D45" s="4">
        <v>1639000000</v>
      </c>
      <c r="E45" s="4">
        <v>713000000</v>
      </c>
      <c r="F45" s="4">
        <v>688000000</v>
      </c>
    </row>
    <row r="46" spans="1:6" x14ac:dyDescent="0.2">
      <c r="A46" t="s">
        <v>812</v>
      </c>
      <c r="B46" s="4" t="s">
        <v>56</v>
      </c>
      <c r="C46" s="4" t="s">
        <v>56</v>
      </c>
      <c r="D46" s="4">
        <v>1639000000</v>
      </c>
      <c r="E46" s="4">
        <v>713000000</v>
      </c>
      <c r="F46" s="4">
        <v>688000000</v>
      </c>
    </row>
    <row r="47" spans="1:6" x14ac:dyDescent="0.2">
      <c r="A47" t="s">
        <v>1177</v>
      </c>
      <c r="B47" s="4" t="s">
        <v>56</v>
      </c>
      <c r="C47" s="4" t="s">
        <v>56</v>
      </c>
      <c r="D47" s="4" t="s">
        <v>56</v>
      </c>
      <c r="E47" s="4" t="s">
        <v>56</v>
      </c>
      <c r="F47" s="4" t="s">
        <v>56</v>
      </c>
    </row>
    <row r="48" spans="1:6" x14ac:dyDescent="0.2">
      <c r="A48" t="s">
        <v>813</v>
      </c>
      <c r="B48" s="4">
        <v>-247000000</v>
      </c>
      <c r="C48" s="4">
        <v>-1113000000</v>
      </c>
      <c r="D48" s="4">
        <v>2309000000</v>
      </c>
      <c r="E48" s="4">
        <v>1265000000</v>
      </c>
      <c r="F48" s="4">
        <v>1331000000</v>
      </c>
    </row>
    <row r="49" spans="1:6" x14ac:dyDescent="0.2">
      <c r="A49" t="s">
        <v>814</v>
      </c>
      <c r="B49" s="4">
        <v>-1441000000</v>
      </c>
      <c r="C49" s="4">
        <v>-373000000</v>
      </c>
      <c r="D49" s="4">
        <v>-547000000</v>
      </c>
      <c r="E49" s="4">
        <v>-1041000000</v>
      </c>
      <c r="F49" s="4">
        <v>-334000000</v>
      </c>
    </row>
    <row r="50" spans="1:6" x14ac:dyDescent="0.2">
      <c r="A50" t="s">
        <v>815</v>
      </c>
      <c r="B50" s="4">
        <v>2543000000</v>
      </c>
      <c r="C50" s="4">
        <v>4332000000</v>
      </c>
      <c r="D50" s="4">
        <v>1889000000</v>
      </c>
      <c r="E50" s="4">
        <v>580000000</v>
      </c>
      <c r="F50" s="4">
        <v>-1107000000</v>
      </c>
    </row>
    <row r="51" spans="1:6" x14ac:dyDescent="0.2">
      <c r="A51" t="s">
        <v>816</v>
      </c>
      <c r="B51" s="4">
        <v>16671000000</v>
      </c>
      <c r="C51" s="4">
        <v>21379000000</v>
      </c>
      <c r="D51" s="4">
        <v>2270000000</v>
      </c>
      <c r="E51" s="4">
        <v>3967000000</v>
      </c>
      <c r="F51" s="4">
        <v>-1666000000</v>
      </c>
    </row>
    <row r="52" spans="1:6" x14ac:dyDescent="0.2">
      <c r="A52" t="s">
        <v>817</v>
      </c>
      <c r="B52" s="4">
        <v>19295000000</v>
      </c>
      <c r="C52" s="4">
        <v>3465000000</v>
      </c>
      <c r="D52" s="4">
        <v>10370000000</v>
      </c>
      <c r="E52" s="4">
        <v>7694000000</v>
      </c>
      <c r="F52" s="4">
        <v>-556000000</v>
      </c>
    </row>
    <row r="53" spans="1:6" x14ac:dyDescent="0.2">
      <c r="A53" t="s">
        <v>818</v>
      </c>
      <c r="B53" s="4">
        <v>-1376000000</v>
      </c>
      <c r="C53" s="4">
        <v>-962000000</v>
      </c>
      <c r="D53" s="4">
        <v>-509000000</v>
      </c>
      <c r="E53" s="4">
        <v>-802000000</v>
      </c>
      <c r="F53" s="4">
        <v>-918000000</v>
      </c>
    </row>
    <row r="54" spans="1:6" x14ac:dyDescent="0.2">
      <c r="A54" t="s">
        <v>819</v>
      </c>
      <c r="B54" s="4">
        <v>-1579000000</v>
      </c>
      <c r="C54" s="4">
        <v>-1113000000</v>
      </c>
      <c r="D54" s="4">
        <v>-662000000</v>
      </c>
      <c r="E54" s="4">
        <v>-862000000</v>
      </c>
      <c r="F54" s="4">
        <v>-1032000000</v>
      </c>
    </row>
    <row r="55" spans="1:6" x14ac:dyDescent="0.2">
      <c r="A55" t="s">
        <v>820</v>
      </c>
      <c r="B55" s="4">
        <v>203000000</v>
      </c>
      <c r="C55" s="4">
        <v>151000000</v>
      </c>
      <c r="D55" s="4">
        <v>153000000</v>
      </c>
      <c r="E55" s="4">
        <v>60000000</v>
      </c>
      <c r="F55" s="4">
        <v>114000000</v>
      </c>
    </row>
    <row r="56" spans="1:6" x14ac:dyDescent="0.2">
      <c r="A56" t="s">
        <v>821</v>
      </c>
      <c r="B56" s="4">
        <v>-151000000</v>
      </c>
      <c r="C56" s="4">
        <v>-111000000</v>
      </c>
      <c r="D56" s="4">
        <v>-113000000</v>
      </c>
      <c r="E56" s="4" t="s">
        <v>56</v>
      </c>
      <c r="F56" s="4" t="s">
        <v>56</v>
      </c>
    </row>
    <row r="57" spans="1:6" x14ac:dyDescent="0.2">
      <c r="A57" t="s">
        <v>822</v>
      </c>
      <c r="B57" s="4">
        <v>-151000000</v>
      </c>
      <c r="C57" s="4">
        <v>-111000000</v>
      </c>
      <c r="D57" s="4">
        <v>-113000000</v>
      </c>
      <c r="E57" s="4" t="s">
        <v>56</v>
      </c>
      <c r="F57" s="4" t="s">
        <v>56</v>
      </c>
    </row>
    <row r="58" spans="1:6" x14ac:dyDescent="0.2">
      <c r="A58" t="s">
        <v>823</v>
      </c>
      <c r="B58" s="4">
        <v>20894000000</v>
      </c>
      <c r="C58" s="4">
        <v>4076000000</v>
      </c>
      <c r="D58" s="4">
        <v>4702000000</v>
      </c>
      <c r="E58" s="4">
        <v>8963000000</v>
      </c>
      <c r="F58" s="4">
        <v>5614000000</v>
      </c>
    </row>
    <row r="59" spans="1:6" x14ac:dyDescent="0.2">
      <c r="A59" t="s">
        <v>824</v>
      </c>
      <c r="B59" s="4">
        <v>-85000000</v>
      </c>
      <c r="C59" s="4">
        <v>-69000000</v>
      </c>
      <c r="D59" s="4">
        <v>-30000000</v>
      </c>
      <c r="E59" s="4">
        <v>-41000000</v>
      </c>
      <c r="F59" s="4">
        <v>-135000000</v>
      </c>
    </row>
    <row r="60" spans="1:6" x14ac:dyDescent="0.2">
      <c r="A60" t="s">
        <v>825</v>
      </c>
      <c r="B60" s="4">
        <v>20979000000</v>
      </c>
      <c r="C60" s="4">
        <v>4145000000</v>
      </c>
      <c r="D60" s="4">
        <v>4732000000</v>
      </c>
      <c r="E60" s="4">
        <v>9004000000</v>
      </c>
      <c r="F60" s="4">
        <v>5749000000</v>
      </c>
    </row>
    <row r="61" spans="1:6" x14ac:dyDescent="0.2">
      <c r="A61" t="s">
        <v>826</v>
      </c>
      <c r="B61" s="4">
        <v>-1352000000</v>
      </c>
      <c r="C61" s="4">
        <v>-1290000000</v>
      </c>
      <c r="D61" s="4">
        <v>-876000000</v>
      </c>
      <c r="E61" s="4">
        <v>-986000000</v>
      </c>
      <c r="F61" s="4">
        <v>-963000000</v>
      </c>
    </row>
    <row r="62" spans="1:6" x14ac:dyDescent="0.2">
      <c r="A62" t="s">
        <v>827</v>
      </c>
      <c r="B62" s="4">
        <v>1282000000</v>
      </c>
      <c r="C62" s="4">
        <v>1642000000</v>
      </c>
      <c r="D62" s="4">
        <v>7052000000</v>
      </c>
      <c r="E62" s="4">
        <v>518000000</v>
      </c>
      <c r="F62" s="4">
        <v>-4289000000</v>
      </c>
    </row>
    <row r="63" spans="1:6" x14ac:dyDescent="0.2">
      <c r="A63" t="s">
        <v>828</v>
      </c>
      <c r="B63" s="4">
        <v>-2626000000</v>
      </c>
      <c r="C63" s="4">
        <v>17913000000</v>
      </c>
      <c r="D63" s="4">
        <v>-8099000000</v>
      </c>
      <c r="E63" s="4">
        <v>-3726000000</v>
      </c>
      <c r="F63" s="4">
        <v>-1110000000</v>
      </c>
    </row>
    <row r="64" spans="1:6" x14ac:dyDescent="0.2">
      <c r="A64" t="s">
        <v>829</v>
      </c>
      <c r="B64" s="4">
        <v>-19852000000</v>
      </c>
      <c r="C64" s="4">
        <v>-45397000000</v>
      </c>
      <c r="D64" s="4">
        <v>-5585000000</v>
      </c>
      <c r="E64" s="4">
        <v>-8613000000</v>
      </c>
      <c r="F64" s="4">
        <v>-6726000000</v>
      </c>
    </row>
    <row r="65" spans="1:6" x14ac:dyDescent="0.2">
      <c r="A65" t="s">
        <v>830</v>
      </c>
      <c r="B65" s="4">
        <v>-19762000000</v>
      </c>
      <c r="C65" s="4">
        <v>-45256000000</v>
      </c>
      <c r="D65" s="4">
        <v>-13540000000</v>
      </c>
      <c r="E65" s="4">
        <v>-10511000000</v>
      </c>
      <c r="F65" s="4">
        <v>-6628000000</v>
      </c>
    </row>
    <row r="66" spans="1:6" x14ac:dyDescent="0.2">
      <c r="A66" t="s">
        <v>831</v>
      </c>
      <c r="B66" s="4">
        <v>-18772000000</v>
      </c>
      <c r="C66" s="4">
        <v>-36855000000</v>
      </c>
      <c r="D66" s="4">
        <v>-11046000000</v>
      </c>
      <c r="E66" s="4">
        <v>-3353000000</v>
      </c>
      <c r="F66" s="4">
        <v>-786000000</v>
      </c>
    </row>
    <row r="67" spans="1:6" x14ac:dyDescent="0.2">
      <c r="A67" t="s">
        <v>832</v>
      </c>
      <c r="B67" s="4">
        <v>-14604000000</v>
      </c>
      <c r="C67" s="4">
        <v>-36151000000</v>
      </c>
      <c r="D67" s="4">
        <v>-11088000000</v>
      </c>
      <c r="E67" s="4">
        <v>-3282000000</v>
      </c>
      <c r="F67" s="4">
        <v>-788000000</v>
      </c>
    </row>
    <row r="68" spans="1:6" x14ac:dyDescent="0.2">
      <c r="A68" t="s">
        <v>833</v>
      </c>
      <c r="B68" s="4">
        <v>15028000000</v>
      </c>
      <c r="C68" s="4">
        <v>359000000</v>
      </c>
      <c r="D68" s="4">
        <v>0</v>
      </c>
      <c r="E68" s="4">
        <v>0</v>
      </c>
      <c r="F68" s="4">
        <v>0</v>
      </c>
    </row>
    <row r="69" spans="1:6" x14ac:dyDescent="0.2">
      <c r="A69" t="s">
        <v>834</v>
      </c>
      <c r="B69" s="4">
        <v>-29632000000</v>
      </c>
      <c r="C69" s="4">
        <v>-36510000000</v>
      </c>
      <c r="D69" s="4">
        <v>-11088000000</v>
      </c>
      <c r="E69" s="4">
        <v>-3282000000</v>
      </c>
      <c r="F69" s="4">
        <v>-788000000</v>
      </c>
    </row>
    <row r="70" spans="1:6" x14ac:dyDescent="0.2">
      <c r="A70" t="s">
        <v>835</v>
      </c>
      <c r="B70" s="4">
        <v>-4168000000</v>
      </c>
      <c r="C70" s="4">
        <v>-704000000</v>
      </c>
      <c r="D70" s="4">
        <v>42000000</v>
      </c>
      <c r="E70" s="4">
        <v>-71000000</v>
      </c>
      <c r="F70" s="4">
        <v>2000000</v>
      </c>
    </row>
    <row r="71" spans="1:6" x14ac:dyDescent="0.2">
      <c r="A71" t="s">
        <v>836</v>
      </c>
      <c r="B71" s="4" t="s">
        <v>56</v>
      </c>
      <c r="C71" s="4">
        <v>-107000000</v>
      </c>
      <c r="D71" s="4">
        <v>-1048000000</v>
      </c>
      <c r="E71" s="4">
        <v>-1233000000</v>
      </c>
      <c r="F71" s="4">
        <v>-5827000000</v>
      </c>
    </row>
    <row r="72" spans="1:6" x14ac:dyDescent="0.2">
      <c r="A72" t="s">
        <v>837</v>
      </c>
      <c r="B72" s="4" t="s">
        <v>56</v>
      </c>
      <c r="C72" s="4">
        <v>-107000000</v>
      </c>
      <c r="D72" s="4">
        <v>-1048000000</v>
      </c>
      <c r="E72" s="4">
        <v>-1233000000</v>
      </c>
      <c r="F72" s="4">
        <v>-5827000000</v>
      </c>
    </row>
    <row r="73" spans="1:6" x14ac:dyDescent="0.2">
      <c r="A73" t="s">
        <v>838</v>
      </c>
      <c r="B73" s="4" t="s">
        <v>56</v>
      </c>
      <c r="C73" s="4">
        <v>0</v>
      </c>
      <c r="D73" s="4">
        <v>-144000000</v>
      </c>
      <c r="E73" s="4">
        <v>-5795000000</v>
      </c>
      <c r="F73" s="4">
        <v>0</v>
      </c>
    </row>
    <row r="74" spans="1:6" x14ac:dyDescent="0.2">
      <c r="A74" t="s">
        <v>839</v>
      </c>
      <c r="B74" s="4" t="s">
        <v>56</v>
      </c>
      <c r="C74" s="4">
        <v>0</v>
      </c>
      <c r="D74" s="4">
        <v>-144000000</v>
      </c>
      <c r="E74" s="4">
        <v>-5795000000</v>
      </c>
      <c r="F74" s="4">
        <v>0</v>
      </c>
    </row>
    <row r="75" spans="1:6" x14ac:dyDescent="0.2">
      <c r="A75" t="s">
        <v>840</v>
      </c>
      <c r="B75" s="4">
        <v>-648000000</v>
      </c>
      <c r="C75" s="4">
        <v>-575000000</v>
      </c>
      <c r="D75" s="4">
        <v>-639000000</v>
      </c>
      <c r="E75" s="4">
        <v>-589000000</v>
      </c>
      <c r="F75" s="4">
        <v>-1008000000</v>
      </c>
    </row>
    <row r="76" spans="1:6" x14ac:dyDescent="0.2">
      <c r="A76" t="s">
        <v>1178</v>
      </c>
      <c r="B76" s="4">
        <v>-648000000</v>
      </c>
      <c r="C76" s="4" t="s">
        <v>56</v>
      </c>
      <c r="D76" s="4" t="s">
        <v>56</v>
      </c>
      <c r="E76" s="4" t="s">
        <v>56</v>
      </c>
      <c r="F76" s="4" t="s">
        <v>56</v>
      </c>
    </row>
    <row r="77" spans="1:6" x14ac:dyDescent="0.2">
      <c r="A77" t="s">
        <v>841</v>
      </c>
      <c r="B77" s="4">
        <v>-342000000</v>
      </c>
      <c r="C77" s="4">
        <v>-7720000000</v>
      </c>
      <c r="D77" s="4">
        <v>-663000000</v>
      </c>
      <c r="E77" s="4">
        <v>458000000</v>
      </c>
      <c r="F77" s="4">
        <v>993000000</v>
      </c>
    </row>
    <row r="78" spans="1:6" x14ac:dyDescent="0.2">
      <c r="A78" t="s">
        <v>842</v>
      </c>
      <c r="B78" s="4">
        <v>-90000000</v>
      </c>
      <c r="C78" s="4">
        <v>-140000000</v>
      </c>
      <c r="D78" s="4">
        <v>7955000000</v>
      </c>
      <c r="E78" s="4">
        <v>1899000000</v>
      </c>
      <c r="F78" s="4">
        <v>-98000000</v>
      </c>
    </row>
    <row r="79" spans="1:6" x14ac:dyDescent="0.2">
      <c r="A79" t="s">
        <v>843</v>
      </c>
      <c r="B79" s="4">
        <v>-623000000</v>
      </c>
      <c r="C79" s="4">
        <v>-1332000000</v>
      </c>
      <c r="D79" s="4">
        <v>-4868000000</v>
      </c>
      <c r="E79" s="4">
        <v>-3762000000</v>
      </c>
      <c r="F79" s="4">
        <v>-1327000000</v>
      </c>
    </row>
    <row r="80" spans="1:6" x14ac:dyDescent="0.2">
      <c r="A80" t="s">
        <v>844</v>
      </c>
      <c r="B80" s="4">
        <v>36985000000</v>
      </c>
      <c r="C80" s="4">
        <v>15527000000</v>
      </c>
      <c r="D80" s="4">
        <v>14223000000</v>
      </c>
      <c r="E80" s="4">
        <v>15993000000</v>
      </c>
      <c r="F80" s="4">
        <v>14553000000</v>
      </c>
    </row>
    <row r="81" spans="1:13" x14ac:dyDescent="0.2">
      <c r="A81" t="s">
        <v>845</v>
      </c>
      <c r="B81" s="4">
        <v>-237000000</v>
      </c>
      <c r="C81" s="4">
        <v>-21868000000</v>
      </c>
      <c r="D81" s="4">
        <v>-2267000000</v>
      </c>
      <c r="E81" s="4">
        <v>-3219000000</v>
      </c>
      <c r="F81" s="4">
        <v>-5009000000</v>
      </c>
    </row>
    <row r="82" spans="1:13" x14ac:dyDescent="0.2">
      <c r="A82" t="s">
        <v>846</v>
      </c>
      <c r="B82" s="4">
        <v>145000000</v>
      </c>
      <c r="C82" s="4">
        <v>-213000000</v>
      </c>
      <c r="D82" s="4">
        <v>-369000000</v>
      </c>
      <c r="E82" s="4">
        <v>120000000</v>
      </c>
      <c r="F82" s="4">
        <v>-193000000</v>
      </c>
    </row>
    <row r="83" spans="1:13" x14ac:dyDescent="0.2">
      <c r="A83" t="s">
        <v>847</v>
      </c>
      <c r="B83" s="4">
        <v>37077000000</v>
      </c>
      <c r="C83" s="4">
        <v>37608000000</v>
      </c>
      <c r="D83" s="4">
        <v>16859000000</v>
      </c>
      <c r="E83" s="4">
        <v>19092000000</v>
      </c>
      <c r="F83" s="4">
        <v>19755000000</v>
      </c>
    </row>
    <row r="84" spans="1:13" x14ac:dyDescent="0.2">
      <c r="A84" t="s">
        <v>848</v>
      </c>
      <c r="B84" s="4">
        <v>2976000000</v>
      </c>
      <c r="C84" s="4">
        <v>2536000000</v>
      </c>
      <c r="D84" s="4">
        <v>1561000000</v>
      </c>
      <c r="E84" s="4">
        <v>1067000000</v>
      </c>
      <c r="F84" s="4">
        <v>969000000</v>
      </c>
    </row>
    <row r="85" spans="1:13" x14ac:dyDescent="0.2">
      <c r="A85" t="s">
        <v>849</v>
      </c>
      <c r="B85" s="4">
        <v>-1730000000</v>
      </c>
      <c r="C85" s="4">
        <v>-1113000000</v>
      </c>
      <c r="D85" s="4">
        <v>-662000000</v>
      </c>
      <c r="E85" s="4">
        <v>-862000000</v>
      </c>
      <c r="F85" s="4">
        <v>-1032000000</v>
      </c>
    </row>
    <row r="86" spans="1:13" x14ac:dyDescent="0.2">
      <c r="A86" t="s">
        <v>850</v>
      </c>
      <c r="B86" s="4">
        <v>15028000000</v>
      </c>
      <c r="C86" s="4">
        <v>359000000</v>
      </c>
      <c r="D86" s="4">
        <v>0</v>
      </c>
      <c r="E86" s="4">
        <v>0</v>
      </c>
      <c r="F86" s="4">
        <v>0</v>
      </c>
    </row>
    <row r="87" spans="1:13" x14ac:dyDescent="0.2">
      <c r="A87" t="s">
        <v>851</v>
      </c>
      <c r="B87" s="4">
        <v>-29632000000</v>
      </c>
      <c r="C87" s="4">
        <v>-36510000000</v>
      </c>
      <c r="D87" s="4">
        <v>-11088000000</v>
      </c>
      <c r="E87" s="4">
        <v>-3282000000</v>
      </c>
      <c r="F87" s="4">
        <v>-788000000</v>
      </c>
    </row>
    <row r="88" spans="1:13" x14ac:dyDescent="0.2">
      <c r="A88" t="s">
        <v>852</v>
      </c>
      <c r="B88" s="4" t="s">
        <v>56</v>
      </c>
      <c r="C88" s="4">
        <v>-107000000</v>
      </c>
      <c r="D88" s="4">
        <v>-1192000000</v>
      </c>
      <c r="E88" s="4">
        <v>-7028000000</v>
      </c>
      <c r="F88" s="4">
        <v>-5827000000</v>
      </c>
    </row>
    <row r="89" spans="1:13" x14ac:dyDescent="0.2">
      <c r="A89" t="s">
        <v>853</v>
      </c>
      <c r="B89" s="4">
        <v>1838000000</v>
      </c>
      <c r="C89" s="4">
        <v>2368000000</v>
      </c>
      <c r="D89" s="4">
        <v>5255000000</v>
      </c>
      <c r="E89" s="4">
        <v>4327000000</v>
      </c>
      <c r="F89" s="4">
        <v>3678000000</v>
      </c>
      <c r="G89" s="4">
        <f>G23 * $B$10</f>
        <v>4604025000</v>
      </c>
      <c r="H89" s="4">
        <f t="shared" ref="H89:M89" si="8">H23 * $B$10</f>
        <v>5294628749.999999</v>
      </c>
      <c r="I89" s="4">
        <f t="shared" si="8"/>
        <v>6088823062.4999981</v>
      </c>
      <c r="J89" s="4">
        <f t="shared" si="8"/>
        <v>7002146521.8749971</v>
      </c>
      <c r="K89" s="4">
        <f t="shared" si="8"/>
        <v>8052468500.1562462</v>
      </c>
      <c r="L89" s="4">
        <f t="shared" si="8"/>
        <v>9260338775.1796818</v>
      </c>
      <c r="M89" s="4">
        <f t="shared" si="8"/>
        <v>157425759178.05463</v>
      </c>
    </row>
  </sheetData>
  <sortState xmlns:xlrd2="http://schemas.microsoft.com/office/spreadsheetml/2017/richdata2" columnSort="1" ref="B21:F89">
    <sortCondition descending="1" ref="B21:F21"/>
  </sortState>
  <mergeCells count="1">
    <mergeCell ref="G21:M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
  <sheetViews>
    <sheetView workbookViewId="0">
      <pane ySplit="1" topLeftCell="A2" activePane="bottomLeft" state="frozen"/>
      <selection pane="bottomLeft"/>
    </sheetView>
  </sheetViews>
  <sheetFormatPr baseColWidth="10" defaultColWidth="8.83203125" defaultRowHeight="15" x14ac:dyDescent="0.2"/>
  <cols>
    <col min="1" max="1" width="8.6640625" customWidth="1"/>
    <col min="2" max="2" width="12.6640625" customWidth="1"/>
    <col min="3" max="3" width="14.6640625" customWidth="1"/>
    <col min="4" max="4" width="18.6640625" customWidth="1"/>
    <col min="5" max="6" width="14.6640625" customWidth="1"/>
  </cols>
  <sheetData>
    <row r="1" spans="1:6" x14ac:dyDescent="0.2">
      <c r="A1" s="1" t="s">
        <v>1206</v>
      </c>
      <c r="B1" s="1" t="s">
        <v>1207</v>
      </c>
      <c r="C1" s="1" t="s">
        <v>1208</v>
      </c>
      <c r="D1" s="1" t="s">
        <v>1209</v>
      </c>
      <c r="E1" s="1" t="s">
        <v>1210</v>
      </c>
      <c r="F1" s="1" t="s">
        <v>1211</v>
      </c>
    </row>
    <row r="2" spans="1:6" x14ac:dyDescent="0.2">
      <c r="A2" t="s">
        <v>1179</v>
      </c>
      <c r="B2" t="s">
        <v>1180</v>
      </c>
      <c r="C2" t="s">
        <v>1185</v>
      </c>
      <c r="D2" t="s">
        <v>1192</v>
      </c>
      <c r="E2" t="s">
        <v>1199</v>
      </c>
      <c r="F2" t="s">
        <v>134</v>
      </c>
    </row>
    <row r="3" spans="1:6" x14ac:dyDescent="0.2">
      <c r="A3" t="s">
        <v>1179</v>
      </c>
      <c r="B3" t="s">
        <v>1181</v>
      </c>
      <c r="C3" t="s">
        <v>1186</v>
      </c>
      <c r="D3" t="s">
        <v>1193</v>
      </c>
      <c r="E3" t="s">
        <v>1200</v>
      </c>
      <c r="F3" t="s">
        <v>133</v>
      </c>
    </row>
    <row r="4" spans="1:6" x14ac:dyDescent="0.2">
      <c r="A4" t="s">
        <v>1179</v>
      </c>
      <c r="B4" t="s">
        <v>1180</v>
      </c>
      <c r="C4" t="s">
        <v>1187</v>
      </c>
      <c r="D4" t="s">
        <v>1194</v>
      </c>
      <c r="E4" t="s">
        <v>1201</v>
      </c>
      <c r="F4" t="s">
        <v>132</v>
      </c>
    </row>
    <row r="5" spans="1:6" x14ac:dyDescent="0.2">
      <c r="A5" t="s">
        <v>1179</v>
      </c>
      <c r="B5" t="s">
        <v>1182</v>
      </c>
      <c r="C5" t="s">
        <v>1188</v>
      </c>
      <c r="D5" t="s">
        <v>1195</v>
      </c>
      <c r="E5" t="s">
        <v>1202</v>
      </c>
      <c r="F5" t="s">
        <v>131</v>
      </c>
    </row>
    <row r="6" spans="1:6" x14ac:dyDescent="0.2">
      <c r="A6" t="s">
        <v>1179</v>
      </c>
      <c r="B6" t="s">
        <v>91</v>
      </c>
      <c r="C6" t="s">
        <v>1189</v>
      </c>
      <c r="D6" t="s">
        <v>1196</v>
      </c>
      <c r="E6" t="s">
        <v>1203</v>
      </c>
      <c r="F6" t="s">
        <v>130</v>
      </c>
    </row>
    <row r="7" spans="1:6" x14ac:dyDescent="0.2">
      <c r="A7" t="s">
        <v>1179</v>
      </c>
      <c r="B7" t="s">
        <v>1183</v>
      </c>
      <c r="C7" t="s">
        <v>1190</v>
      </c>
      <c r="D7" t="s">
        <v>1197</v>
      </c>
      <c r="E7" t="s">
        <v>1204</v>
      </c>
      <c r="F7" t="s">
        <v>129</v>
      </c>
    </row>
    <row r="8" spans="1:6" x14ac:dyDescent="0.2">
      <c r="A8" t="s">
        <v>1179</v>
      </c>
      <c r="B8" t="s">
        <v>1184</v>
      </c>
      <c r="C8" t="s">
        <v>1191</v>
      </c>
      <c r="D8" t="s">
        <v>1198</v>
      </c>
      <c r="E8" t="s">
        <v>1205</v>
      </c>
      <c r="F8"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5"/>
  <sheetViews>
    <sheetView workbookViewId="0">
      <pane ySplit="1" topLeftCell="A2" activePane="bottomLeft" state="frozen"/>
      <selection pane="bottomLeft"/>
    </sheetView>
  </sheetViews>
  <sheetFormatPr baseColWidth="10" defaultColWidth="8.83203125" defaultRowHeight="15" x14ac:dyDescent="0.2"/>
  <cols>
    <col min="1" max="1" width="8.6640625" customWidth="1"/>
    <col min="2" max="2" width="13.6640625" customWidth="1"/>
    <col min="3" max="3" width="9.1640625" style="2"/>
  </cols>
  <sheetData>
    <row r="1" spans="1:3" x14ac:dyDescent="0.2">
      <c r="A1" s="1" t="s">
        <v>1206</v>
      </c>
      <c r="B1" s="1" t="s">
        <v>1336</v>
      </c>
      <c r="C1" s="1" t="s">
        <v>1337</v>
      </c>
    </row>
    <row r="2" spans="1:3" x14ac:dyDescent="0.2">
      <c r="A2" t="s">
        <v>1179</v>
      </c>
      <c r="B2" t="s">
        <v>1212</v>
      </c>
      <c r="C2" s="2">
        <v>0.28999999999999998</v>
      </c>
    </row>
    <row r="3" spans="1:3" x14ac:dyDescent="0.2">
      <c r="A3" t="s">
        <v>1179</v>
      </c>
      <c r="B3" t="s">
        <v>1213</v>
      </c>
      <c r="C3" s="2">
        <v>0.33</v>
      </c>
    </row>
    <row r="4" spans="1:3" x14ac:dyDescent="0.2">
      <c r="A4" t="s">
        <v>1179</v>
      </c>
      <c r="B4" t="s">
        <v>1214</v>
      </c>
      <c r="C4" s="2">
        <v>0.33</v>
      </c>
    </row>
    <row r="5" spans="1:3" x14ac:dyDescent="0.2">
      <c r="A5" t="s">
        <v>1179</v>
      </c>
      <c r="B5" t="s">
        <v>1215</v>
      </c>
      <c r="C5" s="2">
        <v>0.33</v>
      </c>
    </row>
    <row r="6" spans="1:3" x14ac:dyDescent="0.2">
      <c r="A6" t="s">
        <v>1179</v>
      </c>
      <c r="B6" t="s">
        <v>1216</v>
      </c>
      <c r="C6" s="2">
        <v>0.33</v>
      </c>
    </row>
    <row r="7" spans="1:3" x14ac:dyDescent="0.2">
      <c r="A7" t="s">
        <v>1179</v>
      </c>
      <c r="B7" t="s">
        <v>1217</v>
      </c>
      <c r="C7" s="2">
        <v>0.37</v>
      </c>
    </row>
    <row r="8" spans="1:3" x14ac:dyDescent="0.2">
      <c r="A8" t="s">
        <v>1179</v>
      </c>
      <c r="B8" t="s">
        <v>1218</v>
      </c>
      <c r="C8" s="2">
        <v>0.37</v>
      </c>
    </row>
    <row r="9" spans="1:3" x14ac:dyDescent="0.2">
      <c r="A9" t="s">
        <v>1179</v>
      </c>
      <c r="B9" t="s">
        <v>1219</v>
      </c>
      <c r="C9" s="2">
        <v>0.37</v>
      </c>
    </row>
    <row r="10" spans="1:3" x14ac:dyDescent="0.2">
      <c r="A10" t="s">
        <v>1179</v>
      </c>
      <c r="B10" t="s">
        <v>1220</v>
      </c>
      <c r="C10" s="2">
        <v>0.37</v>
      </c>
    </row>
    <row r="11" spans="1:3" x14ac:dyDescent="0.2">
      <c r="A11" t="s">
        <v>1179</v>
      </c>
      <c r="B11" t="s">
        <v>1221</v>
      </c>
      <c r="C11" s="2">
        <v>0.42</v>
      </c>
    </row>
    <row r="12" spans="1:3" x14ac:dyDescent="0.2">
      <c r="A12" t="s">
        <v>1179</v>
      </c>
      <c r="B12" t="s">
        <v>1222</v>
      </c>
      <c r="C12" s="2">
        <v>0.42</v>
      </c>
    </row>
    <row r="13" spans="1:3" x14ac:dyDescent="0.2">
      <c r="A13" t="s">
        <v>1179</v>
      </c>
      <c r="B13" t="s">
        <v>1223</v>
      </c>
      <c r="C13" s="2">
        <v>0.42</v>
      </c>
    </row>
    <row r="14" spans="1:3" x14ac:dyDescent="0.2">
      <c r="A14" t="s">
        <v>1179</v>
      </c>
      <c r="B14" t="s">
        <v>1224</v>
      </c>
      <c r="C14" s="2">
        <v>0.42</v>
      </c>
    </row>
    <row r="15" spans="1:3" x14ac:dyDescent="0.2">
      <c r="A15" t="s">
        <v>1179</v>
      </c>
      <c r="B15" t="s">
        <v>1225</v>
      </c>
      <c r="C15" s="2">
        <v>0.48</v>
      </c>
    </row>
    <row r="16" spans="1:3" x14ac:dyDescent="0.2">
      <c r="A16" t="s">
        <v>1179</v>
      </c>
      <c r="B16" t="s">
        <v>1226</v>
      </c>
      <c r="C16" s="2">
        <v>0.48</v>
      </c>
    </row>
    <row r="17" spans="1:3" x14ac:dyDescent="0.2">
      <c r="A17" t="s">
        <v>1179</v>
      </c>
      <c r="B17" t="s">
        <v>1227</v>
      </c>
      <c r="C17" s="2">
        <v>0.48</v>
      </c>
    </row>
    <row r="18" spans="1:3" x14ac:dyDescent="0.2">
      <c r="A18" t="s">
        <v>1179</v>
      </c>
      <c r="B18" t="s">
        <v>1228</v>
      </c>
      <c r="C18" s="2">
        <v>0.48</v>
      </c>
    </row>
    <row r="19" spans="1:3" x14ac:dyDescent="0.2">
      <c r="A19" t="s">
        <v>1179</v>
      </c>
      <c r="B19" t="s">
        <v>1229</v>
      </c>
      <c r="C19" s="2">
        <v>0.56000000000000005</v>
      </c>
    </row>
    <row r="20" spans="1:3" x14ac:dyDescent="0.2">
      <c r="A20" t="s">
        <v>1179</v>
      </c>
      <c r="B20" t="s">
        <v>1230</v>
      </c>
      <c r="C20" s="2">
        <v>0.56000000000000005</v>
      </c>
    </row>
    <row r="21" spans="1:3" x14ac:dyDescent="0.2">
      <c r="A21" t="s">
        <v>1179</v>
      </c>
      <c r="B21" t="s">
        <v>1231</v>
      </c>
      <c r="C21" s="2">
        <v>0.56000000000000005</v>
      </c>
    </row>
    <row r="22" spans="1:3" x14ac:dyDescent="0.2">
      <c r="A22" t="s">
        <v>1179</v>
      </c>
      <c r="B22" t="s">
        <v>1232</v>
      </c>
      <c r="C22" s="2">
        <v>0.56000000000000005</v>
      </c>
    </row>
    <row r="23" spans="1:3" x14ac:dyDescent="0.2">
      <c r="A23" t="s">
        <v>1179</v>
      </c>
      <c r="B23" t="s">
        <v>1233</v>
      </c>
      <c r="C23" s="2">
        <v>0.65</v>
      </c>
    </row>
    <row r="24" spans="1:3" x14ac:dyDescent="0.2">
      <c r="A24" t="s">
        <v>1179</v>
      </c>
      <c r="B24" t="s">
        <v>1234</v>
      </c>
      <c r="C24" s="2">
        <v>0.65</v>
      </c>
    </row>
    <row r="25" spans="1:3" x14ac:dyDescent="0.2">
      <c r="A25" t="s">
        <v>1179</v>
      </c>
      <c r="B25" t="s">
        <v>1235</v>
      </c>
      <c r="C25" s="2">
        <v>0.66</v>
      </c>
    </row>
    <row r="26" spans="1:3" x14ac:dyDescent="0.2">
      <c r="A26" t="s">
        <v>1179</v>
      </c>
      <c r="B26" t="s">
        <v>1236</v>
      </c>
      <c r="C26" s="2">
        <v>0.66</v>
      </c>
    </row>
    <row r="27" spans="1:3" x14ac:dyDescent="0.2">
      <c r="A27" t="s">
        <v>1179</v>
      </c>
      <c r="B27" t="s">
        <v>1237</v>
      </c>
      <c r="C27" s="2">
        <v>0.77</v>
      </c>
    </row>
    <row r="28" spans="1:3" x14ac:dyDescent="0.2">
      <c r="A28" t="s">
        <v>1179</v>
      </c>
      <c r="B28" t="s">
        <v>1238</v>
      </c>
      <c r="C28" s="2">
        <v>0.77</v>
      </c>
    </row>
    <row r="29" spans="1:3" x14ac:dyDescent="0.2">
      <c r="A29" t="s">
        <v>1179</v>
      </c>
      <c r="B29" t="s">
        <v>1239</v>
      </c>
      <c r="C29" s="2">
        <v>0.77</v>
      </c>
    </row>
    <row r="30" spans="1:3" x14ac:dyDescent="0.2">
      <c r="A30" t="s">
        <v>1179</v>
      </c>
      <c r="B30" t="s">
        <v>1240</v>
      </c>
      <c r="C30" s="2">
        <v>0.77</v>
      </c>
    </row>
    <row r="31" spans="1:3" x14ac:dyDescent="0.2">
      <c r="A31" t="s">
        <v>1179</v>
      </c>
      <c r="B31" t="s">
        <v>1241</v>
      </c>
      <c r="C31" s="2">
        <v>0.86</v>
      </c>
    </row>
    <row r="32" spans="1:3" x14ac:dyDescent="0.2">
      <c r="A32" t="s">
        <v>1179</v>
      </c>
      <c r="B32" t="s">
        <v>1242</v>
      </c>
      <c r="C32" s="2">
        <v>0.86</v>
      </c>
    </row>
    <row r="33" spans="1:3" x14ac:dyDescent="0.2">
      <c r="A33" t="s">
        <v>1179</v>
      </c>
      <c r="B33" t="s">
        <v>1243</v>
      </c>
      <c r="C33" s="2">
        <v>0.86</v>
      </c>
    </row>
    <row r="34" spans="1:3" x14ac:dyDescent="0.2">
      <c r="A34" t="s">
        <v>1179</v>
      </c>
      <c r="B34" t="s">
        <v>1244</v>
      </c>
      <c r="C34" s="2">
        <v>0.86</v>
      </c>
    </row>
    <row r="35" spans="1:3" x14ac:dyDescent="0.2">
      <c r="A35" t="s">
        <v>1179</v>
      </c>
      <c r="B35" t="s">
        <v>1245</v>
      </c>
      <c r="C35" s="2">
        <v>0.91</v>
      </c>
    </row>
    <row r="36" spans="1:3" x14ac:dyDescent="0.2">
      <c r="A36" t="s">
        <v>1179</v>
      </c>
      <c r="B36" t="s">
        <v>1246</v>
      </c>
      <c r="C36" s="2">
        <v>0.91</v>
      </c>
    </row>
    <row r="37" spans="1:3" x14ac:dyDescent="0.2">
      <c r="A37" t="s">
        <v>1179</v>
      </c>
      <c r="B37" t="s">
        <v>1247</v>
      </c>
      <c r="C37" s="2">
        <v>0.91</v>
      </c>
    </row>
    <row r="38" spans="1:3" x14ac:dyDescent="0.2">
      <c r="A38" t="s">
        <v>1179</v>
      </c>
      <c r="B38" t="s">
        <v>1248</v>
      </c>
      <c r="C38" s="2">
        <v>0.91</v>
      </c>
    </row>
    <row r="39" spans="1:3" x14ac:dyDescent="0.2">
      <c r="A39" t="s">
        <v>1179</v>
      </c>
      <c r="B39" t="s">
        <v>1249</v>
      </c>
      <c r="C39" s="2">
        <v>0.96</v>
      </c>
    </row>
    <row r="40" spans="1:3" x14ac:dyDescent="0.2">
      <c r="A40" t="s">
        <v>1179</v>
      </c>
      <c r="B40" t="s">
        <v>1250</v>
      </c>
      <c r="C40" s="2">
        <v>0.96</v>
      </c>
    </row>
    <row r="41" spans="1:3" x14ac:dyDescent="0.2">
      <c r="A41" t="s">
        <v>1179</v>
      </c>
      <c r="B41" t="s">
        <v>1251</v>
      </c>
      <c r="C41" s="2">
        <v>0.96</v>
      </c>
    </row>
    <row r="42" spans="1:3" x14ac:dyDescent="0.2">
      <c r="A42" t="s">
        <v>1179</v>
      </c>
      <c r="B42" t="s">
        <v>1252</v>
      </c>
      <c r="C42" s="2">
        <v>0.96</v>
      </c>
    </row>
    <row r="43" spans="1:3" x14ac:dyDescent="0.2">
      <c r="A43" t="s">
        <v>1179</v>
      </c>
      <c r="B43" t="s">
        <v>1253</v>
      </c>
      <c r="C43" s="2">
        <v>1.05</v>
      </c>
    </row>
    <row r="44" spans="1:3" x14ac:dyDescent="0.2">
      <c r="A44" t="s">
        <v>1179</v>
      </c>
      <c r="B44" t="s">
        <v>1254</v>
      </c>
      <c r="C44" s="2">
        <v>1.05</v>
      </c>
    </row>
    <row r="45" spans="1:3" x14ac:dyDescent="0.2">
      <c r="A45" t="s">
        <v>1179</v>
      </c>
      <c r="B45" t="s">
        <v>1255</v>
      </c>
      <c r="C45" s="2">
        <v>1.05</v>
      </c>
    </row>
    <row r="46" spans="1:3" x14ac:dyDescent="0.2">
      <c r="A46" t="s">
        <v>1179</v>
      </c>
      <c r="B46" t="s">
        <v>1256</v>
      </c>
      <c r="C46" s="2">
        <v>1.05</v>
      </c>
    </row>
    <row r="47" spans="1:3" x14ac:dyDescent="0.2">
      <c r="A47" t="s">
        <v>1179</v>
      </c>
      <c r="B47" t="s">
        <v>1257</v>
      </c>
      <c r="C47" s="2">
        <v>1.2</v>
      </c>
    </row>
    <row r="48" spans="1:3" x14ac:dyDescent="0.2">
      <c r="A48" t="s">
        <v>1179</v>
      </c>
      <c r="B48" t="s">
        <v>1258</v>
      </c>
      <c r="C48" s="2">
        <v>1.2</v>
      </c>
    </row>
    <row r="49" spans="1:3" x14ac:dyDescent="0.2">
      <c r="A49" t="s">
        <v>1179</v>
      </c>
      <c r="B49" t="s">
        <v>1259</v>
      </c>
      <c r="C49" s="2">
        <v>1.2</v>
      </c>
    </row>
    <row r="50" spans="1:3" x14ac:dyDescent="0.2">
      <c r="A50" t="s">
        <v>1179</v>
      </c>
      <c r="B50" t="s">
        <v>1260</v>
      </c>
      <c r="C50" s="2">
        <v>1.2</v>
      </c>
    </row>
    <row r="51" spans="1:3" x14ac:dyDescent="0.2">
      <c r="A51" t="s">
        <v>1179</v>
      </c>
      <c r="B51" t="s">
        <v>1261</v>
      </c>
      <c r="C51" s="2">
        <v>1.34</v>
      </c>
    </row>
    <row r="52" spans="1:3" x14ac:dyDescent="0.2">
      <c r="A52" t="s">
        <v>1179</v>
      </c>
      <c r="B52" t="s">
        <v>1262</v>
      </c>
      <c r="C52" s="2">
        <v>1.34</v>
      </c>
    </row>
    <row r="53" spans="1:3" x14ac:dyDescent="0.2">
      <c r="A53" t="s">
        <v>1179</v>
      </c>
      <c r="B53" t="s">
        <v>1263</v>
      </c>
      <c r="C53" s="2">
        <v>1.34</v>
      </c>
    </row>
    <row r="54" spans="1:3" x14ac:dyDescent="0.2">
      <c r="A54" t="s">
        <v>1179</v>
      </c>
      <c r="B54" t="s">
        <v>1264</v>
      </c>
      <c r="C54" s="2">
        <v>1.34</v>
      </c>
    </row>
    <row r="55" spans="1:3" x14ac:dyDescent="0.2">
      <c r="A55" t="s">
        <v>1179</v>
      </c>
      <c r="B55" t="s">
        <v>1265</v>
      </c>
      <c r="C55" s="2">
        <v>1.49</v>
      </c>
    </row>
    <row r="56" spans="1:3" x14ac:dyDescent="0.2">
      <c r="A56" t="s">
        <v>1179</v>
      </c>
      <c r="B56" t="s">
        <v>1266</v>
      </c>
      <c r="C56" s="2">
        <v>1.49</v>
      </c>
    </row>
    <row r="57" spans="1:3" x14ac:dyDescent="0.2">
      <c r="A57" t="s">
        <v>1179</v>
      </c>
      <c r="B57" t="s">
        <v>1267</v>
      </c>
      <c r="C57" s="2">
        <v>1.49</v>
      </c>
    </row>
    <row r="58" spans="1:3" x14ac:dyDescent="0.2">
      <c r="A58" t="s">
        <v>1179</v>
      </c>
      <c r="B58" t="s">
        <v>1268</v>
      </c>
      <c r="C58" s="2">
        <v>1.49</v>
      </c>
    </row>
    <row r="59" spans="1:3" x14ac:dyDescent="0.2">
      <c r="A59" t="s">
        <v>1179</v>
      </c>
      <c r="B59" t="s">
        <v>1269</v>
      </c>
      <c r="C59" s="2">
        <v>1.49</v>
      </c>
    </row>
    <row r="60" spans="1:3" x14ac:dyDescent="0.2">
      <c r="A60" t="s">
        <v>1179</v>
      </c>
      <c r="B60" t="s">
        <v>1270</v>
      </c>
      <c r="C60" s="2">
        <v>1.49</v>
      </c>
    </row>
    <row r="61" spans="1:3" x14ac:dyDescent="0.2">
      <c r="A61" t="s">
        <v>1179</v>
      </c>
      <c r="B61" t="s">
        <v>1271</v>
      </c>
      <c r="C61" s="2">
        <v>0.48</v>
      </c>
    </row>
    <row r="62" spans="1:3" x14ac:dyDescent="0.2">
      <c r="A62" t="s">
        <v>1179</v>
      </c>
      <c r="B62" t="s">
        <v>1272</v>
      </c>
      <c r="C62" s="2">
        <v>0.48</v>
      </c>
    </row>
    <row r="63" spans="1:3" x14ac:dyDescent="0.2">
      <c r="A63" t="s">
        <v>1179</v>
      </c>
      <c r="B63" t="s">
        <v>1273</v>
      </c>
      <c r="C63" s="2">
        <v>0.48</v>
      </c>
    </row>
    <row r="64" spans="1:3" x14ac:dyDescent="0.2">
      <c r="A64" t="s">
        <v>1179</v>
      </c>
      <c r="B64" t="s">
        <v>1274</v>
      </c>
      <c r="C64" s="2">
        <v>0.48</v>
      </c>
    </row>
    <row r="65" spans="1:3" x14ac:dyDescent="0.2">
      <c r="A65" t="s">
        <v>1179</v>
      </c>
      <c r="B65" t="s">
        <v>1275</v>
      </c>
      <c r="C65" s="2">
        <v>0.48</v>
      </c>
    </row>
    <row r="66" spans="1:3" x14ac:dyDescent="0.2">
      <c r="A66" t="s">
        <v>1179</v>
      </c>
      <c r="B66" t="s">
        <v>1276</v>
      </c>
      <c r="C66" s="2">
        <v>0.57999999999999996</v>
      </c>
    </row>
    <row r="67" spans="1:3" x14ac:dyDescent="0.2">
      <c r="A67" t="s">
        <v>1179</v>
      </c>
      <c r="B67" t="s">
        <v>1277</v>
      </c>
      <c r="C67" s="2">
        <v>0.67</v>
      </c>
    </row>
    <row r="68" spans="1:3" x14ac:dyDescent="0.2">
      <c r="A68" t="s">
        <v>1179</v>
      </c>
      <c r="B68" t="s">
        <v>1278</v>
      </c>
      <c r="C68" s="2">
        <v>0.67</v>
      </c>
    </row>
    <row r="69" spans="1:3" x14ac:dyDescent="0.2">
      <c r="A69" t="s">
        <v>1179</v>
      </c>
      <c r="B69" t="s">
        <v>1279</v>
      </c>
      <c r="C69" s="2">
        <v>0.72</v>
      </c>
    </row>
    <row r="70" spans="1:3" x14ac:dyDescent="0.2">
      <c r="A70" t="s">
        <v>1179</v>
      </c>
      <c r="B70" t="s">
        <v>1280</v>
      </c>
      <c r="C70" s="2">
        <v>0.72</v>
      </c>
    </row>
    <row r="71" spans="1:3" x14ac:dyDescent="0.2">
      <c r="A71" t="s">
        <v>1179</v>
      </c>
      <c r="B71" t="s">
        <v>1281</v>
      </c>
      <c r="C71" s="2">
        <v>0.81</v>
      </c>
    </row>
    <row r="72" spans="1:3" x14ac:dyDescent="0.2">
      <c r="A72" t="s">
        <v>1179</v>
      </c>
      <c r="B72" t="s">
        <v>1282</v>
      </c>
      <c r="C72" s="2">
        <v>0.81</v>
      </c>
    </row>
    <row r="73" spans="1:3" x14ac:dyDescent="0.2">
      <c r="A73" t="s">
        <v>1179</v>
      </c>
      <c r="B73" t="s">
        <v>1283</v>
      </c>
      <c r="C73" s="2">
        <v>0.26</v>
      </c>
    </row>
    <row r="74" spans="1:3" x14ac:dyDescent="0.2">
      <c r="A74" t="s">
        <v>1179</v>
      </c>
      <c r="B74" t="s">
        <v>1284</v>
      </c>
      <c r="C74" s="2">
        <v>0.81</v>
      </c>
    </row>
    <row r="75" spans="1:3" x14ac:dyDescent="0.2">
      <c r="A75" t="s">
        <v>1179</v>
      </c>
      <c r="B75" t="s">
        <v>1285</v>
      </c>
      <c r="C75" s="2">
        <v>0.81</v>
      </c>
    </row>
    <row r="76" spans="1:3" x14ac:dyDescent="0.2">
      <c r="A76" t="s">
        <v>1179</v>
      </c>
      <c r="B76" t="s">
        <v>1286</v>
      </c>
      <c r="C76" s="2">
        <v>0.91</v>
      </c>
    </row>
    <row r="77" spans="1:3" x14ac:dyDescent="0.2">
      <c r="A77" t="s">
        <v>1179</v>
      </c>
      <c r="B77" t="s">
        <v>1287</v>
      </c>
      <c r="C77" s="2">
        <v>0.91</v>
      </c>
    </row>
    <row r="78" spans="1:3" x14ac:dyDescent="0.2">
      <c r="A78" t="s">
        <v>1179</v>
      </c>
      <c r="B78" t="s">
        <v>1288</v>
      </c>
      <c r="C78" s="2">
        <v>0.91</v>
      </c>
    </row>
    <row r="79" spans="1:3" x14ac:dyDescent="0.2">
      <c r="A79" t="s">
        <v>1179</v>
      </c>
      <c r="B79" t="s">
        <v>1289</v>
      </c>
      <c r="C79" s="2">
        <v>0.91</v>
      </c>
    </row>
    <row r="80" spans="1:3" x14ac:dyDescent="0.2">
      <c r="A80" t="s">
        <v>1179</v>
      </c>
      <c r="B80" t="s">
        <v>1290</v>
      </c>
      <c r="C80" s="2">
        <v>1.05</v>
      </c>
    </row>
    <row r="81" spans="1:3" x14ac:dyDescent="0.2">
      <c r="A81" t="s">
        <v>1179</v>
      </c>
      <c r="B81" t="s">
        <v>1291</v>
      </c>
      <c r="C81" s="2">
        <v>1.05</v>
      </c>
    </row>
    <row r="82" spans="1:3" x14ac:dyDescent="0.2">
      <c r="A82" t="s">
        <v>1179</v>
      </c>
      <c r="B82" t="s">
        <v>1292</v>
      </c>
      <c r="C82" s="2">
        <v>1.05</v>
      </c>
    </row>
    <row r="83" spans="1:3" x14ac:dyDescent="0.2">
      <c r="A83" t="s">
        <v>1179</v>
      </c>
      <c r="B83" t="s">
        <v>1293</v>
      </c>
      <c r="C83" s="2">
        <v>1.05</v>
      </c>
    </row>
    <row r="84" spans="1:3" x14ac:dyDescent="0.2">
      <c r="A84" t="s">
        <v>1179</v>
      </c>
      <c r="B84" t="s">
        <v>1294</v>
      </c>
      <c r="C84" s="2">
        <v>1.1000000000000001</v>
      </c>
    </row>
    <row r="85" spans="1:3" x14ac:dyDescent="0.2">
      <c r="A85" t="s">
        <v>1179</v>
      </c>
      <c r="B85" t="s">
        <v>1295</v>
      </c>
      <c r="C85" s="2">
        <v>1.1000000000000001</v>
      </c>
    </row>
    <row r="86" spans="1:3" x14ac:dyDescent="0.2">
      <c r="A86" t="s">
        <v>1179</v>
      </c>
      <c r="B86" t="s">
        <v>1296</v>
      </c>
      <c r="C86" s="2">
        <v>1.1000000000000001</v>
      </c>
    </row>
    <row r="87" spans="1:3" x14ac:dyDescent="0.2">
      <c r="A87" t="s">
        <v>1179</v>
      </c>
      <c r="B87" t="s">
        <v>1297</v>
      </c>
      <c r="C87" s="2">
        <v>1.1000000000000001</v>
      </c>
    </row>
    <row r="88" spans="1:3" x14ac:dyDescent="0.2">
      <c r="A88" t="s">
        <v>1179</v>
      </c>
      <c r="B88" t="s">
        <v>1298</v>
      </c>
      <c r="C88" s="2">
        <v>1.1000000000000001</v>
      </c>
    </row>
    <row r="89" spans="1:3" x14ac:dyDescent="0.2">
      <c r="A89" t="s">
        <v>1179</v>
      </c>
      <c r="B89" t="s">
        <v>1299</v>
      </c>
      <c r="C89" s="2">
        <v>1.1000000000000001</v>
      </c>
    </row>
    <row r="90" spans="1:3" x14ac:dyDescent="0.2">
      <c r="A90" t="s">
        <v>1179</v>
      </c>
      <c r="B90" t="s">
        <v>1300</v>
      </c>
      <c r="C90" s="2">
        <v>1.1000000000000001</v>
      </c>
    </row>
    <row r="91" spans="1:3" x14ac:dyDescent="0.2">
      <c r="A91" t="s">
        <v>1179</v>
      </c>
      <c r="B91" t="s">
        <v>1301</v>
      </c>
      <c r="C91" s="2">
        <v>1.1000000000000001</v>
      </c>
    </row>
    <row r="92" spans="1:3" x14ac:dyDescent="0.2">
      <c r="A92" t="s">
        <v>1179</v>
      </c>
      <c r="B92" t="s">
        <v>1302</v>
      </c>
      <c r="C92" s="2">
        <v>1.1499999999999999</v>
      </c>
    </row>
    <row r="93" spans="1:3" x14ac:dyDescent="0.2">
      <c r="A93" t="s">
        <v>1179</v>
      </c>
      <c r="B93" t="s">
        <v>1303</v>
      </c>
      <c r="C93" s="2">
        <v>1.1499999999999999</v>
      </c>
    </row>
    <row r="94" spans="1:3" x14ac:dyDescent="0.2">
      <c r="A94" t="s">
        <v>1179</v>
      </c>
      <c r="B94" t="s">
        <v>1304</v>
      </c>
      <c r="C94" s="2">
        <v>1.1499999999999999</v>
      </c>
    </row>
    <row r="95" spans="1:3" x14ac:dyDescent="0.2">
      <c r="A95" t="s">
        <v>1179</v>
      </c>
      <c r="B95" t="s">
        <v>1305</v>
      </c>
      <c r="C95" s="2">
        <v>1.1499999999999999</v>
      </c>
    </row>
    <row r="96" spans="1:3" x14ac:dyDescent="0.2">
      <c r="A96" t="s">
        <v>1179</v>
      </c>
      <c r="B96" t="s">
        <v>1306</v>
      </c>
      <c r="C96" s="2">
        <v>0.57999999999999996</v>
      </c>
    </row>
    <row r="97" spans="1:3" x14ac:dyDescent="0.2">
      <c r="A97" t="s">
        <v>1179</v>
      </c>
      <c r="B97" t="s">
        <v>1307</v>
      </c>
      <c r="C97" s="2">
        <v>0.57999999999999996</v>
      </c>
    </row>
    <row r="98" spans="1:3" x14ac:dyDescent="0.2">
      <c r="A98" t="s">
        <v>1179</v>
      </c>
      <c r="B98" t="s">
        <v>1308</v>
      </c>
      <c r="C98" s="2">
        <v>0.57999999999999996</v>
      </c>
    </row>
    <row r="99" spans="1:3" x14ac:dyDescent="0.2">
      <c r="A99" t="s">
        <v>1179</v>
      </c>
      <c r="B99" t="s">
        <v>1309</v>
      </c>
      <c r="C99" s="2">
        <v>0.57999999999999996</v>
      </c>
    </row>
    <row r="100" spans="1:3" x14ac:dyDescent="0.2">
      <c r="A100" t="s">
        <v>1179</v>
      </c>
      <c r="B100" t="s">
        <v>1310</v>
      </c>
      <c r="C100" s="2">
        <v>0.05</v>
      </c>
    </row>
    <row r="101" spans="1:3" x14ac:dyDescent="0.2">
      <c r="A101" t="s">
        <v>1179</v>
      </c>
      <c r="B101" t="s">
        <v>1311</v>
      </c>
      <c r="C101" s="2">
        <v>0.05</v>
      </c>
    </row>
    <row r="102" spans="1:3" x14ac:dyDescent="0.2">
      <c r="A102" t="s">
        <v>1179</v>
      </c>
      <c r="B102" t="s">
        <v>1312</v>
      </c>
      <c r="C102" s="2">
        <v>0.05</v>
      </c>
    </row>
    <row r="103" spans="1:3" x14ac:dyDescent="0.2">
      <c r="A103" t="s">
        <v>1179</v>
      </c>
      <c r="B103" t="s">
        <v>1313</v>
      </c>
      <c r="C103" s="2">
        <v>0.05</v>
      </c>
    </row>
    <row r="104" spans="1:3" x14ac:dyDescent="0.2">
      <c r="A104" t="s">
        <v>1179</v>
      </c>
      <c r="B104" t="s">
        <v>1314</v>
      </c>
      <c r="C104" s="2">
        <v>0.05</v>
      </c>
    </row>
    <row r="105" spans="1:3" x14ac:dyDescent="0.2">
      <c r="A105" t="s">
        <v>1179</v>
      </c>
      <c r="B105" t="s">
        <v>1315</v>
      </c>
      <c r="C105" s="2">
        <v>0.05</v>
      </c>
    </row>
    <row r="106" spans="1:3" x14ac:dyDescent="0.2">
      <c r="A106" t="s">
        <v>1179</v>
      </c>
      <c r="B106" t="s">
        <v>1316</v>
      </c>
      <c r="C106" s="2">
        <v>0.05</v>
      </c>
    </row>
    <row r="107" spans="1:3" x14ac:dyDescent="0.2">
      <c r="A107" t="s">
        <v>1179</v>
      </c>
      <c r="B107" t="s">
        <v>1317</v>
      </c>
      <c r="C107" s="2">
        <v>0.05</v>
      </c>
    </row>
    <row r="108" spans="1:3" x14ac:dyDescent="0.2">
      <c r="A108" t="s">
        <v>1179</v>
      </c>
      <c r="B108" t="s">
        <v>1318</v>
      </c>
      <c r="C108" s="2">
        <v>0.05</v>
      </c>
    </row>
    <row r="109" spans="1:3" x14ac:dyDescent="0.2">
      <c r="A109" t="s">
        <v>1179</v>
      </c>
      <c r="B109" t="s">
        <v>1319</v>
      </c>
      <c r="C109" s="2">
        <v>0.05</v>
      </c>
    </row>
    <row r="110" spans="1:3" x14ac:dyDescent="0.2">
      <c r="A110" t="s">
        <v>1179</v>
      </c>
      <c r="B110" t="s">
        <v>1320</v>
      </c>
      <c r="C110" s="2">
        <v>0.05</v>
      </c>
    </row>
    <row r="111" spans="1:3" x14ac:dyDescent="0.2">
      <c r="A111" t="s">
        <v>1179</v>
      </c>
      <c r="B111" t="s">
        <v>1321</v>
      </c>
      <c r="C111" s="2">
        <v>0.05</v>
      </c>
    </row>
    <row r="112" spans="1:3" x14ac:dyDescent="0.2">
      <c r="A112" t="s">
        <v>1179</v>
      </c>
      <c r="B112" t="s">
        <v>1322</v>
      </c>
      <c r="C112" s="2">
        <v>0.05</v>
      </c>
    </row>
    <row r="113" spans="1:3" x14ac:dyDescent="0.2">
      <c r="A113" t="s">
        <v>1179</v>
      </c>
      <c r="B113" t="s">
        <v>1323</v>
      </c>
      <c r="C113" s="2">
        <v>0.05</v>
      </c>
    </row>
    <row r="114" spans="1:3" x14ac:dyDescent="0.2">
      <c r="A114" t="s">
        <v>1179</v>
      </c>
      <c r="B114" t="s">
        <v>1324</v>
      </c>
      <c r="C114" s="2">
        <v>0.05</v>
      </c>
    </row>
    <row r="115" spans="1:3" x14ac:dyDescent="0.2">
      <c r="A115" t="s">
        <v>1179</v>
      </c>
      <c r="B115" t="s">
        <v>1325</v>
      </c>
      <c r="C115" s="2">
        <v>0.05</v>
      </c>
    </row>
    <row r="116" spans="1:3" x14ac:dyDescent="0.2">
      <c r="A116" t="s">
        <v>1179</v>
      </c>
      <c r="B116" t="s">
        <v>1326</v>
      </c>
      <c r="C116" s="2">
        <v>0.05</v>
      </c>
    </row>
    <row r="117" spans="1:3" x14ac:dyDescent="0.2">
      <c r="A117" t="s">
        <v>1179</v>
      </c>
      <c r="B117" t="s">
        <v>1327</v>
      </c>
      <c r="C117" s="2">
        <v>0.06</v>
      </c>
    </row>
    <row r="118" spans="1:3" x14ac:dyDescent="0.2">
      <c r="A118" t="s">
        <v>1179</v>
      </c>
      <c r="B118" t="s">
        <v>1328</v>
      </c>
      <c r="C118" s="2">
        <v>0.06</v>
      </c>
    </row>
    <row r="119" spans="1:3" x14ac:dyDescent="0.2">
      <c r="A119" t="s">
        <v>1179</v>
      </c>
      <c r="B119" t="s">
        <v>1329</v>
      </c>
      <c r="C119" s="2">
        <v>0.06</v>
      </c>
    </row>
    <row r="120" spans="1:3" x14ac:dyDescent="0.2">
      <c r="A120" t="s">
        <v>1179</v>
      </c>
      <c r="B120" t="s">
        <v>1330</v>
      </c>
      <c r="C120" s="2">
        <v>0.06</v>
      </c>
    </row>
    <row r="121" spans="1:3" x14ac:dyDescent="0.2">
      <c r="A121" t="s">
        <v>1179</v>
      </c>
      <c r="B121" t="s">
        <v>1331</v>
      </c>
      <c r="C121" s="2">
        <v>0.28000000000000003</v>
      </c>
    </row>
    <row r="122" spans="1:3" x14ac:dyDescent="0.2">
      <c r="A122" t="s">
        <v>1179</v>
      </c>
      <c r="B122" t="s">
        <v>1332</v>
      </c>
      <c r="C122" s="2">
        <v>0.28000000000000003</v>
      </c>
    </row>
    <row r="123" spans="1:3" x14ac:dyDescent="0.2">
      <c r="A123" t="s">
        <v>1179</v>
      </c>
      <c r="B123" t="s">
        <v>1333</v>
      </c>
      <c r="C123" s="2">
        <v>0.28000000000000003</v>
      </c>
    </row>
    <row r="124" spans="1:3" x14ac:dyDescent="0.2">
      <c r="A124" t="s">
        <v>1179</v>
      </c>
      <c r="B124" t="s">
        <v>1334</v>
      </c>
      <c r="C124" s="2">
        <v>0.28000000000000003</v>
      </c>
    </row>
    <row r="125" spans="1:3" x14ac:dyDescent="0.2">
      <c r="A125" t="s">
        <v>1179</v>
      </c>
      <c r="B125" t="s">
        <v>1335</v>
      </c>
      <c r="C125" s="2">
        <v>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Q_Income_Stmt</vt:lpstr>
      <vt:lpstr>A_Income_Stmt</vt:lpstr>
      <vt:lpstr>Q_Balance_Sheet</vt:lpstr>
      <vt:lpstr>A_Balance_Sheet</vt:lpstr>
      <vt:lpstr>Q_Cash_Flow</vt:lpstr>
      <vt:lpstr>A_Cash_Flow</vt:lpstr>
      <vt:lpstr>Earnings</vt:lpstr>
      <vt:lpstr>Dividends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PADIA Aditya</cp:lastModifiedBy>
  <dcterms:created xsi:type="dcterms:W3CDTF">2025-05-31T19:35:07Z</dcterms:created>
  <dcterms:modified xsi:type="dcterms:W3CDTF">2025-05-31T21:07:31Z</dcterms:modified>
</cp:coreProperties>
</file>