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dityapadia/Downloads/"/>
    </mc:Choice>
  </mc:AlternateContent>
  <xr:revisionPtr revIDLastSave="0" documentId="13_ncr:1_{97B178C6-DBFF-7D46-A3D0-494ECF72B0F3}" xr6:coauthVersionLast="47" xr6:coauthVersionMax="47" xr10:uidLastSave="{00000000-0000-0000-0000-000000000000}"/>
  <bookViews>
    <workbookView xWindow="0" yWindow="500" windowWidth="28800" windowHeight="16320" activeTab="5" xr2:uid="{00000000-000D-0000-FFFF-FFFF00000000}"/>
  </bookViews>
  <sheets>
    <sheet name="Q_Income_Stmt" sheetId="1" r:id="rId1"/>
    <sheet name="A_Income_Stmt" sheetId="2" r:id="rId2"/>
    <sheet name="Q_Balance_Sheet" sheetId="3" r:id="rId3"/>
    <sheet name="A_Balance_Sheet" sheetId="4" r:id="rId4"/>
    <sheet name="Q_Cash_Flow" sheetId="5" r:id="rId5"/>
    <sheet name="A_Cash_Flow" sheetId="6" r:id="rId6"/>
    <sheet name="Sheet1" sheetId="9" r:id="rId7"/>
    <sheet name="Earnings" sheetId="7" r:id="rId8"/>
    <sheet name="Dividends"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3" i="6" l="1" a="1"/>
  <c r="B13" i="6" s="1"/>
  <c r="B12" i="6"/>
  <c r="B10" i="6"/>
  <c r="M71" i="6"/>
  <c r="L71" i="6"/>
  <c r="K71" i="6"/>
  <c r="J71" i="6"/>
  <c r="I71" i="6"/>
  <c r="H71" i="6"/>
  <c r="G71" i="6"/>
  <c r="G6" i="2"/>
  <c r="F6" i="2"/>
  <c r="E6" i="2"/>
  <c r="D6" i="2"/>
  <c r="C6" i="2"/>
  <c r="G17" i="6"/>
  <c r="H17" i="6" s="1"/>
  <c r="I17" i="6" s="1"/>
  <c r="J17" i="6" s="1"/>
  <c r="K17" i="6" s="1"/>
  <c r="L17" i="6" s="1"/>
  <c r="M17" i="6" s="1"/>
  <c r="G5" i="2"/>
  <c r="G4" i="2"/>
  <c r="G3" i="2"/>
  <c r="G2" i="2"/>
  <c r="F4" i="6"/>
  <c r="E4" i="6"/>
  <c r="D4" i="6"/>
  <c r="C4" i="6"/>
  <c r="G4" i="6" s="1"/>
  <c r="H4" i="6" s="1"/>
  <c r="B4" i="6"/>
  <c r="F3" i="6"/>
  <c r="E3" i="6"/>
  <c r="D3" i="6"/>
  <c r="C3" i="6"/>
  <c r="F2" i="6"/>
  <c r="E2" i="6"/>
  <c r="D2" i="6"/>
  <c r="C2" i="6"/>
  <c r="G3" i="4"/>
  <c r="F3" i="4"/>
  <c r="E3" i="4"/>
  <c r="D3" i="4"/>
  <c r="C3" i="4"/>
  <c r="B3" i="4"/>
  <c r="G2" i="4"/>
  <c r="F2" i="4"/>
  <c r="E2" i="4"/>
  <c r="D2" i="4"/>
  <c r="C2" i="4"/>
  <c r="B2" i="4"/>
  <c r="M3" i="3"/>
  <c r="L3" i="3"/>
  <c r="K3" i="3"/>
  <c r="J3" i="3"/>
  <c r="I3" i="3"/>
  <c r="H3" i="3"/>
  <c r="G3" i="3"/>
  <c r="F3" i="3"/>
  <c r="C3" i="3"/>
  <c r="B3" i="3"/>
  <c r="M2" i="3"/>
  <c r="L2" i="3"/>
  <c r="K2" i="3"/>
  <c r="J2" i="3"/>
  <c r="I2" i="3"/>
  <c r="H2" i="3"/>
  <c r="G2" i="3"/>
  <c r="F2" i="3"/>
  <c r="C2" i="3"/>
  <c r="B2" i="3"/>
  <c r="F5" i="2"/>
  <c r="E5" i="2"/>
  <c r="D5" i="2"/>
  <c r="C5" i="2"/>
  <c r="B5" i="2"/>
  <c r="F4" i="2"/>
  <c r="E4" i="2"/>
  <c r="D4" i="2"/>
  <c r="C4" i="2"/>
  <c r="B4" i="2"/>
  <c r="F3" i="2"/>
  <c r="E3" i="2"/>
  <c r="D3" i="2"/>
  <c r="C3" i="2"/>
  <c r="B3" i="2"/>
  <c r="F2" i="2"/>
  <c r="E2" i="2"/>
  <c r="D2" i="2"/>
  <c r="C2" i="2"/>
  <c r="I7" i="1"/>
  <c r="H7" i="1"/>
  <c r="G7" i="1"/>
  <c r="F7" i="1"/>
  <c r="E7" i="1"/>
  <c r="D7" i="1"/>
  <c r="C7" i="1"/>
  <c r="I6" i="1"/>
  <c r="H6" i="1"/>
  <c r="G6" i="1"/>
  <c r="F6" i="1"/>
  <c r="E6" i="1"/>
  <c r="D6" i="1"/>
  <c r="C6" i="1"/>
  <c r="B6" i="1"/>
  <c r="I5" i="1"/>
  <c r="H5" i="1"/>
  <c r="G5" i="1"/>
  <c r="F5" i="1"/>
  <c r="E5" i="1"/>
  <c r="D5" i="1"/>
  <c r="C5" i="1"/>
  <c r="B5" i="1"/>
  <c r="I4" i="1"/>
  <c r="H4" i="1"/>
  <c r="G4" i="1"/>
  <c r="F4" i="1"/>
  <c r="E4" i="1"/>
  <c r="D4" i="1"/>
  <c r="C4" i="1"/>
  <c r="G3" i="6" l="1"/>
  <c r="H3" i="6" s="1"/>
  <c r="G2"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<sst xmlns="http://schemas.openxmlformats.org/spreadsheetml/2006/main" count="1624" uniqueCount="597">
  <si>
    <t>Total Revenue</t>
  </si>
  <si>
    <t>Operating Revenue</t>
  </si>
  <si>
    <t>Cost of Revenue</t>
  </si>
  <si>
    <t>Gross Profit</t>
  </si>
  <si>
    <t>Operating Expense</t>
  </si>
  <si>
    <t>Selling General and Administrative</t>
  </si>
  <si>
    <t>General &amp; Administrative Expense</t>
  </si>
  <si>
    <t>Salaries and Wages</t>
  </si>
  <si>
    <t>Other G and A</t>
  </si>
  <si>
    <t>Depreciation Amortization Depletion</t>
  </si>
  <si>
    <t>Depreciation &amp; Amortization</t>
  </si>
  <si>
    <t>Depreciation</t>
  </si>
  <si>
    <t>Amortization</t>
  </si>
  <si>
    <t>Amortization of Intangibles</t>
  </si>
  <si>
    <t>Depletion</t>
  </si>
  <si>
    <t>Provision for Doubtful Accounts</t>
  </si>
  <si>
    <t>Operating Income</t>
  </si>
  <si>
    <t>Net Non-Operating Interest Income Expense</t>
  </si>
  <si>
    <t>Non-Operating Interest Expense</t>
  </si>
  <si>
    <t>Other Income Expense</t>
  </si>
  <si>
    <t>Earnings from Equity Interest</t>
  </si>
  <si>
    <t>Special Income Charges</t>
  </si>
  <si>
    <t>Restructuring &amp; Mergers Acquisition</t>
  </si>
  <si>
    <t>Impairment of Capital Assets</t>
  </si>
  <si>
    <t>Other Special Charges</t>
  </si>
  <si>
    <t>Gain on Sale of Business</t>
  </si>
  <si>
    <t>Other Non Operating Income Expenses</t>
  </si>
  <si>
    <t>Pretax Income</t>
  </si>
  <si>
    <t>Tax Provision</t>
  </si>
  <si>
    <t>Net Income Common Stockholders</t>
  </si>
  <si>
    <t>Net Income(Attributable to Parent Company Shareholders)</t>
  </si>
  <si>
    <t>Net Income Including Non-Controlling Interests</t>
  </si>
  <si>
    <t>Net Income Continuous Operations</t>
  </si>
  <si>
    <t>Minority Interests</t>
  </si>
  <si>
    <t>Diluted NI Available to Com Stockholders</t>
  </si>
  <si>
    <t>Basic EPS</t>
  </si>
  <si>
    <t>Diluted EPS</t>
  </si>
  <si>
    <t>Basic Average Shares</t>
  </si>
  <si>
    <t>Diluted Average Shares</t>
  </si>
  <si>
    <t>Total Operating Income as Reported</t>
  </si>
  <si>
    <t>Total Expenses</t>
  </si>
  <si>
    <t>Net Income from Continuing &amp; Discontinued Operation</t>
  </si>
  <si>
    <t>Normalized Income</t>
  </si>
  <si>
    <t>Interest Expense</t>
  </si>
  <si>
    <t>Net Interest Income</t>
  </si>
  <si>
    <t>EBIT</t>
  </si>
  <si>
    <t>EBITDA</t>
  </si>
  <si>
    <t>Reconciled Cost of Revenue</t>
  </si>
  <si>
    <t>Reconciled Depreciation</t>
  </si>
  <si>
    <t>Net Income from Continuing Operation Net Minority Interest</t>
  </si>
  <si>
    <t>Total Unusual Items Excluding Goodwill</t>
  </si>
  <si>
    <t>Total Unusual Items</t>
  </si>
  <si>
    <t>Normalized EBITDA</t>
  </si>
  <si>
    <t>Tax Rate for Calcs</t>
  </si>
  <si>
    <t>Tax Effect of Unusual Items</t>
  </si>
  <si>
    <t>2409000000.0</t>
  </si>
  <si>
    <t>252000000.0</t>
  </si>
  <si>
    <t>*</t>
  </si>
  <si>
    <t>60000000.0</t>
  </si>
  <si>
    <t>17000000.0</t>
  </si>
  <si>
    <t>7000000.0</t>
  </si>
  <si>
    <t>22000000.0</t>
  </si>
  <si>
    <t>-4000000.0</t>
  </si>
  <si>
    <t>2675000000.0</t>
  </si>
  <si>
    <t>0.0</t>
  </si>
  <si>
    <t>241000000.0</t>
  </si>
  <si>
    <t>656000000.0</t>
  </si>
  <si>
    <t>473000000.0</t>
  </si>
  <si>
    <t>371000000.0</t>
  </si>
  <si>
    <t>102000000.0</t>
  </si>
  <si>
    <t>183000000.0</t>
  </si>
  <si>
    <t>19000000.0</t>
  </si>
  <si>
    <t>-232000000.0</t>
  </si>
  <si>
    <t>5000000.0</t>
  </si>
  <si>
    <t>13000000.0</t>
  </si>
  <si>
    <t>-2000000.0</t>
  </si>
  <si>
    <t>2000000.0</t>
  </si>
  <si>
    <t>637000000.0</t>
  </si>
  <si>
    <t>439000000.0</t>
  </si>
  <si>
    <t>652000000.0</t>
  </si>
  <si>
    <t>88000000.0</t>
  </si>
  <si>
    <t>14000000.0</t>
  </si>
  <si>
    <t>201000000.0</t>
  </si>
  <si>
    <t>-11000000.0</t>
  </si>
  <si>
    <t>598000000.0</t>
  </si>
  <si>
    <t>514000000.0</t>
  </si>
  <si>
    <t>558000000.0</t>
  </si>
  <si>
    <t>355000000.0</t>
  </si>
  <si>
    <t>323000000.0</t>
  </si>
  <si>
    <t>32000000.0</t>
  </si>
  <si>
    <t>203000000.0</t>
  </si>
  <si>
    <t>11000000.0</t>
  </si>
  <si>
    <t>-131000000.0</t>
  </si>
  <si>
    <t>-1000000.0</t>
  </si>
  <si>
    <t>1000000.0</t>
  </si>
  <si>
    <t>-6000000.0</t>
  </si>
  <si>
    <t>6000000.0</t>
  </si>
  <si>
    <t>760000000.0</t>
  </si>
  <si>
    <t>543000000.0</t>
  </si>
  <si>
    <t>342000000.0</t>
  </si>
  <si>
    <t>312000000.0</t>
  </si>
  <si>
    <t>30000000.0</t>
  </si>
  <si>
    <t>16000000.0</t>
  </si>
  <si>
    <t>680000000.0</t>
  </si>
  <si>
    <t>1030000000.0</t>
  </si>
  <si>
    <t>338000000.0</t>
  </si>
  <si>
    <t>308000000.0</t>
  </si>
  <si>
    <t>176000000.0</t>
  </si>
  <si>
    <t>10000000.0</t>
  </si>
  <si>
    <t>707000000.0</t>
  </si>
  <si>
    <t>1511000000.0</t>
  </si>
  <si>
    <t>526000000.0</t>
  </si>
  <si>
    <t>20000000.0</t>
  </si>
  <si>
    <t>469000000.0</t>
  </si>
  <si>
    <t>24000000.0</t>
  </si>
  <si>
    <t>519000000.0</t>
  </si>
  <si>
    <t>331000000.0</t>
  </si>
  <si>
    <t>298000000.0</t>
  </si>
  <si>
    <t>33000000.0</t>
  </si>
  <si>
    <t>188000000.0</t>
  </si>
  <si>
    <t>-22000000.0</t>
  </si>
  <si>
    <t>662000000.0</t>
  </si>
  <si>
    <t>521000000.0</t>
  </si>
  <si>
    <t>333000000.0</t>
  </si>
  <si>
    <t>303000000.0</t>
  </si>
  <si>
    <t>-125000000.0</t>
  </si>
  <si>
    <t>-12000000.0</t>
  </si>
  <si>
    <t>613000000.0</t>
  </si>
  <si>
    <t>508000000.0</t>
  </si>
  <si>
    <t>-93000000.0</t>
  </si>
  <si>
    <t>-21000000.0</t>
  </si>
  <si>
    <t>-17000000.0</t>
  </si>
  <si>
    <t>587000000.0</t>
  </si>
  <si>
    <t>Breakdown</t>
  </si>
  <si>
    <t>TTM</t>
  </si>
  <si>
    <t>2025-03-31</t>
  </si>
  <si>
    <t>2024-12-31</t>
  </si>
  <si>
    <t>2024-09-30</t>
  </si>
  <si>
    <t>2024-06-30</t>
  </si>
  <si>
    <t>2024-03-31</t>
  </si>
  <si>
    <t>2023-12-31</t>
  </si>
  <si>
    <t>2023-09-30</t>
  </si>
  <si>
    <t>2023-06-30</t>
  </si>
  <si>
    <t>2023-03-31</t>
  </si>
  <si>
    <t>2022-12-31</t>
  </si>
  <si>
    <t>2022-09-30</t>
  </si>
  <si>
    <t>2022-06-30</t>
  </si>
  <si>
    <t>51000000.0</t>
  </si>
  <si>
    <t>4000000.0</t>
  </si>
  <si>
    <t>25000000.0</t>
  </si>
  <si>
    <t>26000000.0</t>
  </si>
  <si>
    <t>-243000000.0</t>
  </si>
  <si>
    <t>-36000000.0</t>
  </si>
  <si>
    <t>8000000.0</t>
  </si>
  <si>
    <t>425000000.0</t>
  </si>
  <si>
    <t>-160000000.0</t>
  </si>
  <si>
    <t>9000000.0</t>
  </si>
  <si>
    <t>85000000.0</t>
  </si>
  <si>
    <t>2021-12-31</t>
  </si>
  <si>
    <t>2020-12-31</t>
  </si>
  <si>
    <t>2019-12-31</t>
  </si>
  <si>
    <t>Total Assets</t>
  </si>
  <si>
    <t>Total Current Assets</t>
  </si>
  <si>
    <t>Cash, Cash Equivalents &amp; Short Term Investments</t>
  </si>
  <si>
    <t>Cash And Cash Equivalents</t>
  </si>
  <si>
    <t>Other Short Term Investments</t>
  </si>
  <si>
    <t>Receivables</t>
  </si>
  <si>
    <t>Accounts receivable</t>
  </si>
  <si>
    <t>Gross Accounts Receivable</t>
  </si>
  <si>
    <t>Allowance For Doubtful Accounts Receivable</t>
  </si>
  <si>
    <t>Other Receivables</t>
  </si>
  <si>
    <t>Inventory</t>
  </si>
  <si>
    <t>Raw Materials</t>
  </si>
  <si>
    <t>Other Current Assets</t>
  </si>
  <si>
    <t>Total non-current assets</t>
  </si>
  <si>
    <t>Net PPE</t>
  </si>
  <si>
    <t>Gross PPE</t>
  </si>
  <si>
    <t>Properties</t>
  </si>
  <si>
    <t>Land And Improvements</t>
  </si>
  <si>
    <t>Buildings And Improvements</t>
  </si>
  <si>
    <t>Machinery Furniture Equipment</t>
  </si>
  <si>
    <t>Other Properties</t>
  </si>
  <si>
    <t>Accumulated Depreciation</t>
  </si>
  <si>
    <t>Goodwill And Other Intangible Assets</t>
  </si>
  <si>
    <t>Goodwill</t>
  </si>
  <si>
    <t>Other Intangible Assets</t>
  </si>
  <si>
    <t>Investments And Advances</t>
  </si>
  <si>
    <t>Long Term Equity Investment</t>
  </si>
  <si>
    <t>Other Non Current Assets</t>
  </si>
  <si>
    <t>Total Liabilities</t>
  </si>
  <si>
    <t>Total Current Liabilities</t>
  </si>
  <si>
    <t>Payables And Accrued Expenses</t>
  </si>
  <si>
    <t>Payables</t>
  </si>
  <si>
    <t>Accounts Payable</t>
  </si>
  <si>
    <t>Current Accrued Expenses</t>
  </si>
  <si>
    <t>Current Debt And Capital Lease Obligation</t>
  </si>
  <si>
    <t>Current Debt</t>
  </si>
  <si>
    <t>Current Deferred Liabilities</t>
  </si>
  <si>
    <t>Current Deferred Revenue</t>
  </si>
  <si>
    <t>Total Non Current Liabilities</t>
  </si>
  <si>
    <t>Long Term Provisions</t>
  </si>
  <si>
    <t>Long Term Debt And Capital Lease Obligation</t>
  </si>
  <si>
    <t>Long Term Debt</t>
  </si>
  <si>
    <t>Non Current Deferred Liabilities</t>
  </si>
  <si>
    <t>Non Current Deferred Taxes Liabilities</t>
  </si>
  <si>
    <t>Other Non Current Liabilities</t>
  </si>
  <si>
    <t>Total Equity</t>
  </si>
  <si>
    <t>Stockholders' Equity</t>
  </si>
  <si>
    <t>Capital Stock</t>
  </si>
  <si>
    <t>Common Stock</t>
  </si>
  <si>
    <t>Additional Paid in Capital</t>
  </si>
  <si>
    <t>Retained Earnings</t>
  </si>
  <si>
    <t>Treasury Stock</t>
  </si>
  <si>
    <t>Gains Losses Not Affecting Retained Earnings</t>
  </si>
  <si>
    <t>Other Equity Adjustments</t>
  </si>
  <si>
    <t>Minority Interest</t>
  </si>
  <si>
    <t>Total Capitalization</t>
  </si>
  <si>
    <t>Common Stock Equity</t>
  </si>
  <si>
    <t>Net Tangible Assets</t>
  </si>
  <si>
    <t>Working Capital</t>
  </si>
  <si>
    <t>Invested Capital</t>
  </si>
  <si>
    <t>Tangible Book Value</t>
  </si>
  <si>
    <t>Total Debt</t>
  </si>
  <si>
    <t>Net Debt</t>
  </si>
  <si>
    <t>Share Issued</t>
  </si>
  <si>
    <t>Ordinary Shares Number</t>
  </si>
  <si>
    <t>Treasury Shares Number</t>
  </si>
  <si>
    <t>-31000000.0</t>
  </si>
  <si>
    <t>1154000000.0</t>
  </si>
  <si>
    <t>-7000000.0</t>
  </si>
  <si>
    <t>-520000000.0</t>
  </si>
  <si>
    <t>552000000.0</t>
  </si>
  <si>
    <t>584000000.0</t>
  </si>
  <si>
    <t>-73000000.0</t>
  </si>
  <si>
    <t>586000000.0</t>
  </si>
  <si>
    <t>-30000000.0</t>
  </si>
  <si>
    <t>159000000.0</t>
  </si>
  <si>
    <t>-92000000.0</t>
  </si>
  <si>
    <t>3987000000.0</t>
  </si>
  <si>
    <t>1382000000.0</t>
  </si>
  <si>
    <t>15000000.0</t>
  </si>
  <si>
    <t>135000000.0</t>
  </si>
  <si>
    <t>-33000000.0</t>
  </si>
  <si>
    <t>-28000000.0</t>
  </si>
  <si>
    <t>Operating Cash Flow</t>
  </si>
  <si>
    <t>Cash Flow from Continuing Operating Activities</t>
  </si>
  <si>
    <t>Net Income from Continuing Operations</t>
  </si>
  <si>
    <t>Operating Gains Losses</t>
  </si>
  <si>
    <t>Gain Loss On Sale of Business</t>
  </si>
  <si>
    <t>Earnings Losses from Equity Investments</t>
  </si>
  <si>
    <t>Deferred Tax</t>
  </si>
  <si>
    <t>Deferred Income Tax</t>
  </si>
  <si>
    <t>Amortization of Securities</t>
  </si>
  <si>
    <t>Asset Impairment Charge</t>
  </si>
  <si>
    <t>Provision &amp; Write Off of Assets</t>
  </si>
  <si>
    <t>Stock Based Compensation</t>
  </si>
  <si>
    <t>Other Non-Cash Items</t>
  </si>
  <si>
    <t>Change In Working Capital</t>
  </si>
  <si>
    <t>Change in Receivables</t>
  </si>
  <si>
    <t>Changes in Account Receivables</t>
  </si>
  <si>
    <t>Change in Payables And Accrued Expense</t>
  </si>
  <si>
    <t>Change in Other Current Assets</t>
  </si>
  <si>
    <t>Change in Other Working Capital</t>
  </si>
  <si>
    <t>Investing Cash Flow</t>
  </si>
  <si>
    <t>Cash Flow from Continuing Investing Activities</t>
  </si>
  <si>
    <t>Capital Expenditure Reported（CapEx）</t>
  </si>
  <si>
    <t>Net Business Purchase And Sale</t>
  </si>
  <si>
    <t>Purchase of Business</t>
  </si>
  <si>
    <t>Sale of Business</t>
  </si>
  <si>
    <t>Net Other Investing Changes</t>
  </si>
  <si>
    <t>Financing Cash Flow</t>
  </si>
  <si>
    <t>Cash Flow from Continuing Financing Activities</t>
  </si>
  <si>
    <t>Net Issuance Payments of Debt</t>
  </si>
  <si>
    <t>Net Long Term Debt Issuance</t>
  </si>
  <si>
    <t>Long Term Debt Issuance</t>
  </si>
  <si>
    <t>Long Term Debt Payments</t>
  </si>
  <si>
    <t>Net Common Stock Issuance</t>
  </si>
  <si>
    <t>Common Stock Payments</t>
  </si>
  <si>
    <t>Cash Dividends Paid</t>
  </si>
  <si>
    <t>Common Stock Dividend Paid</t>
  </si>
  <si>
    <t>Proceeds from Stock Option Exercised</t>
  </si>
  <si>
    <t>Net Other Financing Charges</t>
  </si>
  <si>
    <t>End Cash Position</t>
  </si>
  <si>
    <t>Changes in Cash</t>
  </si>
  <si>
    <t>Effect of Exchange Rate Changes</t>
  </si>
  <si>
    <t>Beginning Cash Position</t>
  </si>
  <si>
    <t>Income Tax Paid Supplemental Data</t>
  </si>
  <si>
    <t>Interest Paid Supplemental Data</t>
  </si>
  <si>
    <t>Capital Expenditure (CapEx)</t>
  </si>
  <si>
    <t>Issuance of Debt</t>
  </si>
  <si>
    <t>Repayment of Debt</t>
  </si>
  <si>
    <t>Repurchase of Capital Stock</t>
  </si>
  <si>
    <t>Free Cash Flow</t>
  </si>
  <si>
    <t>5231000000.0</t>
  </si>
  <si>
    <t>86000000.0</t>
  </si>
  <si>
    <t>1607000000.0</t>
  </si>
  <si>
    <t>1355000000.0</t>
  </si>
  <si>
    <t>802000000.0</t>
  </si>
  <si>
    <t>126000000.0</t>
  </si>
  <si>
    <t>98000000.0</t>
  </si>
  <si>
    <t>139000000.0</t>
  </si>
  <si>
    <t>-277000000.0</t>
  </si>
  <si>
    <t>-438000000.0</t>
  </si>
  <si>
    <t>-53000000.0</t>
  </si>
  <si>
    <t>96000000.0</t>
  </si>
  <si>
    <t>233000000.0</t>
  </si>
  <si>
    <t>-168000000.0</t>
  </si>
  <si>
    <t>-10675000000.0</t>
  </si>
  <si>
    <t>-3394000000.0</t>
  </si>
  <si>
    <t>-7239000000.0</t>
  </si>
  <si>
    <t>-7480000000.0</t>
  </si>
  <si>
    <t>-42000000.0</t>
  </si>
  <si>
    <t>5356000000.0</t>
  </si>
  <si>
    <t>6696000000.0</t>
  </si>
  <si>
    <t>25159000000.0</t>
  </si>
  <si>
    <t>-18463000000.0</t>
  </si>
  <si>
    <t>-1239000000.0</t>
  </si>
  <si>
    <t>46000000.0</t>
  </si>
  <si>
    <t>-135000000.0</t>
  </si>
  <si>
    <t>337000000.0</t>
  </si>
  <si>
    <t>-88000000.0</t>
  </si>
  <si>
    <t>530000000.0</t>
  </si>
  <si>
    <t>1837000000.0</t>
  </si>
  <si>
    <t>1208000000.0</t>
  </si>
  <si>
    <t>-5000000.0</t>
  </si>
  <si>
    <t>59000000.0</t>
  </si>
  <si>
    <t>35000000.0</t>
  </si>
  <si>
    <t>-237000000.0</t>
  </si>
  <si>
    <t>-287000000.0</t>
  </si>
  <si>
    <t>29000000.0</t>
  </si>
  <si>
    <t>-829000000.0</t>
  </si>
  <si>
    <t>-831000000.0</t>
  </si>
  <si>
    <t>95000000.0</t>
  </si>
  <si>
    <t>-3000000.0</t>
  </si>
  <si>
    <t>-536000000.0</t>
  </si>
  <si>
    <t>-170000000.0</t>
  </si>
  <si>
    <t>4993000000.0</t>
  </si>
  <si>
    <t>-5163000000.0</t>
  </si>
  <si>
    <t>-336000000.0</t>
  </si>
  <si>
    <t>-55000000.0</t>
  </si>
  <si>
    <t>-157000000.0</t>
  </si>
  <si>
    <t>487000000.0</t>
  </si>
  <si>
    <t>377000000.0</t>
  </si>
  <si>
    <t>437000000.0</t>
  </si>
  <si>
    <t>349000000.0</t>
  </si>
  <si>
    <t>215000000.0</t>
  </si>
  <si>
    <t>34000000.0</t>
  </si>
  <si>
    <t>123000000.0</t>
  </si>
  <si>
    <t>-83000000.0</t>
  </si>
  <si>
    <t>132000000.0</t>
  </si>
  <si>
    <t>-85000000.0</t>
  </si>
  <si>
    <t>-7762000000.0</t>
  </si>
  <si>
    <t>-1115000000.0</t>
  </si>
  <si>
    <t>-6647000000.0</t>
  </si>
  <si>
    <t>-6706000000.0</t>
  </si>
  <si>
    <t>6058000000.0</t>
  </si>
  <si>
    <t>6413000000.0</t>
  </si>
  <si>
    <t>13664000000.0</t>
  </si>
  <si>
    <t>-7251000000.0</t>
  </si>
  <si>
    <t>-301000000.0</t>
  </si>
  <si>
    <t>-65000000.0</t>
  </si>
  <si>
    <t>-193000000.0</t>
  </si>
  <si>
    <t>687000000.0</t>
  </si>
  <si>
    <t>396000000.0</t>
  </si>
  <si>
    <t>1358000000.0</t>
  </si>
  <si>
    <t>27000000.0</t>
  </si>
  <si>
    <t>-103000000.0</t>
  </si>
  <si>
    <t>64000000.0</t>
  </si>
  <si>
    <t>-48000000.0</t>
  </si>
  <si>
    <t>-480000000.0</t>
  </si>
  <si>
    <t>-781000000.0</t>
  </si>
  <si>
    <t>-498000000.0</t>
  </si>
  <si>
    <t>-539000000.0</t>
  </si>
  <si>
    <t>41000000.0</t>
  </si>
  <si>
    <t>799000000.0</t>
  </si>
  <si>
    <t>-439000000.0</t>
  </si>
  <si>
    <t>-133000000.0</t>
  </si>
  <si>
    <t>1734000000.0</t>
  </si>
  <si>
    <t>-1867000000.0</t>
  </si>
  <si>
    <t>246000000.0</t>
  </si>
  <si>
    <t>577000000.0</t>
  </si>
  <si>
    <t>58000000.0</t>
  </si>
  <si>
    <t>-43000000.0</t>
  </si>
  <si>
    <t>-98000000.0</t>
  </si>
  <si>
    <t>-303000000.0</t>
  </si>
  <si>
    <t>187000000.0</t>
  </si>
  <si>
    <t>82000000.0</t>
  </si>
  <si>
    <t>-64000000.0</t>
  </si>
  <si>
    <t>-1604000000.0</t>
  </si>
  <si>
    <t>-667000000.0</t>
  </si>
  <si>
    <t>-189000000.0</t>
  </si>
  <si>
    <t>43000000.0</t>
  </si>
  <si>
    <t>-748000000.0</t>
  </si>
  <si>
    <t>273000000.0</t>
  </si>
  <si>
    <t>4768000000.0</t>
  </si>
  <si>
    <t>-4182000000.0</t>
  </si>
  <si>
    <t>-177000000.0</t>
  </si>
  <si>
    <t>1367000000.0</t>
  </si>
  <si>
    <t>57000000.0</t>
  </si>
  <si>
    <t>-102000000.0</t>
  </si>
  <si>
    <t>-49000000.0</t>
  </si>
  <si>
    <t>-16000000.0</t>
  </si>
  <si>
    <t>-755000000.0</t>
  </si>
  <si>
    <t>-668000000.0</t>
  </si>
  <si>
    <t>-91000000.0</t>
  </si>
  <si>
    <t>-737000000.0</t>
  </si>
  <si>
    <t>-158000000.0</t>
  </si>
  <si>
    <t>4412000000.0</t>
  </si>
  <si>
    <t>-4570000000.0</t>
  </si>
  <si>
    <t>-250000000.0</t>
  </si>
  <si>
    <t>-307000000.0</t>
  </si>
  <si>
    <t>-54000000.0</t>
  </si>
  <si>
    <t>699000000.0</t>
  </si>
  <si>
    <t>78000000.0</t>
  </si>
  <si>
    <t>335000000.0</t>
  </si>
  <si>
    <t>191000000.0</t>
  </si>
  <si>
    <t>42000000.0</t>
  </si>
  <si>
    <t>36000000.0</t>
  </si>
  <si>
    <t>18000000.0</t>
  </si>
  <si>
    <t>-39000000.0</t>
  </si>
  <si>
    <t>-1084000000.0</t>
  </si>
  <si>
    <t>-1042000000.0</t>
  </si>
  <si>
    <t>-3403000000.0</t>
  </si>
  <si>
    <t>-312000000.0</t>
  </si>
  <si>
    <t>-281000000.0</t>
  </si>
  <si>
    <t>299000000.0</t>
  </si>
  <si>
    <t>3000000.0</t>
  </si>
  <si>
    <t>250000000.0</t>
  </si>
  <si>
    <t>340000000.0</t>
  </si>
  <si>
    <t>1263000000.0</t>
  </si>
  <si>
    <t>38000000.0</t>
  </si>
  <si>
    <t>-673000000.0</t>
  </si>
  <si>
    <t>-606000000.0</t>
  </si>
  <si>
    <t>5963000000.0</t>
  </si>
  <si>
    <t>-5917000000.0</t>
  </si>
  <si>
    <t>-370000000.0</t>
  </si>
  <si>
    <t>-283000000.0</t>
  </si>
  <si>
    <t>263000000.0</t>
  </si>
  <si>
    <t>590000000.0</t>
  </si>
  <si>
    <t>12000000.0</t>
  </si>
  <si>
    <t>21000000.0</t>
  </si>
  <si>
    <t>-561000000.0</t>
  </si>
  <si>
    <t>-84000000.0</t>
  </si>
  <si>
    <t>-600000000.0</t>
  </si>
  <si>
    <t>4471000000.0</t>
  </si>
  <si>
    <t>-4526000000.0</t>
  </si>
  <si>
    <t>-270000000.0</t>
  </si>
  <si>
    <t>392000000.0</t>
  </si>
  <si>
    <t>510000000.0</t>
  </si>
  <si>
    <t>47000000.0</t>
  </si>
  <si>
    <t>1047000000.0</t>
  </si>
  <si>
    <t>-181000000.0</t>
  </si>
  <si>
    <t>149000000.0</t>
  </si>
  <si>
    <t>-52000000.0</t>
  </si>
  <si>
    <t>-528000000.0</t>
  </si>
  <si>
    <t>-550000000.0</t>
  </si>
  <si>
    <t>228000000.0</t>
  </si>
  <si>
    <t>786000000.0</t>
  </si>
  <si>
    <t>2998000000.0</t>
  </si>
  <si>
    <t>-2212000000.0</t>
  </si>
  <si>
    <t>-269000000.0</t>
  </si>
  <si>
    <t>993000000.0</t>
  </si>
  <si>
    <t>747000000.0</t>
  </si>
  <si>
    <t>497000000.0</t>
  </si>
  <si>
    <t>WM</t>
  </si>
  <si>
    <t>3Q2023</t>
  </si>
  <si>
    <t>4Q2023</t>
  </si>
  <si>
    <t>1Q2024</t>
  </si>
  <si>
    <t>2Q2024</t>
  </si>
  <si>
    <t>3Q2024</t>
  </si>
  <si>
    <t>4Q2024</t>
  </si>
  <si>
    <t>1Q2025</t>
  </si>
  <si>
    <t>symbol</t>
  </si>
  <si>
    <t>eps_actual</t>
  </si>
  <si>
    <t>eps_estimate</t>
  </si>
  <si>
    <t>surprise_percent</t>
  </si>
  <si>
    <t>quarter_name</t>
  </si>
  <si>
    <t>quarter_date</t>
  </si>
  <si>
    <t>1998-09-28</t>
  </si>
  <si>
    <t>1998-12-29</t>
  </si>
  <si>
    <t>1999-09-28</t>
  </si>
  <si>
    <t>2000-09-27</t>
  </si>
  <si>
    <t>2001-09-25</t>
  </si>
  <si>
    <t>2002-09-26</t>
  </si>
  <si>
    <t>2003-09-26</t>
  </si>
  <si>
    <t>2004-02-26</t>
  </si>
  <si>
    <t>2004-05-27</t>
  </si>
  <si>
    <t>2004-08-30</t>
  </si>
  <si>
    <t>2004-11-29</t>
  </si>
  <si>
    <t>2005-02-25</t>
  </si>
  <si>
    <t>2005-05-27</t>
  </si>
  <si>
    <t>2005-08-30</t>
  </si>
  <si>
    <t>2005-11-29</t>
  </si>
  <si>
    <t>2006-03-02</t>
  </si>
  <si>
    <t>2006-06-01</t>
  </si>
  <si>
    <t>2006-08-31</t>
  </si>
  <si>
    <t>2006-11-30</t>
  </si>
  <si>
    <t>2007-03-08</t>
  </si>
  <si>
    <t>2007-05-31</t>
  </si>
  <si>
    <t>2007-08-30</t>
  </si>
  <si>
    <t>2007-11-29</t>
  </si>
  <si>
    <t>2008-03-06</t>
  </si>
  <si>
    <t>2008-05-29</t>
  </si>
  <si>
    <t>2008-08-28</t>
  </si>
  <si>
    <t>2008-11-26</t>
  </si>
  <si>
    <t>2009-03-05</t>
  </si>
  <si>
    <t>2009-05-28</t>
  </si>
  <si>
    <t>2009-09-03</t>
  </si>
  <si>
    <t>2009-11-30</t>
  </si>
  <si>
    <t>2010-03-01</t>
  </si>
  <si>
    <t>2010-05-27</t>
  </si>
  <si>
    <t>2010-09-02</t>
  </si>
  <si>
    <t>2010-11-29</t>
  </si>
  <si>
    <t>2011-03-09</t>
  </si>
  <si>
    <t>2011-05-31</t>
  </si>
  <si>
    <t>2011-09-01</t>
  </si>
  <si>
    <t>2011-11-28</t>
  </si>
  <si>
    <t>2012-03-07</t>
  </si>
  <si>
    <t>2012-06-06</t>
  </si>
  <si>
    <t>2012-09-05</t>
  </si>
  <si>
    <t>2012-11-26</t>
  </si>
  <si>
    <t>2013-03-07</t>
  </si>
  <si>
    <t>2013-06-05</t>
  </si>
  <si>
    <t>2013-09-04</t>
  </si>
  <si>
    <t>2013-12-02</t>
  </si>
  <si>
    <t>2014-03-06</t>
  </si>
  <si>
    <t>2014-06-04</t>
  </si>
  <si>
    <t>2014-09-03</t>
  </si>
  <si>
    <t>2014-12-03</t>
  </si>
  <si>
    <t>2015-03-05</t>
  </si>
  <si>
    <t>2015-06-03</t>
  </si>
  <si>
    <t>2015-09-10</t>
  </si>
  <si>
    <t>2015-12-02</t>
  </si>
  <si>
    <t>2016-03-03</t>
  </si>
  <si>
    <t>2016-06-01</t>
  </si>
  <si>
    <t>2016-09-07</t>
  </si>
  <si>
    <t>2016-11-30</t>
  </si>
  <si>
    <t>2017-03-08</t>
  </si>
  <si>
    <t>2017-06-07</t>
  </si>
  <si>
    <t>2017-09-07</t>
  </si>
  <si>
    <t>2017-11-30</t>
  </si>
  <si>
    <t>2018-03-08</t>
  </si>
  <si>
    <t>2018-06-07</t>
  </si>
  <si>
    <t>2018-09-06</t>
  </si>
  <si>
    <t>2018-11-29</t>
  </si>
  <si>
    <t>2019-03-07</t>
  </si>
  <si>
    <t>2019-06-06</t>
  </si>
  <si>
    <t>2019-09-05</t>
  </si>
  <si>
    <t>2019-12-05</t>
  </si>
  <si>
    <t>2020-03-05</t>
  </si>
  <si>
    <t>2020-06-04</t>
  </si>
  <si>
    <t>2020-09-03</t>
  </si>
  <si>
    <t>2020-12-03</t>
  </si>
  <si>
    <t>2021-03-11</t>
  </si>
  <si>
    <t>2021-06-03</t>
  </si>
  <si>
    <t>2021-09-02</t>
  </si>
  <si>
    <t>2021-12-02</t>
  </si>
  <si>
    <t>2022-03-16</t>
  </si>
  <si>
    <t>2022-06-02</t>
  </si>
  <si>
    <t>2022-09-08</t>
  </si>
  <si>
    <t>2022-12-01</t>
  </si>
  <si>
    <t>2023-03-09</t>
  </si>
  <si>
    <t>2023-06-01</t>
  </si>
  <si>
    <t>2023-09-07</t>
  </si>
  <si>
    <t>2023-11-30</t>
  </si>
  <si>
    <t>2024-03-14</t>
  </si>
  <si>
    <t>2024-06-07</t>
  </si>
  <si>
    <t>2024-09-13</t>
  </si>
  <si>
    <t>2024-12-06</t>
  </si>
  <si>
    <t>2025-03-14</t>
  </si>
  <si>
    <t>report_date</t>
  </si>
  <si>
    <t>amount</t>
  </si>
  <si>
    <t>Gross Profit Margin %</t>
  </si>
  <si>
    <t>Net Income Margin %</t>
  </si>
  <si>
    <t>Revenue Growth Rate</t>
  </si>
  <si>
    <t>Earnings Per Share Growth Rate %</t>
  </si>
  <si>
    <t>Key Metrics</t>
  </si>
  <si>
    <t>Operating Income Margin %</t>
  </si>
  <si>
    <t xml:space="preserve"> </t>
  </si>
  <si>
    <t>D/E Ratio</t>
  </si>
  <si>
    <t>Current Ratio</t>
  </si>
  <si>
    <t>Operating Cash Flow Growth Rate</t>
  </si>
  <si>
    <t>Free Cash Flow Growth Rate</t>
  </si>
  <si>
    <t>Average</t>
  </si>
  <si>
    <t>Free Cash Flow/Operating Cash Flow</t>
  </si>
  <si>
    <t>Terminal</t>
  </si>
  <si>
    <t>Selected</t>
  </si>
  <si>
    <t>EPS Growth Rate %</t>
  </si>
  <si>
    <t>Projections</t>
  </si>
  <si>
    <t>WACC</t>
  </si>
  <si>
    <t>Terminal Growth Rate</t>
  </si>
  <si>
    <t>NPV</t>
  </si>
  <si>
    <t>Assumptions</t>
  </si>
  <si>
    <t>Shares Outstanding</t>
  </si>
  <si>
    <t>HOLD</t>
  </si>
  <si>
    <t>Intrinsic Share Price</t>
  </si>
  <si>
    <t>Current Share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</si>
</sst>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M&quot;"/>
  </numFmts>
  <fonts count="4" x14ac:knownFonts="1">
    <font>
      <sz val="11"/>
      <color theme="1"/>
      <name val="Calibri"/>
      <family val="2"/>
      <scheme val="minor"/>
    </font>
    <font>
      <b/>
      <sz val="11"/>
      <color theme="1"/>
      <name val="Calibri"/>
      <family val="2"/>
      <scheme val="minor"/>
    </font>
    <font>
      <sz val="8"/>
      <name val="Calibri"/>
      <family val="2"/>
      <scheme val="minor"/>
    </font>
    <font>
      <b/>
      <sz val="11"/>
      <color rgb="FF000000"/>
      <name val="Calibri"/>
      <family val="2"/>
      <scheme val="minor"/>
    </font>
  </fonts>
  <fills count="4">
    <fill>
      <patternFill patternType="none"/>
    </fill>
    <fill>
      <patternFill patternType="gray125"/>
    </fill>
    <fill>
      <patternFill patternType="solid">
        <fgColor rgb="FFD9E1F2"/>
        <bgColor indexed="64"/>
      </patternFill>
    </fill>
    <fill>
      <patternFill patternType="solid">
        <fgColor theme="9"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xf>
    <xf numFmtId="164" fontId="0" fillId="0" borderId="1" xfId="0" applyNumberFormat="1" applyBorder="1"/>
    <xf numFmtId="0" fontId="0" fillId="0" borderId="0" xfId="0" applyNumberFormat="1"/>
    <xf numFmtId="164" fontId="0" fillId="0" borderId="0" xfId="0" applyNumberFormat="1"/>
    <xf numFmtId="0" fontId="1" fillId="0" borderId="1" xfId="0" applyFont="1" applyFill="1" applyBorder="1" applyAlignment="1">
      <alignment horizontal="center" vertical="center"/>
    </xf>
    <xf numFmtId="0" fontId="1" fillId="0" borderId="0" xfId="0" applyFont="1" applyFill="1" applyBorder="1" applyAlignment="1">
      <alignment horizontal="center" vertical="center"/>
    </xf>
    <xf numFmtId="0" fontId="0" fillId="0" borderId="0" xfId="0" applyFill="1"/>
    <xf numFmtId="10" fontId="0" fillId="0" borderId="0" xfId="0" applyNumberFormat="1" applyFont="1" applyFill="1" applyBorder="1" applyAlignment="1">
      <alignment horizontal="right" vertical="center"/>
    </xf>
    <xf numFmtId="4" fontId="0" fillId="0" borderId="0" xfId="0" applyNumberFormat="1"/>
    <xf numFmtId="0" fontId="1" fillId="0" borderId="0" xfId="0" applyFont="1"/>
    <xf numFmtId="10" fontId="0" fillId="0" borderId="0" xfId="0" applyNumberFormat="1"/>
    <xf numFmtId="0" fontId="1" fillId="2" borderId="2" xfId="0" applyFont="1" applyFill="1" applyBorder="1" applyAlignment="1">
      <alignment horizontal="center" vertical="center"/>
    </xf>
    <xf numFmtId="0" fontId="0" fillId="0" borderId="0" xfId="0" applyBorder="1"/>
    <xf numFmtId="10" fontId="1" fillId="0" borderId="0" xfId="0" applyNumberFormat="1" applyFont="1"/>
    <xf numFmtId="0" fontId="0" fillId="3" borderId="0" xfId="0" applyFill="1"/>
    <xf numFmtId="10" fontId="3" fillId="0" borderId="0" xfId="0" applyNumberFormat="1" applyFont="1"/>
    <xf numFmtId="0" fontId="1" fillId="2" borderId="3" xfId="0" applyFont="1" applyFill="1" applyBorder="1" applyAlignment="1">
      <alignment horizontal="center" vertical="center"/>
    </xf>
    <xf numFmtId="0" fontId="1" fillId="3" borderId="0" xfId="0" applyFont="1" applyFill="1"/>
    <xf numFmtId="0" fontId="1" fillId="0" borderId="0" xfId="0" applyFont="1" applyAlignment="1">
      <alignment horizontal="center"/>
    </xf>
    <xf numFmtId="9" fontId="0" fillId="0" borderId="0" xfId="0" applyNumberFormat="1"/>
    <xf numFmtId="0" fontId="0" fillId="0" borderId="0" xfId="0" applyFont="1"/>
    <xf numFmtId="9" fontId="0" fillId="0" borderId="0" xfId="0" applyNumberFormat="1" applyFont="1"/>
    <xf numFmtId="4" fontId="1" fillId="3" borderId="0" xfId="0" applyNumberFormat="1"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Q_Income_Stmt!$B$2:$I$2</c:f>
              <c:strCache>
                <c:ptCount val="8"/>
                <c:pt idx="0">
                  <c:v>2023-06-30</c:v>
                </c:pt>
                <c:pt idx="1">
                  <c:v>2023-09-30</c:v>
                </c:pt>
                <c:pt idx="2">
                  <c:v>2023-12-31</c:v>
                </c:pt>
                <c:pt idx="3">
                  <c:v>2024-03-31</c:v>
                </c:pt>
                <c:pt idx="4">
                  <c:v>2024-06-30</c:v>
                </c:pt>
                <c:pt idx="5">
                  <c:v>2024-09-30</c:v>
                </c:pt>
                <c:pt idx="6">
                  <c:v>2024-12-31</c:v>
                </c:pt>
                <c:pt idx="7">
                  <c:v>2025-03-31</c:v>
                </c:pt>
              </c:strCache>
            </c:strRef>
          </c:cat>
          <c:val>
            <c:numRef>
              <c:f>Q_Income_Stmt!$B$10:$I$10</c:f>
              <c:numCache>
                <c:formatCode>#,##0.00,,"M"</c:formatCode>
                <c:ptCount val="8"/>
                <c:pt idx="0">
                  <c:v>5119000000</c:v>
                </c:pt>
                <c:pt idx="1">
                  <c:v>5198000000</c:v>
                </c:pt>
                <c:pt idx="2">
                  <c:v>5217000000</c:v>
                </c:pt>
                <c:pt idx="3">
                  <c:v>5159000000</c:v>
                </c:pt>
                <c:pt idx="4">
                  <c:v>5402000000</c:v>
                </c:pt>
                <c:pt idx="5">
                  <c:v>5609000000</c:v>
                </c:pt>
                <c:pt idx="6">
                  <c:v>5893000000</c:v>
                </c:pt>
                <c:pt idx="7">
                  <c:v>6018000000</c:v>
                </c:pt>
              </c:numCache>
            </c:numRef>
          </c:val>
          <c:extLst>
            <c:ext xmlns:c16="http://schemas.microsoft.com/office/drawing/2014/chart" uri="{C3380CC4-5D6E-409C-BE32-E72D297353CC}">
              <c16:uniqueId val="{00000000-5DE7-8646-A2D6-16E66CA89645}"/>
            </c:ext>
          </c:extLst>
        </c:ser>
        <c:dLbls>
          <c:showLegendKey val="0"/>
          <c:showVal val="0"/>
          <c:showCatName val="0"/>
          <c:showSerName val="0"/>
          <c:showPercent val="0"/>
          <c:showBubbleSize val="0"/>
        </c:dLbls>
        <c:gapWidth val="219"/>
        <c:overlap val="-27"/>
        <c:axId val="1875971888"/>
        <c:axId val="782367087"/>
      </c:barChart>
      <c:catAx>
        <c:axId val="187597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367087"/>
        <c:crosses val="autoZero"/>
        <c:auto val="1"/>
        <c:lblAlgn val="ctr"/>
        <c:lblOffset val="100"/>
        <c:noMultiLvlLbl val="0"/>
      </c:catAx>
      <c:valAx>
        <c:axId val="782367087"/>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5971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A_Income_Stmt!$B$9:$F$9</c:f>
              <c:strCache>
                <c:ptCount val="5"/>
                <c:pt idx="0">
                  <c:v>2020-12-31</c:v>
                </c:pt>
                <c:pt idx="1">
                  <c:v>2021-12-31</c:v>
                </c:pt>
                <c:pt idx="2">
                  <c:v>2022-12-31</c:v>
                </c:pt>
                <c:pt idx="3">
                  <c:v>2023-12-31</c:v>
                </c:pt>
                <c:pt idx="4">
                  <c:v>2024-12-31</c:v>
                </c:pt>
              </c:strCache>
            </c:strRef>
          </c:cat>
          <c:val>
            <c:numRef>
              <c:f>A_Income_Stmt!$B$10:$F$10</c:f>
              <c:numCache>
                <c:formatCode>#,##0.00,,"M"</c:formatCode>
                <c:ptCount val="5"/>
                <c:pt idx="0">
                  <c:v>15218000000</c:v>
                </c:pt>
                <c:pt idx="1">
                  <c:v>17931000000</c:v>
                </c:pt>
                <c:pt idx="2">
                  <c:v>19698000000</c:v>
                </c:pt>
                <c:pt idx="3">
                  <c:v>20426000000</c:v>
                </c:pt>
                <c:pt idx="4">
                  <c:v>22063000000</c:v>
                </c:pt>
              </c:numCache>
            </c:numRef>
          </c:val>
          <c:extLst>
            <c:ext xmlns:c16="http://schemas.microsoft.com/office/drawing/2014/chart" uri="{C3380CC4-5D6E-409C-BE32-E72D297353CC}">
              <c16:uniqueId val="{00000000-E57C-A949-A58D-05FC5F645BA2}"/>
            </c:ext>
          </c:extLst>
        </c:ser>
        <c:dLbls>
          <c:showLegendKey val="0"/>
          <c:showVal val="0"/>
          <c:showCatName val="0"/>
          <c:showSerName val="0"/>
          <c:showPercent val="0"/>
          <c:showBubbleSize val="0"/>
        </c:dLbls>
        <c:gapWidth val="219"/>
        <c:overlap val="-27"/>
        <c:axId val="672716511"/>
        <c:axId val="672835919"/>
      </c:barChart>
      <c:catAx>
        <c:axId val="6727165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835919"/>
        <c:crosses val="autoZero"/>
        <c:auto val="1"/>
        <c:lblAlgn val="ctr"/>
        <c:lblOffset val="100"/>
        <c:noMultiLvlLbl val="0"/>
      </c:catAx>
      <c:valAx>
        <c:axId val="672835919"/>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71651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 Cash Flow</a:t>
            </a:r>
          </a:p>
        </c:rich>
      </c:tx>
      <c:layout>
        <c:manualLayout>
          <c:xMode val="edge"/>
          <c:yMode val="edge"/>
          <c:x val="0.3869028871391076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A_Cash_Flow!$B$16:$F$16</c:f>
              <c:strCache>
                <c:ptCount val="5"/>
                <c:pt idx="0">
                  <c:v>2020-12-31</c:v>
                </c:pt>
                <c:pt idx="1">
                  <c:v>2021-12-31</c:v>
                </c:pt>
                <c:pt idx="2">
                  <c:v>2022-12-31</c:v>
                </c:pt>
                <c:pt idx="3">
                  <c:v>2023-12-31</c:v>
                </c:pt>
                <c:pt idx="4">
                  <c:v>2024-12-31</c:v>
                </c:pt>
              </c:strCache>
            </c:strRef>
          </c:cat>
          <c:val>
            <c:numRef>
              <c:f>A_Cash_Flow!$B$17:$F$17</c:f>
              <c:numCache>
                <c:formatCode>#,##0.00,,"M"</c:formatCode>
                <c:ptCount val="5"/>
                <c:pt idx="0">
                  <c:v>3403000000</c:v>
                </c:pt>
                <c:pt idx="1">
                  <c:v>4338000000</c:v>
                </c:pt>
                <c:pt idx="2">
                  <c:v>4536000000</c:v>
                </c:pt>
                <c:pt idx="3">
                  <c:v>4719000000</c:v>
                </c:pt>
                <c:pt idx="4">
                  <c:v>5390000000</c:v>
                </c:pt>
              </c:numCache>
            </c:numRef>
          </c:val>
          <c:extLst>
            <c:ext xmlns:c16="http://schemas.microsoft.com/office/drawing/2014/chart" uri="{C3380CC4-5D6E-409C-BE32-E72D297353CC}">
              <c16:uniqueId val="{00000000-21A0-934E-8FA7-127C2D453C4E}"/>
            </c:ext>
          </c:extLst>
        </c:ser>
        <c:dLbls>
          <c:showLegendKey val="0"/>
          <c:showVal val="0"/>
          <c:showCatName val="0"/>
          <c:showSerName val="0"/>
          <c:showPercent val="0"/>
          <c:showBubbleSize val="0"/>
        </c:dLbls>
        <c:gapWidth val="219"/>
        <c:overlap val="-27"/>
        <c:axId val="94772784"/>
        <c:axId val="73896576"/>
      </c:barChart>
      <c:catAx>
        <c:axId val="94772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896576"/>
        <c:crosses val="autoZero"/>
        <c:auto val="1"/>
        <c:lblAlgn val="ctr"/>
        <c:lblOffset val="100"/>
        <c:noMultiLvlLbl val="0"/>
      </c:catAx>
      <c:valAx>
        <c:axId val="73896576"/>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727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Free Cash</a:t>
            </a:r>
            <a:r>
              <a:rPr lang="en-GB" baseline="0"/>
              <a:t> Flow</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A_Cash_Flow!$B$16:$F$16</c:f>
              <c:strCache>
                <c:ptCount val="5"/>
                <c:pt idx="0">
                  <c:v>2020-12-31</c:v>
                </c:pt>
                <c:pt idx="1">
                  <c:v>2021-12-31</c:v>
                </c:pt>
                <c:pt idx="2">
                  <c:v>2022-12-31</c:v>
                </c:pt>
                <c:pt idx="3">
                  <c:v>2023-12-31</c:v>
                </c:pt>
                <c:pt idx="4">
                  <c:v>2024-12-31</c:v>
                </c:pt>
              </c:strCache>
            </c:strRef>
          </c:cat>
          <c:val>
            <c:numRef>
              <c:f>A_Cash_Flow!$B$71:$F$71</c:f>
              <c:numCache>
                <c:formatCode>#,##0.00,,"M"</c:formatCode>
                <c:ptCount val="5"/>
                <c:pt idx="0">
                  <c:v>1771000000</c:v>
                </c:pt>
                <c:pt idx="1">
                  <c:v>2434000000</c:v>
                </c:pt>
                <c:pt idx="2">
                  <c:v>1949000000</c:v>
                </c:pt>
                <c:pt idx="3">
                  <c:v>1824000000</c:v>
                </c:pt>
                <c:pt idx="4">
                  <c:v>2159000000</c:v>
                </c:pt>
              </c:numCache>
            </c:numRef>
          </c:val>
          <c:extLst>
            <c:ext xmlns:c16="http://schemas.microsoft.com/office/drawing/2014/chart" uri="{C3380CC4-5D6E-409C-BE32-E72D297353CC}">
              <c16:uniqueId val="{00000000-9C11-EE4D-82CB-2E423658AEE9}"/>
            </c:ext>
          </c:extLst>
        </c:ser>
        <c:dLbls>
          <c:showLegendKey val="0"/>
          <c:showVal val="0"/>
          <c:showCatName val="0"/>
          <c:showSerName val="0"/>
          <c:showPercent val="0"/>
          <c:showBubbleSize val="0"/>
        </c:dLbls>
        <c:gapWidth val="219"/>
        <c:overlap val="-27"/>
        <c:axId val="672477903"/>
        <c:axId val="672474783"/>
      </c:barChart>
      <c:catAx>
        <c:axId val="672477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474783"/>
        <c:crosses val="autoZero"/>
        <c:auto val="1"/>
        <c:lblAlgn val="ctr"/>
        <c:lblOffset val="100"/>
        <c:noMultiLvlLbl val="0"/>
      </c:catAx>
      <c:valAx>
        <c:axId val="672474783"/>
        <c:scaling>
          <c:orientation val="minMax"/>
        </c:scaling>
        <c:delete val="0"/>
        <c:axPos val="l"/>
        <c:majorGridlines>
          <c:spPr>
            <a:ln w="9525" cap="flat" cmpd="sng" algn="ctr">
              <a:solidFill>
                <a:schemeClr val="tx1">
                  <a:lumMod val="15000"/>
                  <a:lumOff val="85000"/>
                </a:schemeClr>
              </a:solidFill>
              <a:round/>
            </a:ln>
            <a:effectLst/>
          </c:spPr>
        </c:majorGridlines>
        <c:numFmt formatCode="#,##0.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47790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285750</xdr:colOff>
      <xdr:row>1</xdr:row>
      <xdr:rowOff>184150</xdr:rowOff>
    </xdr:from>
    <xdr:to>
      <xdr:col>15</xdr:col>
      <xdr:colOff>374650</xdr:colOff>
      <xdr:row>16</xdr:row>
      <xdr:rowOff>69850</xdr:rowOff>
    </xdr:to>
    <xdr:graphicFrame macro="">
      <xdr:nvGraphicFramePr>
        <xdr:cNvPr id="3" name="Chart 2">
          <a:extLst>
            <a:ext uri="{FF2B5EF4-FFF2-40B4-BE49-F238E27FC236}">
              <a16:creationId xmlns:a16="http://schemas.microsoft.com/office/drawing/2014/main" id="{E312AEAA-EA87-5477-E602-E97B7B8B80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323850</xdr:colOff>
      <xdr:row>9</xdr:row>
      <xdr:rowOff>139700</xdr:rowOff>
    </xdr:from>
    <xdr:to>
      <xdr:col>14</xdr:col>
      <xdr:colOff>184150</xdr:colOff>
      <xdr:row>24</xdr:row>
      <xdr:rowOff>25400</xdr:rowOff>
    </xdr:to>
    <xdr:graphicFrame macro="">
      <xdr:nvGraphicFramePr>
        <xdr:cNvPr id="2" name="Chart 1">
          <a:extLst>
            <a:ext uri="{FF2B5EF4-FFF2-40B4-BE49-F238E27FC236}">
              <a16:creationId xmlns:a16="http://schemas.microsoft.com/office/drawing/2014/main" id="{A0F74F1E-A338-12F1-4FE5-116FB34084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69850</xdr:colOff>
      <xdr:row>0</xdr:row>
      <xdr:rowOff>0</xdr:rowOff>
    </xdr:from>
    <xdr:to>
      <xdr:col>22</xdr:col>
      <xdr:colOff>463550</xdr:colOff>
      <xdr:row>22</xdr:row>
      <xdr:rowOff>76200</xdr:rowOff>
    </xdr:to>
    <xdr:graphicFrame macro="">
      <xdr:nvGraphicFramePr>
        <xdr:cNvPr id="2" name="Chart 1">
          <a:extLst>
            <a:ext uri="{FF2B5EF4-FFF2-40B4-BE49-F238E27FC236}">
              <a16:creationId xmlns:a16="http://schemas.microsoft.com/office/drawing/2014/main" id="{D6F7EE24-8528-447A-44F3-4394981657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23</xdr:col>
      <xdr:colOff>196850</xdr:colOff>
      <xdr:row>0</xdr:row>
      <xdr:rowOff>0</xdr:rowOff>
    </xdr:from>
    <xdr:to>
      <xdr:col>30</xdr:col>
      <xdr:colOff>590550</xdr:colOff>
      <xdr:row>22</xdr:row>
      <xdr:rowOff>76200</xdr:rowOff>
    </xdr:to>
    <xdr:graphicFrame macro="">
      <xdr:nvGraphicFramePr>
        <xdr:cNvPr id="3" name="Chart 2">
          <a:extLst>
            <a:ext uri="{FF2B5EF4-FFF2-40B4-BE49-F238E27FC236}">
              <a16:creationId xmlns:a16="http://schemas.microsoft.com/office/drawing/2014/main" id="{DE85B7B7-7536-ED73-E081-8A5905E14F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https://www.bing.com/financeapi/forcetrigger?t=a25xjc&amp;q=XNYS%3aWM&amp;form=skydnc</v>
    <v>Learn more on Bing</v>
  </rv>
  <rv s="1">
    <v>0</v>
    <v>WASTE MANAGEMENT, INC. (XNYS:WM)</v>
    <v>2</v>
    <v>3</v>
    <v>Finance</v>
    <v>4</v>
    <v>en-GB</v>
    <v>a25xjc</v>
    <v>268435456</v>
    <v>1</v>
    <v>Powered by Refinitiv</v>
    <v>241.68</v>
    <v>196.59010000000001</v>
    <v>0.66690000000000005</v>
    <v>3.21</v>
    <v>1.3501000000000001E-2</v>
    <v>-2.42</v>
    <v>-1.0043E-2</v>
    <v>USD</v>
    <v>Waste Management, Inc. is a provider of environmental solutions. The Company provides collection, recycling, and disposal services to millions of residential, commercial, industrial, and municipal customers throughout the United States and Canada. Its segments include East Tier, West Tier, Recycling Processing and Sales, WM Renewable Energy, and WM Healthcare Solutions. East Tier primarily consists of geographic areas located in the Eastern U.S., the Great Lakes region and all of Canada. The West Tier primarily includes geographic areas located in the Western U.S., including the upper Midwest region and British Columbia, Canada. Recycling Processing and Sales includes the processing and sales of materials collected from residential, commercial, and industrial customers. WM Renewable Energy develops, operates, and promotes projects for the beneficial use of landfill gas. WM Healthcare Solutions includes Regulated Waste and Compliance Services and Secure Information Destruction services.</v>
    <v>61700</v>
    <v>New York Stock Exchange</v>
    <v>XNYS</v>
    <v>XNYS</v>
    <v>800 Capitol Street, Ste 3000, HOUSTON, TX, 77002 US</v>
    <v>241.68</v>
    <v>Professional &amp; Commercial Services</v>
    <v>Stock</v>
    <v>45807.989142870312</v>
    <v>0</v>
    <v>237.56</v>
    <v>96968250000</v>
    <v>WASTE MANAGEMENT, INC.</v>
    <v>WASTE MANAGEMENT, INC.</v>
    <v>238.36</v>
    <v>35.868000000000002</v>
    <v>237.76</v>
    <v>240.97</v>
    <v>238.55</v>
    <v>402408000</v>
    <v>WM</v>
    <v>WASTE MANAGEMENT, INC. (XNYS:WM)</v>
    <v>2440119</v>
    <v>1802246</v>
    <v>1995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64"/>
  <sheetViews>
    <sheetView workbookViewId="0">
      <pane ySplit="2" topLeftCell="A3" activePane="bottomLeft" state="frozen"/>
      <selection pane="bottomLeft" activeCell="L23" sqref="L23"/>
    </sheetView>
  </sheetViews>
  <sheetFormatPr baseColWidth="10" defaultColWidth="8.83203125" defaultRowHeight="15" x14ac:dyDescent="0.2"/>
  <cols>
    <col min="1" max="1" width="60.6640625" customWidth="1"/>
    <col min="2" max="2" width="15.6640625" customWidth="1"/>
    <col min="3" max="10" width="14.6640625" customWidth="1"/>
  </cols>
  <sheetData>
    <row r="2" spans="1:10" x14ac:dyDescent="0.2">
      <c r="A2" s="1" t="s">
        <v>133</v>
      </c>
      <c r="B2" s="1" t="s">
        <v>142</v>
      </c>
      <c r="C2" s="1" t="s">
        <v>141</v>
      </c>
      <c r="D2" s="1" t="s">
        <v>140</v>
      </c>
      <c r="E2" s="1" t="s">
        <v>139</v>
      </c>
      <c r="F2" s="1" t="s">
        <v>138</v>
      </c>
      <c r="G2" s="1" t="s">
        <v>137</v>
      </c>
      <c r="H2" s="1" t="s">
        <v>136</v>
      </c>
      <c r="I2" s="1" t="s">
        <v>135</v>
      </c>
      <c r="J2" s="5"/>
    </row>
    <row r="3" spans="1:10" s="7" customFormat="1" x14ac:dyDescent="0.2">
      <c r="A3" s="6"/>
      <c r="B3" s="6"/>
      <c r="C3" s="6"/>
      <c r="D3" s="6"/>
      <c r="E3" s="6"/>
      <c r="F3" s="6"/>
      <c r="G3" s="6"/>
      <c r="H3" s="6"/>
      <c r="I3" s="6"/>
      <c r="J3" s="6"/>
    </row>
    <row r="4" spans="1:10" s="7" customFormat="1" x14ac:dyDescent="0.2">
      <c r="A4" t="s">
        <v>574</v>
      </c>
      <c r="B4" s="6"/>
      <c r="C4" s="8">
        <f>(C10/B10)-1</f>
        <v>1.5432701699550799E-2</v>
      </c>
      <c r="D4" s="8">
        <f t="shared" ref="D4:I4" si="0">(D10/C10)-1</f>
        <v>3.6552520200077154E-3</v>
      </c>
      <c r="E4" s="8">
        <f t="shared" si="0"/>
        <v>-1.1117500479202569E-2</v>
      </c>
      <c r="F4" s="8">
        <f t="shared" si="0"/>
        <v>4.7102151579763607E-2</v>
      </c>
      <c r="G4" s="8">
        <f t="shared" si="0"/>
        <v>3.8319141058867023E-2</v>
      </c>
      <c r="H4" s="8">
        <f t="shared" si="0"/>
        <v>5.0632911392405111E-2</v>
      </c>
      <c r="I4" s="8">
        <f t="shared" si="0"/>
        <v>2.1211606991345722E-2</v>
      </c>
      <c r="J4" s="6"/>
    </row>
    <row r="5" spans="1:10" s="7" customFormat="1" x14ac:dyDescent="0.2">
      <c r="A5" t="s">
        <v>572</v>
      </c>
      <c r="B5" s="8">
        <f>B$13/B$10</f>
        <v>0.37761281500293026</v>
      </c>
      <c r="C5" s="8">
        <f t="shared" ref="C5:I5" si="1">C$13/C$10</f>
        <v>0.38668718737976143</v>
      </c>
      <c r="D5" s="8">
        <f t="shared" si="1"/>
        <v>0.39697143952463099</v>
      </c>
      <c r="E5" s="8">
        <f t="shared" si="1"/>
        <v>0.39135491374297343</v>
      </c>
      <c r="F5" s="8">
        <f t="shared" si="1"/>
        <v>0.39078119215105517</v>
      </c>
      <c r="G5" s="8">
        <f t="shared" si="1"/>
        <v>0.39400962738456052</v>
      </c>
      <c r="H5" s="8">
        <f t="shared" si="1"/>
        <v>0.39708128287799083</v>
      </c>
      <c r="I5" s="8">
        <f t="shared" si="1"/>
        <v>0.39398471252907941</v>
      </c>
      <c r="J5" s="6"/>
    </row>
    <row r="6" spans="1:10" s="7" customFormat="1" x14ac:dyDescent="0.2">
      <c r="A6" t="s">
        <v>573</v>
      </c>
      <c r="B6" s="8">
        <f>B$39/B$10</f>
        <v>0.12014065247118579</v>
      </c>
      <c r="C6" s="8">
        <f t="shared" ref="C6:I6" si="2">C$39/C$10</f>
        <v>0.1275490573297422</v>
      </c>
      <c r="D6" s="8">
        <f t="shared" si="2"/>
        <v>9.4498754073222155E-2</v>
      </c>
      <c r="E6" s="8">
        <f t="shared" si="2"/>
        <v>0.13723589842992828</v>
      </c>
      <c r="F6" s="8">
        <f t="shared" si="2"/>
        <v>0.12587930396149574</v>
      </c>
      <c r="G6" s="8">
        <f t="shared" si="2"/>
        <v>0.13549652344446425</v>
      </c>
      <c r="H6" s="8">
        <f t="shared" si="2"/>
        <v>0.10147632784659766</v>
      </c>
      <c r="I6" s="8">
        <f t="shared" si="2"/>
        <v>0.10584911930874044</v>
      </c>
      <c r="J6" s="6"/>
    </row>
    <row r="7" spans="1:10" s="7" customFormat="1" x14ac:dyDescent="0.2">
      <c r="A7" t="s">
        <v>575</v>
      </c>
      <c r="B7" s="8"/>
      <c r="C7" s="8">
        <f>(D45/C45)-1</f>
        <v>-0.25</v>
      </c>
      <c r="D7" s="8">
        <f t="shared" ref="D7:I7" si="3">(E45/D45)-1</f>
        <v>0.43089430894308944</v>
      </c>
      <c r="E7" s="8">
        <f t="shared" si="3"/>
        <v>-3.4090909090909172E-2</v>
      </c>
      <c r="F7" s="8">
        <f t="shared" si="3"/>
        <v>0.11176470588235299</v>
      </c>
      <c r="G7" s="8">
        <f t="shared" si="3"/>
        <v>-0.21164021164021163</v>
      </c>
      <c r="H7" s="8">
        <f t="shared" si="3"/>
        <v>6.0402684563758413E-2</v>
      </c>
      <c r="I7" s="8">
        <f t="shared" si="3"/>
        <v>-1</v>
      </c>
      <c r="J7" s="6"/>
    </row>
    <row r="8" spans="1:10" s="7" customFormat="1" x14ac:dyDescent="0.2">
      <c r="A8"/>
      <c r="B8" s="6"/>
      <c r="C8" s="6"/>
      <c r="D8" s="6"/>
      <c r="E8" s="6"/>
      <c r="F8" s="6"/>
      <c r="G8" s="6"/>
      <c r="H8" s="6"/>
      <c r="I8" s="6"/>
      <c r="J8" s="6"/>
    </row>
    <row r="9" spans="1:10" s="7" customFormat="1" x14ac:dyDescent="0.2">
      <c r="A9"/>
      <c r="B9" s="6"/>
      <c r="C9" s="6"/>
      <c r="D9" s="6"/>
      <c r="E9" s="6"/>
      <c r="F9" s="6"/>
      <c r="G9" s="6"/>
      <c r="H9" s="6"/>
      <c r="I9" s="6"/>
      <c r="J9" s="6"/>
    </row>
    <row r="10" spans="1:10" x14ac:dyDescent="0.2">
      <c r="A10" t="s">
        <v>0</v>
      </c>
      <c r="B10" s="4">
        <v>5119000000</v>
      </c>
      <c r="C10" s="4">
        <v>5198000000</v>
      </c>
      <c r="D10" s="4">
        <v>5217000000</v>
      </c>
      <c r="E10" s="4">
        <v>5159000000</v>
      </c>
      <c r="F10" s="4">
        <v>5402000000</v>
      </c>
      <c r="G10" s="4">
        <v>5609000000</v>
      </c>
      <c r="H10" s="4">
        <v>5893000000</v>
      </c>
      <c r="I10" s="4">
        <v>6018000000</v>
      </c>
      <c r="J10" s="4"/>
    </row>
    <row r="11" spans="1:10" x14ac:dyDescent="0.2">
      <c r="A11" t="s">
        <v>1</v>
      </c>
      <c r="B11" s="4">
        <v>5119000000</v>
      </c>
      <c r="C11" s="4">
        <v>5198000000</v>
      </c>
      <c r="D11" s="4">
        <v>5217000000</v>
      </c>
      <c r="E11" s="4">
        <v>5159000000</v>
      </c>
      <c r="F11" s="4">
        <v>5402000000</v>
      </c>
      <c r="G11" s="4">
        <v>5609000000</v>
      </c>
      <c r="H11" s="4">
        <v>5893000000</v>
      </c>
      <c r="I11" s="4">
        <v>6018000000</v>
      </c>
      <c r="J11" s="4"/>
    </row>
    <row r="12" spans="1:10" x14ac:dyDescent="0.2">
      <c r="A12" t="s">
        <v>2</v>
      </c>
      <c r="B12" s="4">
        <v>3186000000</v>
      </c>
      <c r="C12" s="4">
        <v>3188000000</v>
      </c>
      <c r="D12" s="4">
        <v>3146000000</v>
      </c>
      <c r="E12" s="4">
        <v>3140000000</v>
      </c>
      <c r="F12" s="4">
        <v>3291000000</v>
      </c>
      <c r="G12" s="4">
        <v>3399000000</v>
      </c>
      <c r="H12" s="4">
        <v>3553000000</v>
      </c>
      <c r="I12" s="4">
        <v>3647000000</v>
      </c>
      <c r="J12" s="4"/>
    </row>
    <row r="13" spans="1:10" x14ac:dyDescent="0.2">
      <c r="A13" t="s">
        <v>3</v>
      </c>
      <c r="B13" s="4">
        <v>1933000000</v>
      </c>
      <c r="C13" s="4">
        <v>2010000000</v>
      </c>
      <c r="D13" s="4">
        <v>2071000000</v>
      </c>
      <c r="E13" s="4">
        <v>2019000000</v>
      </c>
      <c r="F13" s="4">
        <v>2111000000</v>
      </c>
      <c r="G13" s="4">
        <v>2210000000</v>
      </c>
      <c r="H13" s="4">
        <v>2340000000</v>
      </c>
      <c r="I13" s="4">
        <v>2371000000</v>
      </c>
      <c r="J13" s="4"/>
    </row>
    <row r="14" spans="1:10" x14ac:dyDescent="0.2">
      <c r="A14" t="s">
        <v>4</v>
      </c>
      <c r="B14" s="4">
        <v>988000000</v>
      </c>
      <c r="C14" s="4">
        <v>989000000</v>
      </c>
      <c r="D14" s="4">
        <v>1039000000</v>
      </c>
      <c r="E14" s="4">
        <v>1005000000</v>
      </c>
      <c r="F14" s="4">
        <v>1044000000</v>
      </c>
      <c r="G14" s="4">
        <v>1083000000</v>
      </c>
      <c r="H14" s="4">
        <v>1399000000</v>
      </c>
      <c r="I14" s="4">
        <v>1343000000</v>
      </c>
      <c r="J14" s="4"/>
    </row>
    <row r="15" spans="1:10" x14ac:dyDescent="0.2">
      <c r="A15" t="s">
        <v>5</v>
      </c>
      <c r="B15" s="4">
        <v>456000000</v>
      </c>
      <c r="C15" s="4">
        <v>454000000</v>
      </c>
      <c r="D15" s="4">
        <v>493000000</v>
      </c>
      <c r="E15" s="4">
        <v>481000000</v>
      </c>
      <c r="F15" s="4">
        <v>485000000</v>
      </c>
      <c r="G15" s="4">
        <v>514000000</v>
      </c>
      <c r="H15" s="4">
        <v>733000000</v>
      </c>
      <c r="I15" s="4">
        <v>668000000</v>
      </c>
      <c r="J15" s="4"/>
    </row>
    <row r="16" spans="1:10" x14ac:dyDescent="0.2">
      <c r="A16" t="s">
        <v>6</v>
      </c>
      <c r="B16" s="4">
        <v>456000000</v>
      </c>
      <c r="C16" s="4">
        <v>454000000</v>
      </c>
      <c r="D16" s="4">
        <v>493000000</v>
      </c>
      <c r="E16" s="4">
        <v>481000000</v>
      </c>
      <c r="F16" s="4">
        <v>485000000</v>
      </c>
      <c r="G16" s="4">
        <v>514000000</v>
      </c>
      <c r="H16" s="4">
        <v>733000000</v>
      </c>
      <c r="I16" s="4">
        <v>668000000</v>
      </c>
      <c r="J16" s="4"/>
    </row>
    <row r="17" spans="1:10" x14ac:dyDescent="0.2">
      <c r="A17" t="s">
        <v>7</v>
      </c>
      <c r="B17" s="4">
        <v>293000000</v>
      </c>
      <c r="C17" s="4">
        <v>280000000</v>
      </c>
      <c r="D17" s="4">
        <v>320000000</v>
      </c>
      <c r="E17" s="4">
        <v>321000000</v>
      </c>
      <c r="F17" s="4">
        <v>316000000</v>
      </c>
      <c r="G17" s="4">
        <v>324000000</v>
      </c>
      <c r="H17" s="4">
        <v>439000000</v>
      </c>
      <c r="I17" s="4">
        <v>427000000</v>
      </c>
      <c r="J17" s="4"/>
    </row>
    <row r="18" spans="1:10" x14ac:dyDescent="0.2">
      <c r="A18" t="s">
        <v>8</v>
      </c>
      <c r="B18" s="4">
        <v>163000000</v>
      </c>
      <c r="C18" s="4">
        <v>174000000</v>
      </c>
      <c r="D18" s="4">
        <v>173000000</v>
      </c>
      <c r="E18" s="4">
        <v>160000000</v>
      </c>
      <c r="F18" s="4">
        <v>169000000</v>
      </c>
      <c r="G18" s="4">
        <v>190000000</v>
      </c>
      <c r="H18" s="4">
        <v>294000000</v>
      </c>
      <c r="I18" s="4">
        <v>241000000</v>
      </c>
      <c r="J18" s="4"/>
    </row>
    <row r="19" spans="1:10" x14ac:dyDescent="0.2">
      <c r="A19" t="s">
        <v>9</v>
      </c>
      <c r="B19" s="4">
        <v>521000000</v>
      </c>
      <c r="C19" s="4">
        <v>519000000</v>
      </c>
      <c r="D19" s="4">
        <v>526000000</v>
      </c>
      <c r="E19" s="4">
        <v>514000000</v>
      </c>
      <c r="F19" s="4">
        <v>543000000</v>
      </c>
      <c r="G19" s="4">
        <v>558000000</v>
      </c>
      <c r="H19" s="4">
        <v>652000000</v>
      </c>
      <c r="I19" s="4">
        <v>656000000</v>
      </c>
      <c r="J19" s="4"/>
    </row>
    <row r="20" spans="1:10" x14ac:dyDescent="0.2">
      <c r="A20" t="s">
        <v>10</v>
      </c>
      <c r="B20" s="4">
        <v>333000000</v>
      </c>
      <c r="C20" s="4">
        <v>331000000</v>
      </c>
      <c r="D20" s="4">
        <v>1080000000</v>
      </c>
      <c r="E20" s="4">
        <v>338000000</v>
      </c>
      <c r="F20" s="4">
        <v>342000000</v>
      </c>
      <c r="G20" s="4">
        <v>355000000</v>
      </c>
      <c r="H20" s="4">
        <v>1232000000</v>
      </c>
      <c r="I20" s="4">
        <v>473000000</v>
      </c>
      <c r="J20" s="4"/>
    </row>
    <row r="21" spans="1:10" x14ac:dyDescent="0.2">
      <c r="A21" t="s">
        <v>11</v>
      </c>
      <c r="B21" s="4">
        <v>303000000</v>
      </c>
      <c r="C21" s="4">
        <v>298000000</v>
      </c>
      <c r="D21" s="4">
        <v>1048000000</v>
      </c>
      <c r="E21" s="4">
        <v>308000000</v>
      </c>
      <c r="F21" s="4">
        <v>312000000</v>
      </c>
      <c r="G21" s="4">
        <v>323000000</v>
      </c>
      <c r="H21" s="4">
        <v>1144000000</v>
      </c>
      <c r="I21" s="4">
        <v>371000000</v>
      </c>
      <c r="J21" s="4"/>
    </row>
    <row r="22" spans="1:10" x14ac:dyDescent="0.2">
      <c r="A22" t="s">
        <v>12</v>
      </c>
      <c r="B22" s="4">
        <v>30000000</v>
      </c>
      <c r="C22" s="4">
        <v>33000000</v>
      </c>
      <c r="D22" s="4">
        <v>32000000</v>
      </c>
      <c r="E22" s="4">
        <v>30000000</v>
      </c>
      <c r="F22" s="4">
        <v>30000000</v>
      </c>
      <c r="G22" s="4">
        <v>32000000</v>
      </c>
      <c r="H22" s="4">
        <v>88000000</v>
      </c>
      <c r="I22" s="4">
        <v>102000000</v>
      </c>
      <c r="J22" s="4"/>
    </row>
    <row r="23" spans="1:10" x14ac:dyDescent="0.2">
      <c r="A23" t="s">
        <v>13</v>
      </c>
      <c r="B23" s="4">
        <v>30000000</v>
      </c>
      <c r="C23" s="4">
        <v>33000000</v>
      </c>
      <c r="D23" s="4">
        <v>32000000</v>
      </c>
      <c r="E23" s="4">
        <v>30000000</v>
      </c>
      <c r="F23" s="4">
        <v>30000000</v>
      </c>
      <c r="G23" s="4">
        <v>32000000</v>
      </c>
      <c r="H23" s="4">
        <v>88000000</v>
      </c>
      <c r="I23" s="4">
        <v>102000000</v>
      </c>
      <c r="J23" s="4"/>
    </row>
    <row r="24" spans="1:10" x14ac:dyDescent="0.2">
      <c r="A24" t="s">
        <v>14</v>
      </c>
      <c r="B24" s="4">
        <v>188000000</v>
      </c>
      <c r="C24" s="4">
        <v>188000000</v>
      </c>
      <c r="D24" s="4" t="s">
        <v>57</v>
      </c>
      <c r="E24" s="4">
        <v>176000000</v>
      </c>
      <c r="F24" s="4">
        <v>201000000</v>
      </c>
      <c r="G24" s="4">
        <v>203000000</v>
      </c>
      <c r="H24" s="4" t="s">
        <v>57</v>
      </c>
      <c r="I24" s="4">
        <v>183000000</v>
      </c>
      <c r="J24" s="4"/>
    </row>
    <row r="25" spans="1:10" x14ac:dyDescent="0.2">
      <c r="A25" t="s">
        <v>15</v>
      </c>
      <c r="B25" s="4">
        <v>11000000</v>
      </c>
      <c r="C25" s="4">
        <v>16000000</v>
      </c>
      <c r="D25" s="4">
        <v>20000000</v>
      </c>
      <c r="E25" s="4">
        <v>10000000</v>
      </c>
      <c r="F25" s="4">
        <v>16000000</v>
      </c>
      <c r="G25" s="4">
        <v>11000000</v>
      </c>
      <c r="H25" s="4">
        <v>14000000</v>
      </c>
      <c r="I25" s="4">
        <v>19000000</v>
      </c>
      <c r="J25" s="4"/>
    </row>
    <row r="26" spans="1:10" x14ac:dyDescent="0.2">
      <c r="A26" t="s">
        <v>16</v>
      </c>
      <c r="B26" s="4">
        <v>945000000</v>
      </c>
      <c r="C26" s="4">
        <v>1021000000</v>
      </c>
      <c r="D26" s="4">
        <v>1032000000</v>
      </c>
      <c r="E26" s="4">
        <v>1014000000</v>
      </c>
      <c r="F26" s="4">
        <v>1067000000</v>
      </c>
      <c r="G26" s="4">
        <v>1127000000</v>
      </c>
      <c r="H26" s="4">
        <v>941000000</v>
      </c>
      <c r="I26" s="4">
        <v>1028000000</v>
      </c>
      <c r="J26" s="4"/>
    </row>
    <row r="27" spans="1:10" x14ac:dyDescent="0.2">
      <c r="A27" t="s">
        <v>17</v>
      </c>
      <c r="B27" s="4">
        <v>-125000000</v>
      </c>
      <c r="C27" s="4">
        <v>-127000000</v>
      </c>
      <c r="D27" s="4">
        <v>-128000000</v>
      </c>
      <c r="E27" s="4">
        <v>-130000000</v>
      </c>
      <c r="F27" s="4">
        <v>-136000000</v>
      </c>
      <c r="G27" s="4">
        <v>-131000000</v>
      </c>
      <c r="H27" s="4">
        <v>-201000000</v>
      </c>
      <c r="I27" s="4">
        <v>-232000000</v>
      </c>
      <c r="J27" s="4"/>
    </row>
    <row r="28" spans="1:10" x14ac:dyDescent="0.2">
      <c r="A28" t="s">
        <v>18</v>
      </c>
      <c r="B28" s="4">
        <v>125000000</v>
      </c>
      <c r="C28" s="4">
        <v>127000000</v>
      </c>
      <c r="D28" s="4">
        <v>128000000</v>
      </c>
      <c r="E28" s="4">
        <v>130000000</v>
      </c>
      <c r="F28" s="4">
        <v>136000000</v>
      </c>
      <c r="G28" s="4">
        <v>131000000</v>
      </c>
      <c r="H28" s="4">
        <v>201000000</v>
      </c>
      <c r="I28" s="4">
        <v>232000000</v>
      </c>
      <c r="J28" s="4"/>
    </row>
    <row r="29" spans="1:10" x14ac:dyDescent="0.2">
      <c r="A29" t="s">
        <v>19</v>
      </c>
      <c r="B29" s="4">
        <v>-11000000</v>
      </c>
      <c r="C29" s="4">
        <v>-22000000</v>
      </c>
      <c r="D29" s="4">
        <v>-260000000</v>
      </c>
      <c r="E29" s="4">
        <v>-15000000</v>
      </c>
      <c r="F29" s="4">
        <v>-37000000</v>
      </c>
      <c r="G29" s="4">
        <v>-1000000</v>
      </c>
      <c r="H29" s="4">
        <v>-40000000</v>
      </c>
      <c r="I29" s="4">
        <v>-8000000</v>
      </c>
      <c r="J29" s="4"/>
    </row>
    <row r="30" spans="1:10" x14ac:dyDescent="0.2">
      <c r="A30" t="s">
        <v>20</v>
      </c>
      <c r="B30" s="4">
        <v>-12000000</v>
      </c>
      <c r="C30" s="4">
        <v>-18000000</v>
      </c>
      <c r="D30" s="4">
        <v>-19000000</v>
      </c>
      <c r="E30" s="4">
        <v>-19000000</v>
      </c>
      <c r="F30" s="4">
        <v>22000000</v>
      </c>
      <c r="G30" s="4">
        <v>1000000</v>
      </c>
      <c r="H30" s="4">
        <v>0</v>
      </c>
      <c r="I30" s="4">
        <v>5000000</v>
      </c>
      <c r="J30" s="4"/>
    </row>
    <row r="31" spans="1:10" x14ac:dyDescent="0.2">
      <c r="A31" t="s">
        <v>21</v>
      </c>
      <c r="B31" s="4">
        <v>-1000000</v>
      </c>
      <c r="C31" s="4">
        <v>0</v>
      </c>
      <c r="D31" s="4">
        <v>-247000000</v>
      </c>
      <c r="E31" s="4">
        <v>2000000</v>
      </c>
      <c r="F31" s="4">
        <v>-58000000</v>
      </c>
      <c r="G31" s="4">
        <v>-8000000</v>
      </c>
      <c r="H31" s="4">
        <v>-29000000</v>
      </c>
      <c r="I31" s="4">
        <v>-15000000</v>
      </c>
      <c r="J31" s="4"/>
    </row>
    <row r="32" spans="1:10" x14ac:dyDescent="0.2">
      <c r="A32" t="s">
        <v>22</v>
      </c>
      <c r="B32" s="4">
        <v>1000000</v>
      </c>
      <c r="C32" s="4">
        <v>0</v>
      </c>
      <c r="D32" s="4">
        <v>1000000</v>
      </c>
      <c r="E32" s="4">
        <v>0</v>
      </c>
      <c r="F32" s="4">
        <v>0</v>
      </c>
      <c r="G32" s="4">
        <v>2000000</v>
      </c>
      <c r="H32" s="4">
        <v>2000000</v>
      </c>
      <c r="I32" s="4">
        <v>13000000</v>
      </c>
      <c r="J32" s="4"/>
    </row>
    <row r="33" spans="1:10" x14ac:dyDescent="0.2">
      <c r="A33" t="s">
        <v>23</v>
      </c>
      <c r="B33" s="4" t="s">
        <v>57</v>
      </c>
      <c r="C33" s="4" t="s">
        <v>57</v>
      </c>
      <c r="D33" s="4" t="s">
        <v>57</v>
      </c>
      <c r="E33" s="4" t="s">
        <v>57</v>
      </c>
      <c r="F33" s="4" t="s">
        <v>57</v>
      </c>
      <c r="G33" s="4" t="s">
        <v>57</v>
      </c>
      <c r="H33" s="4" t="s">
        <v>57</v>
      </c>
      <c r="I33" s="4" t="s">
        <v>57</v>
      </c>
      <c r="J33" s="4"/>
    </row>
    <row r="34" spans="1:10" x14ac:dyDescent="0.2">
      <c r="A34" t="s">
        <v>24</v>
      </c>
      <c r="B34" s="4" t="s">
        <v>57</v>
      </c>
      <c r="C34" s="4" t="s">
        <v>57</v>
      </c>
      <c r="D34" s="4" t="s">
        <v>57</v>
      </c>
      <c r="E34" s="4" t="s">
        <v>57</v>
      </c>
      <c r="F34" s="4" t="s">
        <v>57</v>
      </c>
      <c r="G34" s="4" t="s">
        <v>57</v>
      </c>
      <c r="H34" s="4" t="s">
        <v>57</v>
      </c>
      <c r="I34" s="4" t="s">
        <v>57</v>
      </c>
      <c r="J34" s="4"/>
    </row>
    <row r="35" spans="1:10" x14ac:dyDescent="0.2">
      <c r="A35" t="s">
        <v>25</v>
      </c>
      <c r="B35" s="4">
        <v>0</v>
      </c>
      <c r="C35" s="4">
        <v>0</v>
      </c>
      <c r="D35" s="4">
        <v>-246000000</v>
      </c>
      <c r="E35" s="4">
        <v>2000000</v>
      </c>
      <c r="F35" s="4">
        <v>-58000000</v>
      </c>
      <c r="G35" s="4">
        <v>-6000000</v>
      </c>
      <c r="H35" s="4">
        <v>88000000</v>
      </c>
      <c r="I35" s="4">
        <v>-2000000</v>
      </c>
      <c r="J35" s="4"/>
    </row>
    <row r="36" spans="1:10" x14ac:dyDescent="0.2">
      <c r="A36" t="s">
        <v>26</v>
      </c>
      <c r="B36" s="4">
        <v>2000000</v>
      </c>
      <c r="C36" s="4">
        <v>-4000000</v>
      </c>
      <c r="D36" s="4" t="s">
        <v>57</v>
      </c>
      <c r="E36" s="4">
        <v>2000000</v>
      </c>
      <c r="F36" s="4">
        <v>-1000000</v>
      </c>
      <c r="G36" s="4">
        <v>6000000</v>
      </c>
      <c r="H36" s="4">
        <v>-11000000</v>
      </c>
      <c r="I36" s="4">
        <v>2000000</v>
      </c>
      <c r="J36" s="4"/>
    </row>
    <row r="37" spans="1:10" x14ac:dyDescent="0.2">
      <c r="A37" t="s">
        <v>27</v>
      </c>
      <c r="B37" s="4">
        <v>809000000</v>
      </c>
      <c r="C37" s="4">
        <v>872000000</v>
      </c>
      <c r="D37" s="4">
        <v>644000000</v>
      </c>
      <c r="E37" s="4">
        <v>869000000</v>
      </c>
      <c r="F37" s="4">
        <v>894000000</v>
      </c>
      <c r="G37" s="4">
        <v>995000000</v>
      </c>
      <c r="H37" s="4">
        <v>700000000</v>
      </c>
      <c r="I37" s="4">
        <v>788000000</v>
      </c>
      <c r="J37" s="4"/>
    </row>
    <row r="38" spans="1:10" x14ac:dyDescent="0.2">
      <c r="A38" t="s">
        <v>28</v>
      </c>
      <c r="B38" s="4">
        <v>196000000</v>
      </c>
      <c r="C38" s="4">
        <v>210000000</v>
      </c>
      <c r="D38" s="4">
        <v>175000000</v>
      </c>
      <c r="E38" s="4">
        <v>162000000</v>
      </c>
      <c r="F38" s="4">
        <v>214000000</v>
      </c>
      <c r="G38" s="4">
        <v>235000000</v>
      </c>
      <c r="H38" s="4">
        <v>102000000</v>
      </c>
      <c r="I38" s="4">
        <v>151000000</v>
      </c>
      <c r="J38" s="4"/>
    </row>
    <row r="39" spans="1:10" x14ac:dyDescent="0.2">
      <c r="A39" t="s">
        <v>29</v>
      </c>
      <c r="B39" s="4">
        <v>615000000</v>
      </c>
      <c r="C39" s="4">
        <v>663000000</v>
      </c>
      <c r="D39" s="4">
        <v>493000000</v>
      </c>
      <c r="E39" s="4">
        <v>708000000</v>
      </c>
      <c r="F39" s="4">
        <v>680000000</v>
      </c>
      <c r="G39" s="4">
        <v>760000000</v>
      </c>
      <c r="H39" s="4">
        <v>598000000</v>
      </c>
      <c r="I39" s="4">
        <v>637000000</v>
      </c>
      <c r="J39" s="4"/>
    </row>
    <row r="40" spans="1:10" x14ac:dyDescent="0.2">
      <c r="A40" t="s">
        <v>30</v>
      </c>
      <c r="B40" s="4">
        <v>615000000</v>
      </c>
      <c r="C40" s="4">
        <v>663000000</v>
      </c>
      <c r="D40" s="4">
        <v>493000000</v>
      </c>
      <c r="E40" s="4">
        <v>708000000</v>
      </c>
      <c r="F40" s="4">
        <v>680000000</v>
      </c>
      <c r="G40" s="4">
        <v>760000000</v>
      </c>
      <c r="H40" s="4">
        <v>598000000</v>
      </c>
      <c r="I40" s="4">
        <v>637000000</v>
      </c>
      <c r="J40" s="4"/>
    </row>
    <row r="41" spans="1:10" x14ac:dyDescent="0.2">
      <c r="A41" t="s">
        <v>31</v>
      </c>
      <c r="B41" s="4">
        <v>613000000</v>
      </c>
      <c r="C41" s="4">
        <v>662000000</v>
      </c>
      <c r="D41" s="4">
        <v>469000000</v>
      </c>
      <c r="E41" s="4">
        <v>707000000</v>
      </c>
      <c r="F41" s="4">
        <v>680000000</v>
      </c>
      <c r="G41" s="4">
        <v>760000000</v>
      </c>
      <c r="H41" s="4">
        <v>598000000</v>
      </c>
      <c r="I41" s="4">
        <v>637000000</v>
      </c>
      <c r="J41" s="4"/>
    </row>
    <row r="42" spans="1:10" x14ac:dyDescent="0.2">
      <c r="A42" t="s">
        <v>32</v>
      </c>
      <c r="B42" s="4">
        <v>613000000</v>
      </c>
      <c r="C42" s="4">
        <v>662000000</v>
      </c>
      <c r="D42" s="4">
        <v>469000000</v>
      </c>
      <c r="E42" s="4">
        <v>707000000</v>
      </c>
      <c r="F42" s="4">
        <v>680000000</v>
      </c>
      <c r="G42" s="4">
        <v>760000000</v>
      </c>
      <c r="H42" s="4">
        <v>598000000</v>
      </c>
      <c r="I42" s="4">
        <v>637000000</v>
      </c>
      <c r="J42" s="4"/>
    </row>
    <row r="43" spans="1:10" x14ac:dyDescent="0.2">
      <c r="A43" t="s">
        <v>33</v>
      </c>
      <c r="B43" s="4">
        <v>2000000</v>
      </c>
      <c r="C43" s="4">
        <v>1000000</v>
      </c>
      <c r="D43" s="4">
        <v>24000000</v>
      </c>
      <c r="E43" s="4">
        <v>1000000</v>
      </c>
      <c r="F43" s="4">
        <v>0</v>
      </c>
      <c r="G43" s="4">
        <v>0</v>
      </c>
      <c r="H43" s="4">
        <v>0</v>
      </c>
      <c r="I43" s="4">
        <v>0</v>
      </c>
      <c r="J43" s="4"/>
    </row>
    <row r="44" spans="1:10" x14ac:dyDescent="0.2">
      <c r="A44" t="s">
        <v>34</v>
      </c>
      <c r="B44" s="4">
        <v>615000000</v>
      </c>
      <c r="C44" s="4">
        <v>663000000</v>
      </c>
      <c r="D44" s="4">
        <v>493000000</v>
      </c>
      <c r="E44" s="4">
        <v>708000000</v>
      </c>
      <c r="F44" s="4">
        <v>680000000</v>
      </c>
      <c r="G44" s="4">
        <v>760000000</v>
      </c>
      <c r="H44" s="4">
        <v>598000000</v>
      </c>
      <c r="I44" s="4">
        <v>637000000</v>
      </c>
      <c r="J44" s="4"/>
    </row>
    <row r="45" spans="1:10" x14ac:dyDescent="0.2">
      <c r="A45" t="s">
        <v>35</v>
      </c>
      <c r="B45" s="4">
        <v>1.52</v>
      </c>
      <c r="C45" s="4">
        <v>1.64</v>
      </c>
      <c r="D45" s="4">
        <v>1.23</v>
      </c>
      <c r="E45" s="4">
        <v>1.76</v>
      </c>
      <c r="F45" s="4">
        <v>1.7</v>
      </c>
      <c r="G45" s="4">
        <v>1.89</v>
      </c>
      <c r="H45" s="4">
        <v>1.49</v>
      </c>
      <c r="I45" s="4">
        <v>1.58</v>
      </c>
      <c r="J45" s="4"/>
    </row>
    <row r="46" spans="1:10" x14ac:dyDescent="0.2">
      <c r="A46" t="s">
        <v>36</v>
      </c>
      <c r="B46" s="4">
        <v>1.51</v>
      </c>
      <c r="C46" s="4">
        <v>1.63</v>
      </c>
      <c r="D46" s="4">
        <v>1.22</v>
      </c>
      <c r="E46" s="4">
        <v>1.75</v>
      </c>
      <c r="F46" s="4">
        <v>1.69</v>
      </c>
      <c r="G46" s="4">
        <v>1.88</v>
      </c>
      <c r="H46" s="4">
        <v>1.48</v>
      </c>
      <c r="I46" s="4">
        <v>1.58</v>
      </c>
      <c r="J46" s="4"/>
    </row>
    <row r="47" spans="1:10" x14ac:dyDescent="0.2">
      <c r="A47" t="s">
        <v>37</v>
      </c>
      <c r="B47" s="4">
        <v>405900000</v>
      </c>
      <c r="C47" s="4">
        <v>404000000</v>
      </c>
      <c r="D47" s="4">
        <v>402000000</v>
      </c>
      <c r="E47" s="4">
        <v>401700000</v>
      </c>
      <c r="F47" s="4">
        <v>401300000</v>
      </c>
      <c r="G47" s="4">
        <v>401500000</v>
      </c>
      <c r="H47" s="4">
        <v>401600000</v>
      </c>
      <c r="I47" s="4">
        <v>402300000</v>
      </c>
      <c r="J47" s="4"/>
    </row>
    <row r="48" spans="1:10" x14ac:dyDescent="0.2">
      <c r="A48" t="s">
        <v>38</v>
      </c>
      <c r="B48" s="4">
        <v>407700000</v>
      </c>
      <c r="C48" s="4">
        <v>405900000</v>
      </c>
      <c r="D48" s="4">
        <v>404200000</v>
      </c>
      <c r="E48" s="4">
        <v>403500000</v>
      </c>
      <c r="F48" s="4">
        <v>403200000</v>
      </c>
      <c r="G48" s="4">
        <v>403200000</v>
      </c>
      <c r="H48" s="4">
        <v>403600000</v>
      </c>
      <c r="I48" s="4">
        <v>403900000</v>
      </c>
      <c r="J48" s="4"/>
    </row>
    <row r="49" spans="1:10" x14ac:dyDescent="0.2">
      <c r="A49" t="s">
        <v>39</v>
      </c>
      <c r="B49" s="4">
        <v>944000000</v>
      </c>
      <c r="C49" s="4">
        <v>1021000000</v>
      </c>
      <c r="D49" s="4">
        <v>785000000</v>
      </c>
      <c r="E49" s="4">
        <v>1016000000</v>
      </c>
      <c r="F49" s="4">
        <v>1009000000</v>
      </c>
      <c r="G49" s="4">
        <v>1119000000</v>
      </c>
      <c r="H49" s="4">
        <v>919000000</v>
      </c>
      <c r="I49" s="4">
        <v>1013000000</v>
      </c>
      <c r="J49" s="4"/>
    </row>
    <row r="50" spans="1:10" x14ac:dyDescent="0.2">
      <c r="A50" t="s">
        <v>40</v>
      </c>
      <c r="B50" s="4">
        <v>4174000000</v>
      </c>
      <c r="C50" s="4">
        <v>4177000000</v>
      </c>
      <c r="D50" s="4">
        <v>4185000000</v>
      </c>
      <c r="E50" s="4">
        <v>4145000000</v>
      </c>
      <c r="F50" s="4">
        <v>4335000000</v>
      </c>
      <c r="G50" s="4">
        <v>4482000000</v>
      </c>
      <c r="H50" s="4">
        <v>4952000000</v>
      </c>
      <c r="I50" s="4">
        <v>4990000000</v>
      </c>
      <c r="J50" s="4"/>
    </row>
    <row r="51" spans="1:10" x14ac:dyDescent="0.2">
      <c r="A51" t="s">
        <v>41</v>
      </c>
      <c r="B51" s="4">
        <v>615000000</v>
      </c>
      <c r="C51" s="4">
        <v>663000000</v>
      </c>
      <c r="D51" s="4">
        <v>493000000</v>
      </c>
      <c r="E51" s="4">
        <v>708000000</v>
      </c>
      <c r="F51" s="4">
        <v>680000000</v>
      </c>
      <c r="G51" s="4">
        <v>760000000</v>
      </c>
      <c r="H51" s="4">
        <v>598000000</v>
      </c>
      <c r="I51" s="4">
        <v>637000000</v>
      </c>
      <c r="J51" s="4"/>
    </row>
    <row r="52" spans="1:10" x14ac:dyDescent="0.2">
      <c r="A52" t="s">
        <v>42</v>
      </c>
      <c r="B52" s="4">
        <v>615757725.59000003</v>
      </c>
      <c r="C52" s="4">
        <v>663000000</v>
      </c>
      <c r="D52" s="4">
        <v>672880434.77999997</v>
      </c>
      <c r="E52" s="4">
        <v>706372000</v>
      </c>
      <c r="F52" s="4">
        <v>724138000</v>
      </c>
      <c r="G52" s="4">
        <v>766112000</v>
      </c>
      <c r="H52" s="4">
        <v>622774285.71000004</v>
      </c>
      <c r="I52" s="4">
        <v>649120000</v>
      </c>
      <c r="J52" s="4"/>
    </row>
    <row r="53" spans="1:10" x14ac:dyDescent="0.2">
      <c r="A53" t="s">
        <v>43</v>
      </c>
      <c r="B53" s="4">
        <v>125000000</v>
      </c>
      <c r="C53" s="4">
        <v>127000000</v>
      </c>
      <c r="D53" s="4">
        <v>128000000</v>
      </c>
      <c r="E53" s="4">
        <v>130000000</v>
      </c>
      <c r="F53" s="4">
        <v>136000000</v>
      </c>
      <c r="G53" s="4">
        <v>131000000</v>
      </c>
      <c r="H53" s="4">
        <v>201000000</v>
      </c>
      <c r="I53" s="4">
        <v>232000000</v>
      </c>
      <c r="J53" s="4"/>
    </row>
    <row r="54" spans="1:10" x14ac:dyDescent="0.2">
      <c r="A54" t="s">
        <v>44</v>
      </c>
      <c r="B54" s="4">
        <v>-125000000</v>
      </c>
      <c r="C54" s="4">
        <v>-127000000</v>
      </c>
      <c r="D54" s="4">
        <v>-128000000</v>
      </c>
      <c r="E54" s="4">
        <v>-130000000</v>
      </c>
      <c r="F54" s="4">
        <v>-136000000</v>
      </c>
      <c r="G54" s="4">
        <v>-131000000</v>
      </c>
      <c r="H54" s="4">
        <v>-201000000</v>
      </c>
      <c r="I54" s="4">
        <v>-232000000</v>
      </c>
      <c r="J54" s="4"/>
    </row>
    <row r="55" spans="1:10" x14ac:dyDescent="0.2">
      <c r="A55" t="s">
        <v>45</v>
      </c>
      <c r="B55" s="4">
        <v>934000000</v>
      </c>
      <c r="C55" s="4">
        <v>999000000</v>
      </c>
      <c r="D55" s="4">
        <v>772000000</v>
      </c>
      <c r="E55" s="4">
        <v>999000000</v>
      </c>
      <c r="F55" s="4">
        <v>1030000000</v>
      </c>
      <c r="G55" s="4">
        <v>1126000000</v>
      </c>
      <c r="H55" s="4">
        <v>901000000</v>
      </c>
      <c r="I55" s="4">
        <v>1020000000</v>
      </c>
      <c r="J55" s="4"/>
    </row>
    <row r="56" spans="1:10" x14ac:dyDescent="0.2">
      <c r="A56" t="s">
        <v>46</v>
      </c>
      <c r="B56" s="4">
        <v>1455000000</v>
      </c>
      <c r="C56" s="4">
        <v>1518000000</v>
      </c>
      <c r="D56" s="4">
        <v>1298000000</v>
      </c>
      <c r="E56" s="4">
        <v>1513000000</v>
      </c>
      <c r="F56" s="4">
        <v>1573000000</v>
      </c>
      <c r="G56" s="4">
        <v>1684000000</v>
      </c>
      <c r="H56" s="4">
        <v>1553000000</v>
      </c>
      <c r="I56" s="4">
        <v>1676000000</v>
      </c>
      <c r="J56" s="4"/>
    </row>
    <row r="57" spans="1:10" x14ac:dyDescent="0.2">
      <c r="A57" t="s">
        <v>47</v>
      </c>
      <c r="B57" s="4">
        <v>3186000000</v>
      </c>
      <c r="C57" s="4">
        <v>3188000000</v>
      </c>
      <c r="D57" s="4">
        <v>3146000000</v>
      </c>
      <c r="E57" s="4">
        <v>3140000000</v>
      </c>
      <c r="F57" s="4">
        <v>3291000000</v>
      </c>
      <c r="G57" s="4">
        <v>3399000000</v>
      </c>
      <c r="H57" s="4">
        <v>3553000000</v>
      </c>
      <c r="I57" s="4">
        <v>3647000000</v>
      </c>
      <c r="J57" s="4"/>
    </row>
    <row r="58" spans="1:10" x14ac:dyDescent="0.2">
      <c r="A58" t="s">
        <v>48</v>
      </c>
      <c r="B58" s="4">
        <v>521000000</v>
      </c>
      <c r="C58" s="4">
        <v>519000000</v>
      </c>
      <c r="D58" s="4">
        <v>526000000</v>
      </c>
      <c r="E58" s="4">
        <v>514000000</v>
      </c>
      <c r="F58" s="4">
        <v>543000000</v>
      </c>
      <c r="G58" s="4">
        <v>558000000</v>
      </c>
      <c r="H58" s="4">
        <v>652000000</v>
      </c>
      <c r="I58" s="4">
        <v>656000000</v>
      </c>
      <c r="J58" s="4"/>
    </row>
    <row r="59" spans="1:10" x14ac:dyDescent="0.2">
      <c r="A59" t="s">
        <v>49</v>
      </c>
      <c r="B59" s="4">
        <v>615000000</v>
      </c>
      <c r="C59" s="4">
        <v>663000000</v>
      </c>
      <c r="D59" s="4">
        <v>493000000</v>
      </c>
      <c r="E59" s="4">
        <v>708000000</v>
      </c>
      <c r="F59" s="4">
        <v>680000000</v>
      </c>
      <c r="G59" s="4">
        <v>760000000</v>
      </c>
      <c r="H59" s="4">
        <v>598000000</v>
      </c>
      <c r="I59" s="4">
        <v>637000000</v>
      </c>
      <c r="J59" s="4"/>
    </row>
    <row r="60" spans="1:10" x14ac:dyDescent="0.2">
      <c r="A60" t="s">
        <v>50</v>
      </c>
      <c r="B60" s="4">
        <v>-1000000</v>
      </c>
      <c r="C60" s="4">
        <v>0</v>
      </c>
      <c r="D60" s="4">
        <v>-247000000</v>
      </c>
      <c r="E60" s="4">
        <v>2000000</v>
      </c>
      <c r="F60" s="4">
        <v>-58000000</v>
      </c>
      <c r="G60" s="4">
        <v>-8000000</v>
      </c>
      <c r="H60" s="4">
        <v>-29000000</v>
      </c>
      <c r="I60" s="4">
        <v>-15000000</v>
      </c>
      <c r="J60" s="4"/>
    </row>
    <row r="61" spans="1:10" x14ac:dyDescent="0.2">
      <c r="A61" t="s">
        <v>51</v>
      </c>
      <c r="B61" s="4">
        <v>-1000000</v>
      </c>
      <c r="C61" s="4">
        <v>0</v>
      </c>
      <c r="D61" s="4">
        <v>-247000000</v>
      </c>
      <c r="E61" s="4">
        <v>2000000</v>
      </c>
      <c r="F61" s="4">
        <v>-58000000</v>
      </c>
      <c r="G61" s="4">
        <v>-8000000</v>
      </c>
      <c r="H61" s="4">
        <v>-29000000</v>
      </c>
      <c r="I61" s="4">
        <v>-15000000</v>
      </c>
      <c r="J61" s="4"/>
    </row>
    <row r="62" spans="1:10" x14ac:dyDescent="0.2">
      <c r="A62" t="s">
        <v>52</v>
      </c>
      <c r="B62" s="4">
        <v>1456000000</v>
      </c>
      <c r="C62" s="4">
        <v>1518000000</v>
      </c>
      <c r="D62" s="4">
        <v>1545000000</v>
      </c>
      <c r="E62" s="4">
        <v>1511000000</v>
      </c>
      <c r="F62" s="4">
        <v>1631000000</v>
      </c>
      <c r="G62" s="4">
        <v>1692000000</v>
      </c>
      <c r="H62" s="4">
        <v>1582000000</v>
      </c>
      <c r="I62" s="4">
        <v>1691000000</v>
      </c>
      <c r="J62" s="4"/>
    </row>
    <row r="63" spans="1:10" x14ac:dyDescent="0.2">
      <c r="A63" t="s">
        <v>53</v>
      </c>
      <c r="B63" s="4">
        <v>0.24</v>
      </c>
      <c r="C63" s="4">
        <v>0.24</v>
      </c>
      <c r="D63" s="4">
        <v>0.27</v>
      </c>
      <c r="E63" s="4">
        <v>0.19</v>
      </c>
      <c r="F63" s="4">
        <v>0.24</v>
      </c>
      <c r="G63" s="4">
        <v>0.24</v>
      </c>
      <c r="H63" s="4">
        <v>0.15</v>
      </c>
      <c r="I63" s="4">
        <v>0.19</v>
      </c>
      <c r="J63" s="4"/>
    </row>
    <row r="64" spans="1:10" x14ac:dyDescent="0.2">
      <c r="A64" t="s">
        <v>54</v>
      </c>
      <c r="B64" s="4">
        <v>-242274.41</v>
      </c>
      <c r="C64" s="4">
        <v>0</v>
      </c>
      <c r="D64" s="4">
        <v>-67119565.219999999</v>
      </c>
      <c r="E64" s="4">
        <v>372000</v>
      </c>
      <c r="F64" s="4">
        <v>-13862000</v>
      </c>
      <c r="G64" s="4">
        <v>-1888000</v>
      </c>
      <c r="H64" s="4">
        <v>-4225714.29</v>
      </c>
      <c r="I64" s="4">
        <v>-2880000</v>
      </c>
      <c r="J64" s="4"/>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4"/>
  <sheetViews>
    <sheetView workbookViewId="0">
      <pane ySplit="9" topLeftCell="A39" activePane="bottomLeft" state="frozen"/>
      <selection pane="bottomLeft" activeCell="B7" sqref="B7"/>
    </sheetView>
  </sheetViews>
  <sheetFormatPr baseColWidth="10" defaultColWidth="8.83203125" defaultRowHeight="15" x14ac:dyDescent="0.2"/>
  <cols>
    <col min="1" max="1" width="60.6640625" customWidth="1"/>
    <col min="2" max="6" width="15.6640625" customWidth="1"/>
    <col min="7" max="7" width="15.83203125" customWidth="1"/>
  </cols>
  <sheetData>
    <row r="1" spans="1:7" x14ac:dyDescent="0.2">
      <c r="A1" s="1" t="s">
        <v>576</v>
      </c>
      <c r="B1" s="1" t="s">
        <v>159</v>
      </c>
      <c r="C1" s="1" t="s">
        <v>158</v>
      </c>
      <c r="D1" s="1" t="s">
        <v>144</v>
      </c>
      <c r="E1" s="1" t="s">
        <v>140</v>
      </c>
      <c r="F1" s="1" t="s">
        <v>136</v>
      </c>
      <c r="G1" s="1" t="s">
        <v>583</v>
      </c>
    </row>
    <row r="2" spans="1:7" x14ac:dyDescent="0.2">
      <c r="A2" t="s">
        <v>574</v>
      </c>
      <c r="B2" s="11"/>
      <c r="C2" s="11">
        <f>(C$10/B$10)-1</f>
        <v>0.17827572611381259</v>
      </c>
      <c r="D2" s="11">
        <f t="shared" ref="D2:F2" si="0">(D$10/C$10)-1</f>
        <v>9.8544420277731248E-2</v>
      </c>
      <c r="E2" s="11">
        <f t="shared" si="0"/>
        <v>3.6958066808812973E-2</v>
      </c>
      <c r="F2" s="11">
        <f t="shared" si="0"/>
        <v>8.0142955057279863E-2</v>
      </c>
      <c r="G2" s="14">
        <f>AVERAGE(C2:F2)</f>
        <v>9.8480292064409169E-2</v>
      </c>
    </row>
    <row r="3" spans="1:7" x14ac:dyDescent="0.2">
      <c r="A3" t="s">
        <v>572</v>
      </c>
      <c r="B3" s="11">
        <f>B$13/B$10</f>
        <v>0.3861874096464713</v>
      </c>
      <c r="C3" s="11">
        <f t="shared" ref="C3:F3" si="1">C$13/C$10</f>
        <v>0.38034688528247168</v>
      </c>
      <c r="D3" s="11">
        <f t="shared" si="1"/>
        <v>0.37587572342369785</v>
      </c>
      <c r="E3" s="11">
        <f t="shared" si="1"/>
        <v>0.38284539312640753</v>
      </c>
      <c r="F3" s="11">
        <f t="shared" si="1"/>
        <v>0.39341884603181798</v>
      </c>
      <c r="G3" s="14">
        <f>AVERAGE(B3:F3)</f>
        <v>0.38373485150217329</v>
      </c>
    </row>
    <row r="4" spans="1:7" x14ac:dyDescent="0.2">
      <c r="A4" t="s">
        <v>577</v>
      </c>
      <c r="B4" s="11">
        <f>B$26/B$10</f>
        <v>0.16283348666053357</v>
      </c>
      <c r="C4" s="11">
        <f t="shared" ref="C4:F4" si="2">C$26/C$10</f>
        <v>0.16490993251910099</v>
      </c>
      <c r="D4" s="11">
        <f t="shared" si="2"/>
        <v>0.17402782008325718</v>
      </c>
      <c r="E4" s="11">
        <f t="shared" si="2"/>
        <v>0.18716341917164397</v>
      </c>
      <c r="F4" s="11">
        <f t="shared" si="2"/>
        <v>0.18805239541313512</v>
      </c>
      <c r="G4" s="14">
        <f t="shared" ref="G4:G5" si="3">AVERAGE(B4:F4)</f>
        <v>0.17539741076953416</v>
      </c>
    </row>
    <row r="5" spans="1:7" x14ac:dyDescent="0.2">
      <c r="A5" t="s">
        <v>573</v>
      </c>
      <c r="B5" s="11">
        <f>B$39/B$10</f>
        <v>9.8304639243001715E-2</v>
      </c>
      <c r="C5" s="11">
        <f t="shared" ref="C5:F5" si="4">C$39/C$10</f>
        <v>0.10127711784061123</v>
      </c>
      <c r="D5" s="11">
        <f t="shared" si="4"/>
        <v>0.11361559549192811</v>
      </c>
      <c r="E5" s="11">
        <f t="shared" si="4"/>
        <v>0.11279741505923822</v>
      </c>
      <c r="F5" s="11">
        <f t="shared" si="4"/>
        <v>0.12446176857181707</v>
      </c>
      <c r="G5" s="14">
        <f t="shared" si="3"/>
        <v>0.11009130724131926</v>
      </c>
    </row>
    <row r="6" spans="1:7" x14ac:dyDescent="0.2">
      <c r="A6" t="s">
        <v>587</v>
      </c>
      <c r="B6" s="11"/>
      <c r="C6" s="11">
        <f>(C$45/B$45)-1</f>
        <v>0.22033898305084754</v>
      </c>
      <c r="D6" s="11">
        <f t="shared" ref="D6:F6" si="5">(D$45/C$45)-1</f>
        <v>0.25462962962962954</v>
      </c>
      <c r="E6" s="11">
        <f t="shared" si="5"/>
        <v>4.9815498154981652E-2</v>
      </c>
      <c r="F6" s="11">
        <f t="shared" si="5"/>
        <v>0.20210896309314585</v>
      </c>
      <c r="G6" s="14">
        <f>AVERAGE(B6:F6)</f>
        <v>0.18172326848215115</v>
      </c>
    </row>
    <row r="9" spans="1:7" s="13" customFormat="1" x14ac:dyDescent="0.2">
      <c r="A9" s="1" t="s">
        <v>133</v>
      </c>
      <c r="B9" s="1" t="s">
        <v>159</v>
      </c>
      <c r="C9" s="1" t="s">
        <v>158</v>
      </c>
      <c r="D9" s="1" t="s">
        <v>144</v>
      </c>
      <c r="E9" s="12" t="s">
        <v>140</v>
      </c>
      <c r="F9" s="1" t="s">
        <v>136</v>
      </c>
    </row>
    <row r="10" spans="1:7" x14ac:dyDescent="0.2">
      <c r="A10" t="s">
        <v>0</v>
      </c>
      <c r="B10" s="4">
        <v>15218000000</v>
      </c>
      <c r="C10" s="4">
        <v>17931000000</v>
      </c>
      <c r="D10" s="4">
        <v>19698000000</v>
      </c>
      <c r="E10" s="4">
        <v>20426000000</v>
      </c>
      <c r="F10" s="4">
        <v>22063000000</v>
      </c>
    </row>
    <row r="11" spans="1:7" x14ac:dyDescent="0.2">
      <c r="A11" t="s">
        <v>1</v>
      </c>
      <c r="B11" s="4">
        <v>15218000000</v>
      </c>
      <c r="C11" s="4">
        <v>17931000000</v>
      </c>
      <c r="D11" s="4">
        <v>19698000000</v>
      </c>
      <c r="E11" s="4">
        <v>20426000000</v>
      </c>
      <c r="F11" s="4">
        <v>22063000000</v>
      </c>
    </row>
    <row r="12" spans="1:7" x14ac:dyDescent="0.2">
      <c r="A12" t="s">
        <v>2</v>
      </c>
      <c r="B12" s="4">
        <v>9341000000</v>
      </c>
      <c r="C12" s="4">
        <v>11111000000</v>
      </c>
      <c r="D12" s="4">
        <v>12294000000</v>
      </c>
      <c r="E12" s="4">
        <v>12606000000</v>
      </c>
      <c r="F12" s="4">
        <v>13383000000</v>
      </c>
    </row>
    <row r="13" spans="1:7" x14ac:dyDescent="0.2">
      <c r="A13" t="s">
        <v>3</v>
      </c>
      <c r="B13" s="4">
        <v>5877000000</v>
      </c>
      <c r="C13" s="4">
        <v>6820000000</v>
      </c>
      <c r="D13" s="4">
        <v>7404000000</v>
      </c>
      <c r="E13" s="4">
        <v>7820000000</v>
      </c>
      <c r="F13" s="4">
        <v>8680000000</v>
      </c>
    </row>
    <row r="14" spans="1:7" x14ac:dyDescent="0.2">
      <c r="A14" t="s">
        <v>4</v>
      </c>
      <c r="B14" s="4">
        <v>3399000000</v>
      </c>
      <c r="C14" s="4">
        <v>3863000000</v>
      </c>
      <c r="D14" s="4">
        <v>3976000000</v>
      </c>
      <c r="E14" s="4">
        <v>3997000000</v>
      </c>
      <c r="F14" s="4">
        <v>4531000000</v>
      </c>
    </row>
    <row r="15" spans="1:7" x14ac:dyDescent="0.2">
      <c r="A15" t="s">
        <v>5</v>
      </c>
      <c r="B15" s="4">
        <v>1674000000</v>
      </c>
      <c r="C15" s="4">
        <v>1827000000</v>
      </c>
      <c r="D15" s="4">
        <v>1888000000</v>
      </c>
      <c r="E15" s="4">
        <v>1870000000</v>
      </c>
      <c r="F15" s="4">
        <v>2213000000</v>
      </c>
    </row>
    <row r="16" spans="1:7" x14ac:dyDescent="0.2">
      <c r="A16" t="s">
        <v>6</v>
      </c>
      <c r="B16" s="4">
        <v>1674000000</v>
      </c>
      <c r="C16" s="4">
        <v>1827000000</v>
      </c>
      <c r="D16" s="4">
        <v>1888000000</v>
      </c>
      <c r="E16" s="4">
        <v>1870000000</v>
      </c>
      <c r="F16" s="4">
        <v>2213000000</v>
      </c>
    </row>
    <row r="17" spans="1:6" x14ac:dyDescent="0.2">
      <c r="A17" t="s">
        <v>7</v>
      </c>
      <c r="B17" s="4">
        <v>1057000000</v>
      </c>
      <c r="C17" s="4">
        <v>1215000000</v>
      </c>
      <c r="D17" s="4">
        <v>1195000000</v>
      </c>
      <c r="E17" s="4">
        <v>1205000000</v>
      </c>
      <c r="F17" s="4">
        <v>1400000000</v>
      </c>
    </row>
    <row r="18" spans="1:6" x14ac:dyDescent="0.2">
      <c r="A18" t="s">
        <v>8</v>
      </c>
      <c r="B18" s="4">
        <v>617000000</v>
      </c>
      <c r="C18" s="4">
        <v>612000000</v>
      </c>
      <c r="D18" s="4">
        <v>693000000</v>
      </c>
      <c r="E18" s="4">
        <v>665000000</v>
      </c>
      <c r="F18" s="4">
        <v>813000000</v>
      </c>
    </row>
    <row r="19" spans="1:6" x14ac:dyDescent="0.2">
      <c r="A19" t="s">
        <v>9</v>
      </c>
      <c r="B19" s="4">
        <v>1671000000</v>
      </c>
      <c r="C19" s="4">
        <v>1999000000</v>
      </c>
      <c r="D19" s="4">
        <v>2038000000</v>
      </c>
      <c r="E19" s="4">
        <v>2071000000</v>
      </c>
      <c r="F19" s="4">
        <v>2267000000</v>
      </c>
    </row>
    <row r="20" spans="1:6" x14ac:dyDescent="0.2">
      <c r="A20" t="s">
        <v>10</v>
      </c>
      <c r="B20" s="4">
        <v>1671000000</v>
      </c>
      <c r="C20" s="4">
        <v>1268000000</v>
      </c>
      <c r="D20" s="4">
        <v>2038000000</v>
      </c>
      <c r="E20" s="4">
        <v>2071000000</v>
      </c>
      <c r="F20" s="4">
        <v>2267000000</v>
      </c>
    </row>
    <row r="21" spans="1:6" x14ac:dyDescent="0.2">
      <c r="A21" t="s">
        <v>11</v>
      </c>
      <c r="B21" s="4">
        <v>1564000000</v>
      </c>
      <c r="C21" s="4">
        <v>1125000000</v>
      </c>
      <c r="D21" s="4">
        <v>1909000000</v>
      </c>
      <c r="E21" s="4">
        <v>1942000000</v>
      </c>
      <c r="F21" s="4">
        <v>2087000000</v>
      </c>
    </row>
    <row r="22" spans="1:6" x14ac:dyDescent="0.2">
      <c r="A22" t="s">
        <v>12</v>
      </c>
      <c r="B22" s="4">
        <v>107000000</v>
      </c>
      <c r="C22" s="4">
        <v>143000000</v>
      </c>
      <c r="D22" s="4">
        <v>129000000</v>
      </c>
      <c r="E22" s="4">
        <v>129000000</v>
      </c>
      <c r="F22" s="4">
        <v>180000000</v>
      </c>
    </row>
    <row r="23" spans="1:6" x14ac:dyDescent="0.2">
      <c r="A23" t="s">
        <v>13</v>
      </c>
      <c r="B23" s="4">
        <v>107000000</v>
      </c>
      <c r="C23" s="4">
        <v>143000000</v>
      </c>
      <c r="D23" s="4">
        <v>129000000</v>
      </c>
      <c r="E23" s="4">
        <v>129000000</v>
      </c>
      <c r="F23" s="4">
        <v>180000000</v>
      </c>
    </row>
    <row r="24" spans="1:6" x14ac:dyDescent="0.2">
      <c r="A24" t="s">
        <v>14</v>
      </c>
      <c r="B24" s="4" t="s">
        <v>57</v>
      </c>
      <c r="C24" s="4">
        <v>731000000</v>
      </c>
      <c r="D24" s="4" t="s">
        <v>57</v>
      </c>
      <c r="E24" s="4">
        <v>745000000</v>
      </c>
      <c r="F24" s="4" t="s">
        <v>57</v>
      </c>
    </row>
    <row r="25" spans="1:6" x14ac:dyDescent="0.2">
      <c r="A25" t="s">
        <v>15</v>
      </c>
      <c r="B25" s="4">
        <v>54000000</v>
      </c>
      <c r="C25" s="4">
        <v>37000000</v>
      </c>
      <c r="D25" s="4">
        <v>50000000</v>
      </c>
      <c r="E25" s="4">
        <v>56000000</v>
      </c>
      <c r="F25" s="4">
        <v>51000000</v>
      </c>
    </row>
    <row r="26" spans="1:6" x14ac:dyDescent="0.2">
      <c r="A26" t="s">
        <v>16</v>
      </c>
      <c r="B26" s="4">
        <v>2478000000</v>
      </c>
      <c r="C26" s="4">
        <v>2957000000</v>
      </c>
      <c r="D26" s="4">
        <v>3428000000</v>
      </c>
      <c r="E26" s="4">
        <v>3823000000</v>
      </c>
      <c r="F26" s="4">
        <v>4149000000</v>
      </c>
    </row>
    <row r="27" spans="1:6" x14ac:dyDescent="0.2">
      <c r="A27" t="s">
        <v>17</v>
      </c>
      <c r="B27" s="4">
        <v>-425000000</v>
      </c>
      <c r="C27" s="4">
        <v>-365000000</v>
      </c>
      <c r="D27" s="4">
        <v>-378000000</v>
      </c>
      <c r="E27" s="4">
        <v>-500000000</v>
      </c>
      <c r="F27" s="4">
        <v>-598000000</v>
      </c>
    </row>
    <row r="28" spans="1:6" x14ac:dyDescent="0.2">
      <c r="A28" t="s">
        <v>18</v>
      </c>
      <c r="B28" s="4">
        <v>425000000</v>
      </c>
      <c r="C28" s="4">
        <v>365000000</v>
      </c>
      <c r="D28" s="4">
        <v>378000000</v>
      </c>
      <c r="E28" s="4">
        <v>500000000</v>
      </c>
      <c r="F28" s="4">
        <v>598000000</v>
      </c>
    </row>
    <row r="29" spans="1:6" x14ac:dyDescent="0.2">
      <c r="A29" t="s">
        <v>19</v>
      </c>
      <c r="B29" s="4">
        <v>-160000000</v>
      </c>
      <c r="C29" s="4">
        <v>-243000000</v>
      </c>
      <c r="D29" s="4">
        <v>-132000000</v>
      </c>
      <c r="E29" s="4">
        <v>-302000000</v>
      </c>
      <c r="F29" s="4">
        <v>-93000000</v>
      </c>
    </row>
    <row r="30" spans="1:6" x14ac:dyDescent="0.2">
      <c r="A30" t="s">
        <v>20</v>
      </c>
      <c r="B30" s="4">
        <v>-68000000</v>
      </c>
      <c r="C30" s="4">
        <v>-36000000</v>
      </c>
      <c r="D30" s="4">
        <v>-67000000</v>
      </c>
      <c r="E30" s="4">
        <v>-60000000</v>
      </c>
      <c r="F30" s="4">
        <v>4000000</v>
      </c>
    </row>
    <row r="31" spans="1:6" x14ac:dyDescent="0.2">
      <c r="A31" t="s">
        <v>21</v>
      </c>
      <c r="B31" s="4">
        <v>-97000000</v>
      </c>
      <c r="C31" s="4">
        <v>-212000000</v>
      </c>
      <c r="D31" s="4">
        <v>-63000000</v>
      </c>
      <c r="E31" s="4">
        <v>-248000000</v>
      </c>
      <c r="F31" s="4">
        <v>-93000000</v>
      </c>
    </row>
    <row r="32" spans="1:6" x14ac:dyDescent="0.2">
      <c r="A32" t="s">
        <v>22</v>
      </c>
      <c r="B32" s="4">
        <v>9000000</v>
      </c>
      <c r="C32" s="4">
        <v>8000000</v>
      </c>
      <c r="D32" s="4">
        <v>1000000</v>
      </c>
      <c r="E32" s="4">
        <v>5000000</v>
      </c>
      <c r="F32" s="4">
        <v>4000000</v>
      </c>
    </row>
    <row r="33" spans="1:6" x14ac:dyDescent="0.2">
      <c r="A33" t="s">
        <v>23</v>
      </c>
      <c r="B33" s="4" t="s">
        <v>57</v>
      </c>
      <c r="C33" s="4" t="s">
        <v>57</v>
      </c>
      <c r="D33" s="4">
        <v>50000000</v>
      </c>
      <c r="E33" s="4">
        <v>275000000</v>
      </c>
      <c r="F33" s="4">
        <v>90000000</v>
      </c>
    </row>
    <row r="34" spans="1:6" x14ac:dyDescent="0.2">
      <c r="A34" t="s">
        <v>24</v>
      </c>
      <c r="B34" s="4">
        <v>53000000</v>
      </c>
      <c r="C34" s="4">
        <v>220000000</v>
      </c>
      <c r="D34" s="4">
        <v>17000000</v>
      </c>
      <c r="E34" s="4">
        <v>-32000000</v>
      </c>
      <c r="F34" s="4">
        <v>25000000</v>
      </c>
    </row>
    <row r="35" spans="1:6" x14ac:dyDescent="0.2">
      <c r="A35" t="s">
        <v>25</v>
      </c>
      <c r="B35" s="4">
        <v>-35000000</v>
      </c>
      <c r="C35" s="4">
        <v>16000000</v>
      </c>
      <c r="D35" s="4">
        <v>5000000</v>
      </c>
      <c r="E35" s="4">
        <v>0</v>
      </c>
      <c r="F35" s="4">
        <v>26000000</v>
      </c>
    </row>
    <row r="36" spans="1:6" x14ac:dyDescent="0.2">
      <c r="A36" t="s">
        <v>26</v>
      </c>
      <c r="B36" s="4">
        <v>5000000</v>
      </c>
      <c r="C36" s="4">
        <v>5000000</v>
      </c>
      <c r="D36" s="4">
        <v>-2000000</v>
      </c>
      <c r="E36" s="4">
        <v>6000000</v>
      </c>
      <c r="F36" s="4">
        <v>-4000000</v>
      </c>
    </row>
    <row r="37" spans="1:6" x14ac:dyDescent="0.2">
      <c r="A37" t="s">
        <v>27</v>
      </c>
      <c r="B37" s="4">
        <v>1893000000</v>
      </c>
      <c r="C37" s="4">
        <v>2349000000</v>
      </c>
      <c r="D37" s="4">
        <v>2918000000</v>
      </c>
      <c r="E37" s="4">
        <v>3021000000</v>
      </c>
      <c r="F37" s="4">
        <v>3458000000</v>
      </c>
    </row>
    <row r="38" spans="1:6" x14ac:dyDescent="0.2">
      <c r="A38" t="s">
        <v>28</v>
      </c>
      <c r="B38" s="4">
        <v>397000000</v>
      </c>
      <c r="C38" s="4">
        <v>532000000</v>
      </c>
      <c r="D38" s="4">
        <v>678000000</v>
      </c>
      <c r="E38" s="4">
        <v>745000000</v>
      </c>
      <c r="F38" s="4">
        <v>713000000</v>
      </c>
    </row>
    <row r="39" spans="1:6" x14ac:dyDescent="0.2">
      <c r="A39" t="s">
        <v>29</v>
      </c>
      <c r="B39" s="4">
        <v>1496000000</v>
      </c>
      <c r="C39" s="4">
        <v>1816000000</v>
      </c>
      <c r="D39" s="4">
        <v>2238000000</v>
      </c>
      <c r="E39" s="4">
        <v>2304000000</v>
      </c>
      <c r="F39" s="4">
        <v>2746000000</v>
      </c>
    </row>
    <row r="40" spans="1:6" x14ac:dyDescent="0.2">
      <c r="A40" t="s">
        <v>30</v>
      </c>
      <c r="B40" s="4">
        <v>1496000000</v>
      </c>
      <c r="C40" s="4">
        <v>1816000000</v>
      </c>
      <c r="D40" s="4">
        <v>2238000000</v>
      </c>
      <c r="E40" s="4">
        <v>2304000000</v>
      </c>
      <c r="F40" s="4">
        <v>2746000000</v>
      </c>
    </row>
    <row r="41" spans="1:6" x14ac:dyDescent="0.2">
      <c r="A41" t="s">
        <v>31</v>
      </c>
      <c r="B41" s="4">
        <v>1496000000</v>
      </c>
      <c r="C41" s="4">
        <v>1817000000</v>
      </c>
      <c r="D41" s="4">
        <v>2240000000</v>
      </c>
      <c r="E41" s="4">
        <v>2276000000</v>
      </c>
      <c r="F41" s="4">
        <v>2745000000</v>
      </c>
    </row>
    <row r="42" spans="1:6" x14ac:dyDescent="0.2">
      <c r="A42" t="s">
        <v>32</v>
      </c>
      <c r="B42" s="4">
        <v>1496000000</v>
      </c>
      <c r="C42" s="4">
        <v>1817000000</v>
      </c>
      <c r="D42" s="4">
        <v>2240000000</v>
      </c>
      <c r="E42" s="4">
        <v>2276000000</v>
      </c>
      <c r="F42" s="4">
        <v>2745000000</v>
      </c>
    </row>
    <row r="43" spans="1:6" x14ac:dyDescent="0.2">
      <c r="A43" t="s">
        <v>33</v>
      </c>
      <c r="B43" s="4">
        <v>0</v>
      </c>
      <c r="C43" s="4">
        <v>-1000000</v>
      </c>
      <c r="D43" s="4">
        <v>-2000000</v>
      </c>
      <c r="E43" s="4">
        <v>28000000</v>
      </c>
      <c r="F43" s="4">
        <v>1000000</v>
      </c>
    </row>
    <row r="44" spans="1:6" x14ac:dyDescent="0.2">
      <c r="A44" t="s">
        <v>34</v>
      </c>
      <c r="B44" s="4">
        <v>1496000000</v>
      </c>
      <c r="C44" s="4">
        <v>1816000000</v>
      </c>
      <c r="D44" s="4">
        <v>2238000000</v>
      </c>
      <c r="E44" s="4">
        <v>2304000000</v>
      </c>
      <c r="F44" s="4">
        <v>2746000000</v>
      </c>
    </row>
    <row r="45" spans="1:6" x14ac:dyDescent="0.2">
      <c r="A45" t="s">
        <v>35</v>
      </c>
      <c r="B45" s="9">
        <v>3.54</v>
      </c>
      <c r="C45" s="9">
        <v>4.32</v>
      </c>
      <c r="D45" s="9">
        <v>5.42</v>
      </c>
      <c r="E45" s="9">
        <v>5.69</v>
      </c>
      <c r="F45" s="9">
        <v>6.84</v>
      </c>
    </row>
    <row r="46" spans="1:6" x14ac:dyDescent="0.2">
      <c r="A46" t="s">
        <v>36</v>
      </c>
      <c r="B46" s="9">
        <v>3.52</v>
      </c>
      <c r="C46" s="9">
        <v>4.29</v>
      </c>
      <c r="D46" s="9">
        <v>5.39</v>
      </c>
      <c r="E46" s="9">
        <v>5.66</v>
      </c>
      <c r="F46" s="9">
        <v>6.81</v>
      </c>
    </row>
    <row r="47" spans="1:6" x14ac:dyDescent="0.2">
      <c r="A47" t="s">
        <v>37</v>
      </c>
      <c r="B47" s="4">
        <v>423000000</v>
      </c>
      <c r="C47" s="4">
        <v>420400000</v>
      </c>
      <c r="D47" s="4">
        <v>412800000</v>
      </c>
      <c r="E47" s="4">
        <v>404900000</v>
      </c>
      <c r="F47" s="4">
        <v>401500000</v>
      </c>
    </row>
    <row r="48" spans="1:6" x14ac:dyDescent="0.2">
      <c r="A48" t="s">
        <v>38</v>
      </c>
      <c r="B48" s="4">
        <v>425100000</v>
      </c>
      <c r="C48" s="4">
        <v>422900000</v>
      </c>
      <c r="D48" s="4">
        <v>415000000</v>
      </c>
      <c r="E48" s="4">
        <v>406900000</v>
      </c>
      <c r="F48" s="4">
        <v>403400000</v>
      </c>
    </row>
    <row r="49" spans="1:6" x14ac:dyDescent="0.2">
      <c r="A49" t="s">
        <v>39</v>
      </c>
      <c r="B49" s="4">
        <v>2434000000</v>
      </c>
      <c r="C49" s="4">
        <v>2965000000</v>
      </c>
      <c r="D49" s="4">
        <v>3365000000</v>
      </c>
      <c r="E49" s="4">
        <v>3575000000</v>
      </c>
      <c r="F49" s="4">
        <v>4063000000</v>
      </c>
    </row>
    <row r="50" spans="1:6" x14ac:dyDescent="0.2">
      <c r="A50" t="s">
        <v>40</v>
      </c>
      <c r="B50" s="4">
        <v>12740000000</v>
      </c>
      <c r="C50" s="4">
        <v>14974000000</v>
      </c>
      <c r="D50" s="4">
        <v>16270000000</v>
      </c>
      <c r="E50" s="4">
        <v>16603000000</v>
      </c>
      <c r="F50" s="4">
        <v>17914000000</v>
      </c>
    </row>
    <row r="51" spans="1:6" x14ac:dyDescent="0.2">
      <c r="A51" t="s">
        <v>41</v>
      </c>
      <c r="B51" s="4">
        <v>1496000000</v>
      </c>
      <c r="C51" s="4">
        <v>1816000000</v>
      </c>
      <c r="D51" s="4">
        <v>2238000000</v>
      </c>
      <c r="E51" s="4">
        <v>2304000000</v>
      </c>
      <c r="F51" s="4">
        <v>2746000000</v>
      </c>
    </row>
    <row r="52" spans="1:6" x14ac:dyDescent="0.2">
      <c r="A52" t="s">
        <v>42</v>
      </c>
      <c r="B52" s="4">
        <v>1572688200</v>
      </c>
      <c r="C52" s="4">
        <v>1980045600</v>
      </c>
      <c r="D52" s="4">
        <v>2286358800</v>
      </c>
      <c r="E52" s="4">
        <v>2490843200</v>
      </c>
      <c r="F52" s="4">
        <v>2819823400</v>
      </c>
    </row>
    <row r="53" spans="1:6" x14ac:dyDescent="0.2">
      <c r="A53" t="s">
        <v>43</v>
      </c>
      <c r="B53" s="4">
        <v>425000000</v>
      </c>
      <c r="C53" s="4">
        <v>365000000</v>
      </c>
      <c r="D53" s="4">
        <v>378000000</v>
      </c>
      <c r="E53" s="4">
        <v>500000000</v>
      </c>
      <c r="F53" s="4">
        <v>598000000</v>
      </c>
    </row>
    <row r="54" spans="1:6" x14ac:dyDescent="0.2">
      <c r="A54" t="s">
        <v>44</v>
      </c>
      <c r="B54" s="4">
        <v>-425000000</v>
      </c>
      <c r="C54" s="4">
        <v>-365000000</v>
      </c>
      <c r="D54" s="4">
        <v>-378000000</v>
      </c>
      <c r="E54" s="4">
        <v>-500000000</v>
      </c>
      <c r="F54" s="4">
        <v>-598000000</v>
      </c>
    </row>
    <row r="55" spans="1:6" x14ac:dyDescent="0.2">
      <c r="A55" t="s">
        <v>45</v>
      </c>
      <c r="B55" s="4">
        <v>2318000000</v>
      </c>
      <c r="C55" s="4">
        <v>2714000000</v>
      </c>
      <c r="D55" s="4">
        <v>3296000000</v>
      </c>
      <c r="E55" s="4">
        <v>3521000000</v>
      </c>
      <c r="F55" s="4">
        <v>4056000000</v>
      </c>
    </row>
    <row r="56" spans="1:6" x14ac:dyDescent="0.2">
      <c r="A56" t="s">
        <v>46</v>
      </c>
      <c r="B56" s="4">
        <v>3989000000</v>
      </c>
      <c r="C56" s="4">
        <v>4713000000</v>
      </c>
      <c r="D56" s="4">
        <v>5334000000</v>
      </c>
      <c r="E56" s="4">
        <v>5592000000</v>
      </c>
      <c r="F56" s="4">
        <v>6323000000</v>
      </c>
    </row>
    <row r="57" spans="1:6" x14ac:dyDescent="0.2">
      <c r="A57" t="s">
        <v>47</v>
      </c>
      <c r="B57" s="4">
        <v>9341000000</v>
      </c>
      <c r="C57" s="4">
        <v>11111000000</v>
      </c>
      <c r="D57" s="4">
        <v>12294000000</v>
      </c>
      <c r="E57" s="4">
        <v>12606000000</v>
      </c>
      <c r="F57" s="4">
        <v>13383000000</v>
      </c>
    </row>
    <row r="58" spans="1:6" x14ac:dyDescent="0.2">
      <c r="A58" t="s">
        <v>48</v>
      </c>
      <c r="B58" s="4">
        <v>1671000000</v>
      </c>
      <c r="C58" s="4">
        <v>1999000000</v>
      </c>
      <c r="D58" s="4">
        <v>2038000000</v>
      </c>
      <c r="E58" s="4">
        <v>2071000000</v>
      </c>
      <c r="F58" s="4">
        <v>2267000000</v>
      </c>
    </row>
    <row r="59" spans="1:6" x14ac:dyDescent="0.2">
      <c r="A59" t="s">
        <v>49</v>
      </c>
      <c r="B59" s="4">
        <v>1496000000</v>
      </c>
      <c r="C59" s="4">
        <v>1816000000</v>
      </c>
      <c r="D59" s="4">
        <v>2238000000</v>
      </c>
      <c r="E59" s="4">
        <v>2304000000</v>
      </c>
      <c r="F59" s="4">
        <v>2746000000</v>
      </c>
    </row>
    <row r="60" spans="1:6" x14ac:dyDescent="0.2">
      <c r="A60" t="s">
        <v>50</v>
      </c>
      <c r="B60" s="4">
        <v>-97000000</v>
      </c>
      <c r="C60" s="4">
        <v>-212000000</v>
      </c>
      <c r="D60" s="4">
        <v>-63000000</v>
      </c>
      <c r="E60" s="4">
        <v>-248000000</v>
      </c>
      <c r="F60" s="4">
        <v>-93000000</v>
      </c>
    </row>
    <row r="61" spans="1:6" x14ac:dyDescent="0.2">
      <c r="A61" t="s">
        <v>51</v>
      </c>
      <c r="B61" s="4">
        <v>-97000000</v>
      </c>
      <c r="C61" s="4">
        <v>-212000000</v>
      </c>
      <c r="D61" s="4">
        <v>-63000000</v>
      </c>
      <c r="E61" s="4">
        <v>-248000000</v>
      </c>
      <c r="F61" s="4">
        <v>-93000000</v>
      </c>
    </row>
    <row r="62" spans="1:6" x14ac:dyDescent="0.2">
      <c r="A62" t="s">
        <v>52</v>
      </c>
      <c r="B62" s="4">
        <v>4086000000</v>
      </c>
      <c r="C62" s="4">
        <v>4925000000</v>
      </c>
      <c r="D62" s="4">
        <v>5397000000</v>
      </c>
      <c r="E62" s="4">
        <v>5840000000</v>
      </c>
      <c r="F62" s="4">
        <v>6416000000</v>
      </c>
    </row>
    <row r="63" spans="1:6" x14ac:dyDescent="0.2">
      <c r="A63" t="s">
        <v>53</v>
      </c>
      <c r="B63" s="4">
        <v>0.21</v>
      </c>
      <c r="C63" s="4">
        <v>0.23</v>
      </c>
      <c r="D63" s="4">
        <v>0.23</v>
      </c>
      <c r="E63" s="4">
        <v>0.25</v>
      </c>
      <c r="F63" s="4">
        <v>0.21</v>
      </c>
    </row>
    <row r="64" spans="1:6" x14ac:dyDescent="0.2">
      <c r="A64" t="s">
        <v>54</v>
      </c>
      <c r="B64" s="4">
        <v>-20311800</v>
      </c>
      <c r="C64" s="4">
        <v>-47954400</v>
      </c>
      <c r="D64" s="4">
        <v>-14641200</v>
      </c>
      <c r="E64" s="4">
        <v>-61156800</v>
      </c>
      <c r="F64" s="4">
        <v>-19176600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8"/>
  <sheetViews>
    <sheetView workbookViewId="0">
      <pane ySplit="8" topLeftCell="A9" activePane="bottomLeft" state="frozen"/>
      <selection pane="bottomLeft" activeCell="B2" sqref="B2:C3"/>
    </sheetView>
  </sheetViews>
  <sheetFormatPr baseColWidth="10" defaultColWidth="8.83203125" defaultRowHeight="15" x14ac:dyDescent="0.2"/>
  <cols>
    <col min="1" max="1" width="49.6640625" customWidth="1"/>
    <col min="2" max="9" width="16.6640625" customWidth="1"/>
    <col min="10" max="10" width="13.6640625" customWidth="1"/>
    <col min="11" max="11" width="15.6640625" customWidth="1"/>
    <col min="12" max="13" width="16.6640625" customWidth="1"/>
  </cols>
  <sheetData>
    <row r="1" spans="1:13" x14ac:dyDescent="0.2">
      <c r="A1" s="1" t="s">
        <v>576</v>
      </c>
      <c r="B1" s="1" t="s">
        <v>146</v>
      </c>
      <c r="C1" s="1" t="s">
        <v>145</v>
      </c>
      <c r="D1" s="1" t="s">
        <v>144</v>
      </c>
      <c r="E1" s="1" t="s">
        <v>143</v>
      </c>
      <c r="F1" s="1" t="s">
        <v>142</v>
      </c>
      <c r="G1" s="1" t="s">
        <v>141</v>
      </c>
      <c r="H1" s="1" t="s">
        <v>140</v>
      </c>
      <c r="I1" s="1" t="s">
        <v>139</v>
      </c>
      <c r="J1" s="1" t="s">
        <v>138</v>
      </c>
      <c r="K1" s="1" t="s">
        <v>137</v>
      </c>
      <c r="L1" s="1" t="s">
        <v>136</v>
      </c>
      <c r="M1" s="1" t="s">
        <v>135</v>
      </c>
    </row>
    <row r="2" spans="1:13" x14ac:dyDescent="0.2">
      <c r="A2" t="s">
        <v>579</v>
      </c>
      <c r="B2" s="9">
        <f>B$74/B$58</f>
        <v>1.9851223581757509</v>
      </c>
      <c r="C2" s="9">
        <f t="shared" ref="C2:M2" si="0">C$74/C$58</f>
        <v>2.0055618938961781</v>
      </c>
      <c r="D2" s="9"/>
      <c r="E2" s="9"/>
      <c r="F2" s="9">
        <f t="shared" si="0"/>
        <v>2.2182448036951503</v>
      </c>
      <c r="G2" s="9">
        <f t="shared" si="0"/>
        <v>2.2150445018662075</v>
      </c>
      <c r="H2" s="9">
        <f t="shared" si="0"/>
        <v>2.3533932714617167</v>
      </c>
      <c r="I2" s="9">
        <f t="shared" si="0"/>
        <v>2.2743712913252332</v>
      </c>
      <c r="J2" s="9">
        <f t="shared" si="0"/>
        <v>2.2470809287343982</v>
      </c>
      <c r="K2" s="9">
        <f t="shared" si="0"/>
        <v>2.0889362769693927</v>
      </c>
      <c r="L2" s="9">
        <f t="shared" si="0"/>
        <v>2.8955657862854371</v>
      </c>
      <c r="M2" s="9">
        <f t="shared" si="0"/>
        <v>2.7554039995376258</v>
      </c>
    </row>
    <row r="3" spans="1:13" x14ac:dyDescent="0.2">
      <c r="A3" t="s">
        <v>580</v>
      </c>
      <c r="B3" s="9">
        <f>B$10/B$40</f>
        <v>1.0711982804943578</v>
      </c>
      <c r="C3" s="9">
        <f t="shared" ref="C3:M3" si="1">C$10/C$40</f>
        <v>0.85133020344287946</v>
      </c>
      <c r="D3" s="9"/>
      <c r="E3" s="9"/>
      <c r="F3" s="9">
        <f t="shared" si="1"/>
        <v>0.81863091037402969</v>
      </c>
      <c r="G3" s="9">
        <f t="shared" si="1"/>
        <v>0.84447605500237077</v>
      </c>
      <c r="H3" s="9">
        <f t="shared" si="1"/>
        <v>0.90014197823000475</v>
      </c>
      <c r="I3" s="9">
        <f t="shared" si="1"/>
        <v>0.89364396049632822</v>
      </c>
      <c r="J3" s="9">
        <f t="shared" si="1"/>
        <v>1.0732591876208897</v>
      </c>
      <c r="K3" s="9">
        <f t="shared" si="1"/>
        <v>0.8911906256539025</v>
      </c>
      <c r="L3" s="9">
        <f t="shared" si="1"/>
        <v>0.76286353467561518</v>
      </c>
      <c r="M3" s="9">
        <f t="shared" si="1"/>
        <v>0.83317748270057979</v>
      </c>
    </row>
    <row r="8" spans="1:13" x14ac:dyDescent="0.2">
      <c r="A8" s="1" t="s">
        <v>133</v>
      </c>
      <c r="B8" s="1" t="s">
        <v>146</v>
      </c>
      <c r="C8" s="1" t="s">
        <v>145</v>
      </c>
      <c r="D8" s="1" t="s">
        <v>144</v>
      </c>
      <c r="E8" s="1" t="s">
        <v>143</v>
      </c>
      <c r="F8" s="1" t="s">
        <v>142</v>
      </c>
      <c r="G8" s="1" t="s">
        <v>141</v>
      </c>
      <c r="H8" s="1" t="s">
        <v>140</v>
      </c>
      <c r="I8" s="1" t="s">
        <v>139</v>
      </c>
      <c r="J8" s="1" t="s">
        <v>138</v>
      </c>
      <c r="K8" s="1" t="s">
        <v>137</v>
      </c>
      <c r="L8" s="1" t="s">
        <v>136</v>
      </c>
      <c r="M8" s="1" t="s">
        <v>135</v>
      </c>
    </row>
    <row r="9" spans="1:13" x14ac:dyDescent="0.2">
      <c r="A9" t="s">
        <v>161</v>
      </c>
      <c r="B9" s="4">
        <v>30128000000</v>
      </c>
      <c r="C9" s="4">
        <v>29841000000</v>
      </c>
      <c r="D9" s="4" t="s">
        <v>57</v>
      </c>
      <c r="E9" s="4" t="s">
        <v>57</v>
      </c>
      <c r="F9" s="4">
        <v>31614000000</v>
      </c>
      <c r="G9" s="4">
        <v>31935000000</v>
      </c>
      <c r="H9" s="4">
        <v>32823000000</v>
      </c>
      <c r="I9" s="4">
        <v>32666000000</v>
      </c>
      <c r="J9" s="4">
        <v>33999000000</v>
      </c>
      <c r="K9" s="4">
        <v>34730000000</v>
      </c>
      <c r="L9" s="4">
        <v>44567000000</v>
      </c>
      <c r="M9" s="4">
        <v>44486000000</v>
      </c>
    </row>
    <row r="10" spans="1:13" x14ac:dyDescent="0.2">
      <c r="A10" t="s">
        <v>162</v>
      </c>
      <c r="B10" s="4">
        <v>3987000000</v>
      </c>
      <c r="C10" s="4">
        <v>3264000000</v>
      </c>
      <c r="D10" s="4" t="s">
        <v>57</v>
      </c>
      <c r="E10" s="4" t="s">
        <v>57</v>
      </c>
      <c r="F10" s="4">
        <v>3480000000</v>
      </c>
      <c r="G10" s="4">
        <v>3562000000</v>
      </c>
      <c r="H10" s="4">
        <v>3804000000</v>
      </c>
      <c r="I10" s="4">
        <v>3529000000</v>
      </c>
      <c r="J10" s="4">
        <v>4439000000</v>
      </c>
      <c r="K10" s="4">
        <v>4259000000</v>
      </c>
      <c r="L10" s="4">
        <v>4774000000</v>
      </c>
      <c r="M10" s="4">
        <v>4455000000</v>
      </c>
    </row>
    <row r="11" spans="1:13" x14ac:dyDescent="0.2">
      <c r="A11" t="s">
        <v>163</v>
      </c>
      <c r="B11" s="4" t="s">
        <v>578</v>
      </c>
      <c r="C11" s="4">
        <v>137000000</v>
      </c>
      <c r="D11" s="4" t="s">
        <v>57</v>
      </c>
      <c r="E11" s="4" t="s">
        <v>57</v>
      </c>
      <c r="F11" s="4">
        <v>144000000</v>
      </c>
      <c r="G11" s="4">
        <v>150000000</v>
      </c>
      <c r="H11" s="4">
        <v>458000000</v>
      </c>
      <c r="I11" s="4">
        <v>322000000</v>
      </c>
      <c r="J11" s="4">
        <v>950000000</v>
      </c>
      <c r="K11" s="4">
        <v>614000000</v>
      </c>
      <c r="L11" s="4">
        <v>414000000</v>
      </c>
      <c r="M11" s="4">
        <v>216000000</v>
      </c>
    </row>
    <row r="12" spans="1:13" x14ac:dyDescent="0.2">
      <c r="A12" t="s">
        <v>164</v>
      </c>
      <c r="B12" s="4">
        <v>894000000</v>
      </c>
      <c r="C12" s="4">
        <v>137000000</v>
      </c>
      <c r="D12" s="4" t="s">
        <v>57</v>
      </c>
      <c r="E12" s="4" t="s">
        <v>57</v>
      </c>
      <c r="F12" s="4">
        <v>144000000</v>
      </c>
      <c r="G12" s="4">
        <v>150000000</v>
      </c>
      <c r="H12" s="4">
        <v>458000000</v>
      </c>
      <c r="I12" s="4">
        <v>322000000</v>
      </c>
      <c r="J12" s="4">
        <v>172000000</v>
      </c>
      <c r="K12" s="4">
        <v>614000000</v>
      </c>
      <c r="L12" s="4">
        <v>414000000</v>
      </c>
      <c r="M12" s="4">
        <v>216000000</v>
      </c>
    </row>
    <row r="13" spans="1:13" x14ac:dyDescent="0.2">
      <c r="A13" t="s">
        <v>165</v>
      </c>
      <c r="B13" s="4" t="s">
        <v>57</v>
      </c>
      <c r="C13" s="4" t="s">
        <v>57</v>
      </c>
      <c r="D13" s="4" t="s">
        <v>57</v>
      </c>
      <c r="E13" s="4" t="s">
        <v>57</v>
      </c>
      <c r="F13" s="4" t="s">
        <v>57</v>
      </c>
      <c r="G13" s="4" t="s">
        <v>57</v>
      </c>
      <c r="H13" s="4" t="s">
        <v>57</v>
      </c>
      <c r="I13" s="4" t="s">
        <v>57</v>
      </c>
      <c r="J13" s="4">
        <v>778000000</v>
      </c>
      <c r="K13" s="4" t="s">
        <v>57</v>
      </c>
      <c r="L13" s="4" t="s">
        <v>57</v>
      </c>
      <c r="M13" s="4" t="s">
        <v>57</v>
      </c>
    </row>
    <row r="14" spans="1:13" x14ac:dyDescent="0.2">
      <c r="A14" t="s">
        <v>166</v>
      </c>
      <c r="B14" s="4">
        <v>2665000000</v>
      </c>
      <c r="C14" s="4">
        <v>2676000000</v>
      </c>
      <c r="D14" s="4" t="s">
        <v>57</v>
      </c>
      <c r="E14" s="4" t="s">
        <v>57</v>
      </c>
      <c r="F14" s="4">
        <v>2846000000</v>
      </c>
      <c r="G14" s="4">
        <v>2917000000</v>
      </c>
      <c r="H14" s="4">
        <v>2870000000</v>
      </c>
      <c r="I14" s="4">
        <v>2685000000</v>
      </c>
      <c r="J14" s="4">
        <v>2980000000</v>
      </c>
      <c r="K14" s="4">
        <v>3125000000</v>
      </c>
      <c r="L14" s="4">
        <v>3687000000</v>
      </c>
      <c r="M14" s="4">
        <v>3588000000</v>
      </c>
    </row>
    <row r="15" spans="1:13" x14ac:dyDescent="0.2">
      <c r="A15" t="s">
        <v>167</v>
      </c>
      <c r="B15" s="4">
        <v>2494000000</v>
      </c>
      <c r="C15" s="4">
        <v>2452000000</v>
      </c>
      <c r="D15" s="4" t="s">
        <v>57</v>
      </c>
      <c r="E15" s="4" t="s">
        <v>57</v>
      </c>
      <c r="F15" s="4">
        <v>2576000000</v>
      </c>
      <c r="G15" s="4">
        <v>2646000000</v>
      </c>
      <c r="H15" s="4">
        <v>2633000000</v>
      </c>
      <c r="I15" s="4">
        <v>2530000000</v>
      </c>
      <c r="J15" s="4">
        <v>2728000000</v>
      </c>
      <c r="K15" s="4">
        <v>2841000000</v>
      </c>
      <c r="L15" s="4">
        <v>3272000000</v>
      </c>
      <c r="M15" s="4">
        <v>3260000000</v>
      </c>
    </row>
    <row r="16" spans="1:13" x14ac:dyDescent="0.2">
      <c r="A16" t="s">
        <v>168</v>
      </c>
      <c r="B16" s="4">
        <v>2520000000</v>
      </c>
      <c r="C16" s="4">
        <v>2478000000</v>
      </c>
      <c r="D16" s="4" t="s">
        <v>57</v>
      </c>
      <c r="E16" s="4" t="s">
        <v>57</v>
      </c>
      <c r="F16" s="4">
        <v>2601000000</v>
      </c>
      <c r="G16" s="4">
        <v>2672000000</v>
      </c>
      <c r="H16" s="4">
        <v>2663000000</v>
      </c>
      <c r="I16" s="4">
        <v>2557000000</v>
      </c>
      <c r="J16" s="4">
        <v>2757000000</v>
      </c>
      <c r="K16" s="4">
        <v>2872000000</v>
      </c>
      <c r="L16" s="4">
        <v>3437000000</v>
      </c>
      <c r="M16" s="4">
        <v>3444000000</v>
      </c>
    </row>
    <row r="17" spans="1:13" x14ac:dyDescent="0.2">
      <c r="A17" t="s">
        <v>169</v>
      </c>
      <c r="B17" s="4">
        <v>-26000000</v>
      </c>
      <c r="C17" s="4">
        <v>-26000000</v>
      </c>
      <c r="D17" s="4" t="s">
        <v>57</v>
      </c>
      <c r="E17" s="4" t="s">
        <v>57</v>
      </c>
      <c r="F17" s="4">
        <v>-25000000</v>
      </c>
      <c r="G17" s="4">
        <v>-26000000</v>
      </c>
      <c r="H17" s="4">
        <v>-30000000</v>
      </c>
      <c r="I17" s="4">
        <v>-27000000</v>
      </c>
      <c r="J17" s="4">
        <v>-29000000</v>
      </c>
      <c r="K17" s="4">
        <v>-31000000</v>
      </c>
      <c r="L17" s="4">
        <v>-165000000</v>
      </c>
      <c r="M17" s="4">
        <v>-184000000</v>
      </c>
    </row>
    <row r="18" spans="1:13" x14ac:dyDescent="0.2">
      <c r="A18" t="s">
        <v>170</v>
      </c>
      <c r="B18" s="4">
        <v>171000000</v>
      </c>
      <c r="C18" s="4">
        <v>224000000</v>
      </c>
      <c r="D18" s="4" t="s">
        <v>57</v>
      </c>
      <c r="E18" s="4" t="s">
        <v>57</v>
      </c>
      <c r="F18" s="4">
        <v>270000000</v>
      </c>
      <c r="G18" s="4">
        <v>271000000</v>
      </c>
      <c r="H18" s="4">
        <v>237000000</v>
      </c>
      <c r="I18" s="4">
        <v>155000000</v>
      </c>
      <c r="J18" s="4">
        <v>252000000</v>
      </c>
      <c r="K18" s="4">
        <v>284000000</v>
      </c>
      <c r="L18" s="4">
        <v>415000000</v>
      </c>
      <c r="M18" s="4">
        <v>328000000</v>
      </c>
    </row>
    <row r="19" spans="1:13" x14ac:dyDescent="0.2">
      <c r="A19" t="s">
        <v>171</v>
      </c>
      <c r="B19" s="4">
        <v>159000000</v>
      </c>
      <c r="C19" s="4">
        <v>159000000</v>
      </c>
      <c r="D19" s="4" t="s">
        <v>57</v>
      </c>
      <c r="E19" s="4" t="s">
        <v>57</v>
      </c>
      <c r="F19" s="4">
        <v>170000000</v>
      </c>
      <c r="G19" s="4">
        <v>175000000</v>
      </c>
      <c r="H19" s="4">
        <v>173000000</v>
      </c>
      <c r="I19" s="4">
        <v>189000000</v>
      </c>
      <c r="J19" s="4">
        <v>183000000</v>
      </c>
      <c r="K19" s="4">
        <v>184000000</v>
      </c>
      <c r="L19" s="4">
        <v>206000000</v>
      </c>
      <c r="M19" s="4">
        <v>218000000</v>
      </c>
    </row>
    <row r="20" spans="1:13" x14ac:dyDescent="0.2">
      <c r="A20" t="s">
        <v>172</v>
      </c>
      <c r="B20" s="4">
        <v>159000000</v>
      </c>
      <c r="C20" s="4">
        <v>159000000</v>
      </c>
      <c r="D20" s="4" t="s">
        <v>57</v>
      </c>
      <c r="E20" s="4" t="s">
        <v>57</v>
      </c>
      <c r="F20" s="4">
        <v>170000000</v>
      </c>
      <c r="G20" s="4">
        <v>175000000</v>
      </c>
      <c r="H20" s="4">
        <v>173000000</v>
      </c>
      <c r="I20" s="4">
        <v>189000000</v>
      </c>
      <c r="J20" s="4">
        <v>183000000</v>
      </c>
      <c r="K20" s="4">
        <v>184000000</v>
      </c>
      <c r="L20" s="4">
        <v>206000000</v>
      </c>
      <c r="M20" s="4">
        <v>218000000</v>
      </c>
    </row>
    <row r="21" spans="1:13" x14ac:dyDescent="0.2">
      <c r="A21" t="s">
        <v>173</v>
      </c>
      <c r="B21" s="4">
        <v>269000000</v>
      </c>
      <c r="C21" s="4">
        <v>292000000</v>
      </c>
      <c r="D21" s="4" t="s">
        <v>57</v>
      </c>
      <c r="E21" s="4" t="s">
        <v>57</v>
      </c>
      <c r="F21" s="4">
        <v>320000000</v>
      </c>
      <c r="G21" s="4">
        <v>320000000</v>
      </c>
      <c r="H21" s="4">
        <v>303000000</v>
      </c>
      <c r="I21" s="4">
        <v>333000000</v>
      </c>
      <c r="J21" s="4">
        <v>326000000</v>
      </c>
      <c r="K21" s="4">
        <v>336000000</v>
      </c>
      <c r="L21" s="4">
        <v>467000000</v>
      </c>
      <c r="M21" s="4">
        <v>433000000</v>
      </c>
    </row>
    <row r="22" spans="1:13" x14ac:dyDescent="0.2">
      <c r="A22" t="s">
        <v>174</v>
      </c>
      <c r="B22" s="4">
        <v>26141000000</v>
      </c>
      <c r="C22" s="4">
        <v>26577000000</v>
      </c>
      <c r="D22" s="4" t="s">
        <v>57</v>
      </c>
      <c r="E22" s="4" t="s">
        <v>57</v>
      </c>
      <c r="F22" s="4">
        <v>28134000000</v>
      </c>
      <c r="G22" s="4">
        <v>28373000000</v>
      </c>
      <c r="H22" s="4">
        <v>29038000000</v>
      </c>
      <c r="I22" s="4">
        <v>29137000000</v>
      </c>
      <c r="J22" s="4">
        <v>29560000000</v>
      </c>
      <c r="K22" s="4">
        <v>30471000000</v>
      </c>
      <c r="L22" s="4">
        <v>39793000000</v>
      </c>
      <c r="M22" s="4">
        <v>40031000000</v>
      </c>
    </row>
    <row r="23" spans="1:13" x14ac:dyDescent="0.2">
      <c r="A23" t="s">
        <v>175</v>
      </c>
      <c r="B23" s="4">
        <v>14382000000</v>
      </c>
      <c r="C23" s="4">
        <v>14742000000</v>
      </c>
      <c r="D23" s="4" t="s">
        <v>57</v>
      </c>
      <c r="E23" s="4" t="s">
        <v>57</v>
      </c>
      <c r="F23" s="4">
        <v>15917000000</v>
      </c>
      <c r="G23" s="4">
        <v>16229000000</v>
      </c>
      <c r="H23" s="4">
        <v>16968000000</v>
      </c>
      <c r="I23" s="4">
        <v>17044000000</v>
      </c>
      <c r="J23" s="4">
        <v>17420000000</v>
      </c>
      <c r="K23" s="4">
        <v>17931000000</v>
      </c>
      <c r="L23" s="4">
        <v>19340000000</v>
      </c>
      <c r="M23" s="4">
        <v>19553000000</v>
      </c>
    </row>
    <row r="24" spans="1:13" x14ac:dyDescent="0.2">
      <c r="A24" t="s">
        <v>176</v>
      </c>
      <c r="B24" s="4">
        <v>35509000000</v>
      </c>
      <c r="C24" s="4">
        <v>36180000000</v>
      </c>
      <c r="D24" s="4" t="s">
        <v>57</v>
      </c>
      <c r="E24" s="4" t="s">
        <v>57</v>
      </c>
      <c r="F24" s="4">
        <v>38317000000</v>
      </c>
      <c r="G24" s="4">
        <v>38931000000</v>
      </c>
      <c r="H24" s="4">
        <v>39794000000</v>
      </c>
      <c r="I24" s="4">
        <v>40188000000</v>
      </c>
      <c r="J24" s="4">
        <v>40730000000</v>
      </c>
      <c r="K24" s="4">
        <v>41551000000</v>
      </c>
      <c r="L24" s="4">
        <v>43117000000</v>
      </c>
      <c r="M24" s="4">
        <v>43653000000</v>
      </c>
    </row>
    <row r="25" spans="1:13" x14ac:dyDescent="0.2">
      <c r="A25" t="s">
        <v>177</v>
      </c>
      <c r="B25" s="4" t="s">
        <v>57</v>
      </c>
      <c r="C25" s="4" t="s">
        <v>57</v>
      </c>
      <c r="D25" s="4">
        <v>0</v>
      </c>
      <c r="E25" s="4" t="s">
        <v>57</v>
      </c>
      <c r="F25" s="4" t="s">
        <v>57</v>
      </c>
      <c r="G25" s="4" t="s">
        <v>57</v>
      </c>
      <c r="H25" s="4">
        <v>0</v>
      </c>
      <c r="I25" s="4" t="s">
        <v>57</v>
      </c>
      <c r="J25" s="4" t="s">
        <v>57</v>
      </c>
      <c r="K25" s="4" t="s">
        <v>57</v>
      </c>
      <c r="L25" s="4">
        <v>0</v>
      </c>
      <c r="M25" s="4" t="s">
        <v>57</v>
      </c>
    </row>
    <row r="26" spans="1:13" x14ac:dyDescent="0.2">
      <c r="A26" t="s">
        <v>178</v>
      </c>
      <c r="B26" s="4" t="s">
        <v>57</v>
      </c>
      <c r="C26" s="4" t="s">
        <v>57</v>
      </c>
      <c r="D26" s="4">
        <v>19278000000</v>
      </c>
      <c r="E26" s="4" t="s">
        <v>57</v>
      </c>
      <c r="F26" s="4" t="s">
        <v>57</v>
      </c>
      <c r="G26" s="4" t="s">
        <v>57</v>
      </c>
      <c r="H26" s="4">
        <v>20245000000</v>
      </c>
      <c r="I26" s="4" t="s">
        <v>57</v>
      </c>
      <c r="J26" s="4" t="s">
        <v>57</v>
      </c>
      <c r="K26" s="4" t="s">
        <v>57</v>
      </c>
      <c r="L26" s="4">
        <v>21146000000</v>
      </c>
      <c r="M26" s="4" t="s">
        <v>57</v>
      </c>
    </row>
    <row r="27" spans="1:13" x14ac:dyDescent="0.2">
      <c r="A27" t="s">
        <v>179</v>
      </c>
      <c r="B27" s="4" t="s">
        <v>57</v>
      </c>
      <c r="C27" s="4" t="s">
        <v>57</v>
      </c>
      <c r="D27" s="4">
        <v>3809000000</v>
      </c>
      <c r="E27" s="4" t="s">
        <v>57</v>
      </c>
      <c r="F27" s="4" t="s">
        <v>57</v>
      </c>
      <c r="G27" s="4" t="s">
        <v>57</v>
      </c>
      <c r="H27" s="4">
        <v>4266000000</v>
      </c>
      <c r="I27" s="4" t="s">
        <v>57</v>
      </c>
      <c r="J27" s="4" t="s">
        <v>57</v>
      </c>
      <c r="K27" s="4" t="s">
        <v>57</v>
      </c>
      <c r="L27" s="4">
        <v>5210000000</v>
      </c>
      <c r="M27" s="4" t="s">
        <v>57</v>
      </c>
    </row>
    <row r="28" spans="1:13" x14ac:dyDescent="0.2">
      <c r="A28" t="s">
        <v>180</v>
      </c>
      <c r="B28" s="4" t="s">
        <v>57</v>
      </c>
      <c r="C28" s="4" t="s">
        <v>57</v>
      </c>
      <c r="D28" s="4">
        <v>11238000000</v>
      </c>
      <c r="E28" s="4" t="s">
        <v>57</v>
      </c>
      <c r="F28" s="4" t="s">
        <v>57</v>
      </c>
      <c r="G28" s="4" t="s">
        <v>57</v>
      </c>
      <c r="H28" s="4">
        <v>12179000000</v>
      </c>
      <c r="I28" s="4" t="s">
        <v>57</v>
      </c>
      <c r="J28" s="4" t="s">
        <v>57</v>
      </c>
      <c r="K28" s="4" t="s">
        <v>57</v>
      </c>
      <c r="L28" s="4">
        <v>13392000000</v>
      </c>
      <c r="M28" s="4" t="s">
        <v>57</v>
      </c>
    </row>
    <row r="29" spans="1:13" x14ac:dyDescent="0.2">
      <c r="A29" t="s">
        <v>181</v>
      </c>
      <c r="B29" s="4" t="s">
        <v>57</v>
      </c>
      <c r="C29" s="4" t="s">
        <v>57</v>
      </c>
      <c r="D29" s="4">
        <v>3021000000</v>
      </c>
      <c r="E29" s="4" t="s">
        <v>57</v>
      </c>
      <c r="F29" s="4" t="s">
        <v>57</v>
      </c>
      <c r="G29" s="4" t="s">
        <v>57</v>
      </c>
      <c r="H29" s="4">
        <v>3104000000</v>
      </c>
      <c r="I29" s="4" t="s">
        <v>57</v>
      </c>
      <c r="J29" s="4" t="s">
        <v>57</v>
      </c>
      <c r="K29" s="4" t="s">
        <v>57</v>
      </c>
      <c r="L29" s="4">
        <v>3369000000</v>
      </c>
      <c r="M29" s="4">
        <v>43653000000</v>
      </c>
    </row>
    <row r="30" spans="1:13" x14ac:dyDescent="0.2">
      <c r="A30" t="s">
        <v>182</v>
      </c>
      <c r="B30" s="4">
        <v>-21127000000</v>
      </c>
      <c r="C30" s="4">
        <v>-21438000000</v>
      </c>
      <c r="D30" s="4" t="s">
        <v>57</v>
      </c>
      <c r="E30" s="4" t="s">
        <v>57</v>
      </c>
      <c r="F30" s="4">
        <v>-22400000000</v>
      </c>
      <c r="G30" s="4">
        <v>-22702000000</v>
      </c>
      <c r="H30" s="4">
        <v>-22826000000</v>
      </c>
      <c r="I30" s="4">
        <v>-23144000000</v>
      </c>
      <c r="J30" s="4">
        <v>-23310000000</v>
      </c>
      <c r="K30" s="4">
        <v>-23620000000</v>
      </c>
      <c r="L30" s="4">
        <v>-23777000000</v>
      </c>
      <c r="M30" s="4">
        <v>-24100000000</v>
      </c>
    </row>
    <row r="31" spans="1:13" x14ac:dyDescent="0.2">
      <c r="A31" t="s">
        <v>183</v>
      </c>
      <c r="B31" s="4">
        <v>9856000000</v>
      </c>
      <c r="C31" s="4">
        <v>9939000000</v>
      </c>
      <c r="D31" s="4" t="s">
        <v>57</v>
      </c>
      <c r="E31" s="4" t="s">
        <v>57</v>
      </c>
      <c r="F31" s="4">
        <v>10208000000</v>
      </c>
      <c r="G31" s="4">
        <v>10177000000</v>
      </c>
      <c r="H31" s="4">
        <v>10032000000</v>
      </c>
      <c r="I31" s="4">
        <v>9974000000</v>
      </c>
      <c r="J31" s="4">
        <v>10116000000</v>
      </c>
      <c r="K31" s="4">
        <v>10564000000</v>
      </c>
      <c r="L31" s="4">
        <v>17626000000</v>
      </c>
      <c r="M31" s="4">
        <v>17544000000</v>
      </c>
    </row>
    <row r="32" spans="1:13" x14ac:dyDescent="0.2">
      <c r="A32" t="s">
        <v>184</v>
      </c>
      <c r="B32" s="4">
        <v>9022000000</v>
      </c>
      <c r="C32" s="4">
        <v>9092000000</v>
      </c>
      <c r="D32" s="4" t="s">
        <v>57</v>
      </c>
      <c r="E32" s="4" t="s">
        <v>57</v>
      </c>
      <c r="F32" s="4">
        <v>9399000000</v>
      </c>
      <c r="G32" s="4">
        <v>9398000000</v>
      </c>
      <c r="H32" s="4">
        <v>9254000000</v>
      </c>
      <c r="I32" s="4">
        <v>9246000000</v>
      </c>
      <c r="J32" s="4">
        <v>9363000000</v>
      </c>
      <c r="K32" s="4">
        <v>9822000000</v>
      </c>
      <c r="L32" s="4">
        <v>13438000000</v>
      </c>
      <c r="M32" s="4">
        <v>13529000000</v>
      </c>
    </row>
    <row r="33" spans="1:13" x14ac:dyDescent="0.2">
      <c r="A33" t="s">
        <v>185</v>
      </c>
      <c r="B33" s="4">
        <v>834000000</v>
      </c>
      <c r="C33" s="4">
        <v>847000000</v>
      </c>
      <c r="D33" s="4" t="s">
        <v>57</v>
      </c>
      <c r="E33" s="4" t="s">
        <v>57</v>
      </c>
      <c r="F33" s="4">
        <v>809000000</v>
      </c>
      <c r="G33" s="4">
        <v>779000000</v>
      </c>
      <c r="H33" s="4">
        <v>778000000</v>
      </c>
      <c r="I33" s="4">
        <v>728000000</v>
      </c>
      <c r="J33" s="4">
        <v>753000000</v>
      </c>
      <c r="K33" s="4">
        <v>742000000</v>
      </c>
      <c r="L33" s="4">
        <v>4188000000</v>
      </c>
      <c r="M33" s="4">
        <v>4015000000</v>
      </c>
    </row>
    <row r="34" spans="1:13" x14ac:dyDescent="0.2">
      <c r="A34" t="s">
        <v>186</v>
      </c>
      <c r="B34" s="4">
        <v>607000000</v>
      </c>
      <c r="C34" s="4">
        <v>593000000</v>
      </c>
      <c r="D34" s="4" t="s">
        <v>57</v>
      </c>
      <c r="E34" s="4" t="s">
        <v>57</v>
      </c>
      <c r="F34" s="4">
        <v>564000000</v>
      </c>
      <c r="G34" s="4">
        <v>542000000</v>
      </c>
      <c r="H34" s="4">
        <v>606000000</v>
      </c>
      <c r="I34" s="4">
        <v>589000000</v>
      </c>
      <c r="J34" s="4">
        <v>552000000</v>
      </c>
      <c r="K34" s="4">
        <v>524000000</v>
      </c>
      <c r="L34" s="4">
        <v>846000000</v>
      </c>
      <c r="M34" s="4">
        <v>824000000</v>
      </c>
    </row>
    <row r="35" spans="1:13" x14ac:dyDescent="0.2">
      <c r="A35" t="s">
        <v>187</v>
      </c>
      <c r="B35" s="4">
        <v>607000000</v>
      </c>
      <c r="C35" s="4">
        <v>593000000</v>
      </c>
      <c r="D35" s="4" t="s">
        <v>57</v>
      </c>
      <c r="E35" s="4" t="s">
        <v>57</v>
      </c>
      <c r="F35" s="4">
        <v>564000000</v>
      </c>
      <c r="G35" s="4">
        <v>542000000</v>
      </c>
      <c r="H35" s="4">
        <v>606000000</v>
      </c>
      <c r="I35" s="4">
        <v>589000000</v>
      </c>
      <c r="J35" s="4">
        <v>552000000</v>
      </c>
      <c r="K35" s="4">
        <v>524000000</v>
      </c>
      <c r="L35" s="4">
        <v>846000000</v>
      </c>
      <c r="M35" s="4">
        <v>824000000</v>
      </c>
    </row>
    <row r="36" spans="1:13" x14ac:dyDescent="0.2">
      <c r="A36" t="s">
        <v>188</v>
      </c>
      <c r="B36" s="4">
        <v>1296000000</v>
      </c>
      <c r="C36" s="4">
        <v>1303000000</v>
      </c>
      <c r="D36" s="4" t="s">
        <v>57</v>
      </c>
      <c r="E36" s="4" t="s">
        <v>57</v>
      </c>
      <c r="F36" s="4">
        <v>1445000000</v>
      </c>
      <c r="G36" s="4">
        <v>1425000000</v>
      </c>
      <c r="H36" s="4">
        <v>1432000000</v>
      </c>
      <c r="I36" s="4">
        <v>1530000000</v>
      </c>
      <c r="J36" s="4">
        <v>1472000000</v>
      </c>
      <c r="K36" s="4">
        <v>1452000000</v>
      </c>
      <c r="L36" s="4">
        <v>1981000000</v>
      </c>
      <c r="M36" s="4">
        <v>2110000000</v>
      </c>
    </row>
    <row r="37" spans="1:13" x14ac:dyDescent="0.2">
      <c r="A37" t="s">
        <v>168</v>
      </c>
      <c r="B37" s="4">
        <v>2520000000</v>
      </c>
      <c r="C37" s="4">
        <v>2478000000</v>
      </c>
      <c r="D37" s="4" t="s">
        <v>57</v>
      </c>
      <c r="E37" s="4" t="s">
        <v>57</v>
      </c>
      <c r="F37" s="4">
        <v>2601000000</v>
      </c>
      <c r="G37" s="4">
        <v>2672000000</v>
      </c>
      <c r="H37" s="4">
        <v>2663000000</v>
      </c>
      <c r="I37" s="4">
        <v>2557000000</v>
      </c>
      <c r="J37" s="4">
        <v>2757000000</v>
      </c>
      <c r="K37" s="4">
        <v>2872000000</v>
      </c>
      <c r="L37" s="4">
        <v>3437000000</v>
      </c>
      <c r="M37" s="4">
        <v>3444000000</v>
      </c>
    </row>
    <row r="38" spans="1:13" x14ac:dyDescent="0.2">
      <c r="A38" t="s">
        <v>169</v>
      </c>
      <c r="B38" s="4">
        <v>-26000000</v>
      </c>
      <c r="C38" s="4">
        <v>-26000000</v>
      </c>
      <c r="D38" s="4" t="s">
        <v>57</v>
      </c>
      <c r="E38" s="4" t="s">
        <v>57</v>
      </c>
      <c r="F38" s="4">
        <v>-25000000</v>
      </c>
      <c r="G38" s="4">
        <v>-26000000</v>
      </c>
      <c r="H38" s="4">
        <v>-30000000</v>
      </c>
      <c r="I38" s="4">
        <v>-27000000</v>
      </c>
      <c r="J38" s="4">
        <v>-29000000</v>
      </c>
      <c r="K38" s="4">
        <v>-31000000</v>
      </c>
      <c r="L38" s="4">
        <v>-165000000</v>
      </c>
      <c r="M38" s="4">
        <v>-184000000</v>
      </c>
    </row>
    <row r="39" spans="1:13" x14ac:dyDescent="0.2">
      <c r="A39" t="s">
        <v>189</v>
      </c>
      <c r="B39" s="4">
        <v>22936000000</v>
      </c>
      <c r="C39" s="4">
        <v>22829000000</v>
      </c>
      <c r="D39" s="4" t="s">
        <v>57</v>
      </c>
      <c r="E39" s="4" t="s">
        <v>57</v>
      </c>
      <c r="F39" s="4">
        <v>24686000000</v>
      </c>
      <c r="G39" s="4">
        <v>24969000000</v>
      </c>
      <c r="H39" s="4">
        <v>25927000000</v>
      </c>
      <c r="I39" s="4">
        <v>25588000000</v>
      </c>
      <c r="J39" s="4">
        <v>26548000000</v>
      </c>
      <c r="K39" s="4">
        <v>26758000000</v>
      </c>
      <c r="L39" s="4">
        <v>36313000000</v>
      </c>
      <c r="M39" s="4">
        <v>35835000000</v>
      </c>
    </row>
    <row r="40" spans="1:13" x14ac:dyDescent="0.2">
      <c r="A40" t="s">
        <v>190</v>
      </c>
      <c r="B40" s="4">
        <v>3722000000</v>
      </c>
      <c r="C40" s="4">
        <v>3834000000</v>
      </c>
      <c r="D40" s="4" t="s">
        <v>57</v>
      </c>
      <c r="E40" s="4" t="s">
        <v>57</v>
      </c>
      <c r="F40" s="4">
        <v>4251000000</v>
      </c>
      <c r="G40" s="4">
        <v>4218000000</v>
      </c>
      <c r="H40" s="4">
        <v>4226000000</v>
      </c>
      <c r="I40" s="4">
        <v>3949000000</v>
      </c>
      <c r="J40" s="4">
        <v>4136000000</v>
      </c>
      <c r="K40" s="4">
        <v>4779000000</v>
      </c>
      <c r="L40" s="4">
        <v>6258000000</v>
      </c>
      <c r="M40" s="4">
        <v>5347000000</v>
      </c>
    </row>
    <row r="41" spans="1:13" x14ac:dyDescent="0.2">
      <c r="A41" t="s">
        <v>191</v>
      </c>
      <c r="B41" s="4">
        <v>2875000000</v>
      </c>
      <c r="C41" s="4">
        <v>2985000000</v>
      </c>
      <c r="D41" s="4" t="s">
        <v>57</v>
      </c>
      <c r="E41" s="4" t="s">
        <v>57</v>
      </c>
      <c r="F41" s="4">
        <v>3170000000</v>
      </c>
      <c r="G41" s="4">
        <v>3334000000</v>
      </c>
      <c r="H41" s="4">
        <v>3314000000</v>
      </c>
      <c r="I41" s="4">
        <v>3027000000</v>
      </c>
      <c r="J41" s="4">
        <v>3310000000</v>
      </c>
      <c r="K41" s="4">
        <v>3504000000</v>
      </c>
      <c r="L41" s="4">
        <v>4226000000</v>
      </c>
      <c r="M41" s="4">
        <v>3708000000</v>
      </c>
    </row>
    <row r="42" spans="1:13" x14ac:dyDescent="0.2">
      <c r="A42" t="s">
        <v>192</v>
      </c>
      <c r="B42" s="4">
        <v>1382000000</v>
      </c>
      <c r="C42" s="4">
        <v>1489000000</v>
      </c>
      <c r="D42" s="4" t="s">
        <v>57</v>
      </c>
      <c r="E42" s="4" t="s">
        <v>57</v>
      </c>
      <c r="F42" s="4">
        <v>1626000000</v>
      </c>
      <c r="G42" s="4">
        <v>1738000000</v>
      </c>
      <c r="H42" s="4">
        <v>1709000000</v>
      </c>
      <c r="I42" s="4">
        <v>1617000000</v>
      </c>
      <c r="J42" s="4">
        <v>1785000000</v>
      </c>
      <c r="K42" s="4">
        <v>1853000000</v>
      </c>
      <c r="L42" s="4">
        <v>2046000000</v>
      </c>
      <c r="M42" s="4">
        <v>1901000000</v>
      </c>
    </row>
    <row r="43" spans="1:13" x14ac:dyDescent="0.2">
      <c r="A43" t="s">
        <v>193</v>
      </c>
      <c r="B43" s="4">
        <v>1382000000</v>
      </c>
      <c r="C43" s="4">
        <v>1489000000</v>
      </c>
      <c r="D43" s="4" t="s">
        <v>57</v>
      </c>
      <c r="E43" s="4" t="s">
        <v>57</v>
      </c>
      <c r="F43" s="4">
        <v>1626000000</v>
      </c>
      <c r="G43" s="4">
        <v>1738000000</v>
      </c>
      <c r="H43" s="4">
        <v>1709000000</v>
      </c>
      <c r="I43" s="4">
        <v>1617000000</v>
      </c>
      <c r="J43" s="4">
        <v>1785000000</v>
      </c>
      <c r="K43" s="4">
        <v>1853000000</v>
      </c>
      <c r="L43" s="4">
        <v>2046000000</v>
      </c>
      <c r="M43" s="4">
        <v>1901000000</v>
      </c>
    </row>
    <row r="44" spans="1:13" x14ac:dyDescent="0.2">
      <c r="A44" t="s">
        <v>194</v>
      </c>
      <c r="B44" s="4">
        <v>1493000000</v>
      </c>
      <c r="C44" s="4">
        <v>1496000000</v>
      </c>
      <c r="D44" s="4" t="s">
        <v>57</v>
      </c>
      <c r="E44" s="4" t="s">
        <v>57</v>
      </c>
      <c r="F44" s="4">
        <v>1544000000</v>
      </c>
      <c r="G44" s="4">
        <v>1596000000</v>
      </c>
      <c r="H44" s="4">
        <v>1605000000</v>
      </c>
      <c r="I44" s="4">
        <v>1410000000</v>
      </c>
      <c r="J44" s="4">
        <v>1525000000</v>
      </c>
      <c r="K44" s="4">
        <v>1651000000</v>
      </c>
      <c r="L44" s="4">
        <v>2180000000</v>
      </c>
      <c r="M44" s="4">
        <v>1807000000</v>
      </c>
    </row>
    <row r="45" spans="1:13" x14ac:dyDescent="0.2">
      <c r="A45" t="s">
        <v>195</v>
      </c>
      <c r="B45" s="4">
        <v>231000000</v>
      </c>
      <c r="C45" s="4">
        <v>258000000</v>
      </c>
      <c r="D45" s="4" t="s">
        <v>57</v>
      </c>
      <c r="E45" s="4" t="s">
        <v>57</v>
      </c>
      <c r="F45" s="4">
        <v>513000000</v>
      </c>
      <c r="G45" s="4">
        <v>297000000</v>
      </c>
      <c r="H45" s="4">
        <v>334000000</v>
      </c>
      <c r="I45" s="4">
        <v>336000000</v>
      </c>
      <c r="J45" s="4">
        <v>242000000</v>
      </c>
      <c r="K45" s="4">
        <v>676000000</v>
      </c>
      <c r="L45" s="4">
        <v>1359000000</v>
      </c>
      <c r="M45" s="4">
        <v>954000000</v>
      </c>
    </row>
    <row r="46" spans="1:13" x14ac:dyDescent="0.2">
      <c r="A46" t="s">
        <v>196</v>
      </c>
      <c r="B46" s="4">
        <v>231000000</v>
      </c>
      <c r="C46" s="4">
        <v>258000000</v>
      </c>
      <c r="D46" s="4" t="s">
        <v>57</v>
      </c>
      <c r="E46" s="4" t="s">
        <v>57</v>
      </c>
      <c r="F46" s="4">
        <v>513000000</v>
      </c>
      <c r="G46" s="4">
        <v>297000000</v>
      </c>
      <c r="H46" s="4">
        <v>334000000</v>
      </c>
      <c r="I46" s="4">
        <v>336000000</v>
      </c>
      <c r="J46" s="4">
        <v>242000000</v>
      </c>
      <c r="K46" s="4">
        <v>676000000</v>
      </c>
      <c r="L46" s="4">
        <v>1359000000</v>
      </c>
      <c r="M46" s="4">
        <v>954000000</v>
      </c>
    </row>
    <row r="47" spans="1:13" x14ac:dyDescent="0.2">
      <c r="A47" t="s">
        <v>197</v>
      </c>
      <c r="B47" s="4">
        <v>616000000</v>
      </c>
      <c r="C47" s="4">
        <v>591000000</v>
      </c>
      <c r="D47" s="4" t="s">
        <v>57</v>
      </c>
      <c r="E47" s="4" t="s">
        <v>57</v>
      </c>
      <c r="F47" s="4">
        <v>568000000</v>
      </c>
      <c r="G47" s="4">
        <v>587000000</v>
      </c>
      <c r="H47" s="4">
        <v>578000000</v>
      </c>
      <c r="I47" s="4">
        <v>586000000</v>
      </c>
      <c r="J47" s="4">
        <v>584000000</v>
      </c>
      <c r="K47" s="4">
        <v>599000000</v>
      </c>
      <c r="L47" s="4">
        <v>673000000</v>
      </c>
      <c r="M47" s="4">
        <v>685000000</v>
      </c>
    </row>
    <row r="48" spans="1:13" x14ac:dyDescent="0.2">
      <c r="A48" t="s">
        <v>198</v>
      </c>
      <c r="B48" s="4">
        <v>616000000</v>
      </c>
      <c r="C48" s="4">
        <v>591000000</v>
      </c>
      <c r="D48" s="4" t="s">
        <v>57</v>
      </c>
      <c r="E48" s="4" t="s">
        <v>57</v>
      </c>
      <c r="F48" s="4">
        <v>568000000</v>
      </c>
      <c r="G48" s="4">
        <v>587000000</v>
      </c>
      <c r="H48" s="4">
        <v>578000000</v>
      </c>
      <c r="I48" s="4">
        <v>586000000</v>
      </c>
      <c r="J48" s="4">
        <v>584000000</v>
      </c>
      <c r="K48" s="4">
        <v>599000000</v>
      </c>
      <c r="L48" s="4">
        <v>673000000</v>
      </c>
      <c r="M48" s="4">
        <v>685000000</v>
      </c>
    </row>
    <row r="49" spans="1:13" x14ac:dyDescent="0.2">
      <c r="A49" t="s">
        <v>199</v>
      </c>
      <c r="B49" s="4">
        <v>19214000000</v>
      </c>
      <c r="C49" s="4">
        <v>18995000000</v>
      </c>
      <c r="D49" s="4" t="s">
        <v>57</v>
      </c>
      <c r="E49" s="4" t="s">
        <v>57</v>
      </c>
      <c r="F49" s="4">
        <v>20435000000</v>
      </c>
      <c r="G49" s="4">
        <v>20751000000</v>
      </c>
      <c r="H49" s="4">
        <v>21701000000</v>
      </c>
      <c r="I49" s="4">
        <v>21639000000</v>
      </c>
      <c r="J49" s="4">
        <v>22412000000</v>
      </c>
      <c r="K49" s="4">
        <v>21979000000</v>
      </c>
      <c r="L49" s="4">
        <v>30055000000</v>
      </c>
      <c r="M49" s="4">
        <v>30488000000</v>
      </c>
    </row>
    <row r="50" spans="1:13" x14ac:dyDescent="0.2">
      <c r="A50" t="s">
        <v>200</v>
      </c>
      <c r="B50" s="4">
        <v>2426000000</v>
      </c>
      <c r="C50" s="4">
        <v>2436000000</v>
      </c>
      <c r="D50" s="4" t="s">
        <v>57</v>
      </c>
      <c r="E50" s="4" t="s">
        <v>57</v>
      </c>
      <c r="F50" s="4">
        <v>2734000000</v>
      </c>
      <c r="G50" s="4">
        <v>2727000000</v>
      </c>
      <c r="H50" s="4">
        <v>2888000000</v>
      </c>
      <c r="I50" s="4">
        <v>2912000000</v>
      </c>
      <c r="J50" s="4">
        <v>2936000000</v>
      </c>
      <c r="K50" s="4">
        <v>2965000000</v>
      </c>
      <c r="L50" s="4">
        <v>3048000000</v>
      </c>
      <c r="M50" s="4">
        <v>3081000000</v>
      </c>
    </row>
    <row r="51" spans="1:13" x14ac:dyDescent="0.2">
      <c r="A51" t="s">
        <v>201</v>
      </c>
      <c r="B51" s="4">
        <v>14046000000</v>
      </c>
      <c r="C51" s="4">
        <v>13805000000</v>
      </c>
      <c r="D51" s="4" t="s">
        <v>57</v>
      </c>
      <c r="E51" s="4" t="s">
        <v>57</v>
      </c>
      <c r="F51" s="4">
        <v>14855000000</v>
      </c>
      <c r="G51" s="4">
        <v>15133000000</v>
      </c>
      <c r="H51" s="4">
        <v>15895000000</v>
      </c>
      <c r="I51" s="4">
        <v>15762000000</v>
      </c>
      <c r="J51" s="4">
        <v>16501000000</v>
      </c>
      <c r="K51" s="4">
        <v>15977000000</v>
      </c>
      <c r="L51" s="4">
        <v>22541000000</v>
      </c>
      <c r="M51" s="4">
        <v>22883000000</v>
      </c>
    </row>
    <row r="52" spans="1:13" x14ac:dyDescent="0.2">
      <c r="A52" t="s">
        <v>202</v>
      </c>
      <c r="B52" s="4">
        <v>14046000000</v>
      </c>
      <c r="C52" s="4">
        <v>13805000000</v>
      </c>
      <c r="D52" s="4" t="s">
        <v>57</v>
      </c>
      <c r="E52" s="4" t="s">
        <v>57</v>
      </c>
      <c r="F52" s="4">
        <v>14855000000</v>
      </c>
      <c r="G52" s="4">
        <v>15133000000</v>
      </c>
      <c r="H52" s="4">
        <v>15895000000</v>
      </c>
      <c r="I52" s="4">
        <v>15762000000</v>
      </c>
      <c r="J52" s="4">
        <v>16501000000</v>
      </c>
      <c r="K52" s="4">
        <v>15977000000</v>
      </c>
      <c r="L52" s="4">
        <v>22541000000</v>
      </c>
      <c r="M52" s="4">
        <v>22883000000</v>
      </c>
    </row>
    <row r="53" spans="1:13" x14ac:dyDescent="0.2">
      <c r="A53" t="s">
        <v>203</v>
      </c>
      <c r="B53" s="4">
        <v>1632000000</v>
      </c>
      <c r="C53" s="4">
        <v>1629000000</v>
      </c>
      <c r="D53" s="4" t="s">
        <v>57</v>
      </c>
      <c r="E53" s="4" t="s">
        <v>57</v>
      </c>
      <c r="F53" s="4">
        <v>1778000000</v>
      </c>
      <c r="G53" s="4">
        <v>1811000000</v>
      </c>
      <c r="H53" s="4">
        <v>1826000000</v>
      </c>
      <c r="I53" s="4">
        <v>1880000000</v>
      </c>
      <c r="J53" s="4">
        <v>1826000000</v>
      </c>
      <c r="K53" s="4">
        <v>1883000000</v>
      </c>
      <c r="L53" s="4">
        <v>2815000000</v>
      </c>
      <c r="M53" s="4">
        <v>2841000000</v>
      </c>
    </row>
    <row r="54" spans="1:13" x14ac:dyDescent="0.2">
      <c r="A54" t="s">
        <v>204</v>
      </c>
      <c r="B54" s="4">
        <v>1632000000</v>
      </c>
      <c r="C54" s="4">
        <v>1629000000</v>
      </c>
      <c r="D54" s="4" t="s">
        <v>57</v>
      </c>
      <c r="E54" s="4" t="s">
        <v>57</v>
      </c>
      <c r="F54" s="4">
        <v>1778000000</v>
      </c>
      <c r="G54" s="4">
        <v>1811000000</v>
      </c>
      <c r="H54" s="4">
        <v>1826000000</v>
      </c>
      <c r="I54" s="4">
        <v>1880000000</v>
      </c>
      <c r="J54" s="4">
        <v>1826000000</v>
      </c>
      <c r="K54" s="4">
        <v>1883000000</v>
      </c>
      <c r="L54" s="4">
        <v>2815000000</v>
      </c>
      <c r="M54" s="4">
        <v>2841000000</v>
      </c>
    </row>
    <row r="55" spans="1:13" x14ac:dyDescent="0.2">
      <c r="A55" t="s">
        <v>205</v>
      </c>
      <c r="B55" s="4">
        <v>1110000000</v>
      </c>
      <c r="C55" s="4">
        <v>1125000000</v>
      </c>
      <c r="D55" s="4" t="s">
        <v>57</v>
      </c>
      <c r="E55" s="4" t="s">
        <v>57</v>
      </c>
      <c r="F55" s="4">
        <v>1068000000</v>
      </c>
      <c r="G55" s="4">
        <v>1080000000</v>
      </c>
      <c r="H55" s="4">
        <v>1092000000</v>
      </c>
      <c r="I55" s="4">
        <v>1085000000</v>
      </c>
      <c r="J55" s="4">
        <v>1149000000</v>
      </c>
      <c r="K55" s="4">
        <v>1154000000</v>
      </c>
      <c r="L55" s="4">
        <v>1651000000</v>
      </c>
      <c r="M55" s="4">
        <v>1683000000</v>
      </c>
    </row>
    <row r="56" spans="1:13" x14ac:dyDescent="0.2">
      <c r="A56" t="s">
        <v>195</v>
      </c>
      <c r="B56" s="4">
        <v>231000000</v>
      </c>
      <c r="C56" s="4">
        <v>258000000</v>
      </c>
      <c r="D56" s="4" t="s">
        <v>57</v>
      </c>
      <c r="E56" s="4" t="s">
        <v>57</v>
      </c>
      <c r="F56" s="4">
        <v>513000000</v>
      </c>
      <c r="G56" s="4">
        <v>297000000</v>
      </c>
      <c r="H56" s="4">
        <v>334000000</v>
      </c>
      <c r="I56" s="4">
        <v>336000000</v>
      </c>
      <c r="J56" s="4">
        <v>242000000</v>
      </c>
      <c r="K56" s="4">
        <v>676000000</v>
      </c>
      <c r="L56" s="4">
        <v>1359000000</v>
      </c>
      <c r="M56" s="4">
        <v>954000000</v>
      </c>
    </row>
    <row r="57" spans="1:13" x14ac:dyDescent="0.2">
      <c r="A57" t="s">
        <v>196</v>
      </c>
      <c r="B57" s="4">
        <v>231000000</v>
      </c>
      <c r="C57" s="4">
        <v>258000000</v>
      </c>
      <c r="D57" s="4" t="s">
        <v>57</v>
      </c>
      <c r="E57" s="4" t="s">
        <v>57</v>
      </c>
      <c r="F57" s="4">
        <v>513000000</v>
      </c>
      <c r="G57" s="4">
        <v>297000000</v>
      </c>
      <c r="H57" s="4">
        <v>334000000</v>
      </c>
      <c r="I57" s="4">
        <v>336000000</v>
      </c>
      <c r="J57" s="4">
        <v>242000000</v>
      </c>
      <c r="K57" s="4">
        <v>676000000</v>
      </c>
      <c r="L57" s="4">
        <v>1359000000</v>
      </c>
      <c r="M57" s="4">
        <v>954000000</v>
      </c>
    </row>
    <row r="58" spans="1:13" x14ac:dyDescent="0.2">
      <c r="A58" t="s">
        <v>206</v>
      </c>
      <c r="B58" s="4">
        <v>7192000000</v>
      </c>
      <c r="C58" s="4">
        <v>7012000000</v>
      </c>
      <c r="D58" s="4" t="s">
        <v>57</v>
      </c>
      <c r="E58" s="4" t="s">
        <v>57</v>
      </c>
      <c r="F58" s="4">
        <v>6928000000</v>
      </c>
      <c r="G58" s="4">
        <v>6966000000</v>
      </c>
      <c r="H58" s="4">
        <v>6896000000</v>
      </c>
      <c r="I58" s="4">
        <v>7078000000</v>
      </c>
      <c r="J58" s="4">
        <v>7451000000</v>
      </c>
      <c r="K58" s="4">
        <v>7972000000</v>
      </c>
      <c r="L58" s="4">
        <v>8254000000</v>
      </c>
      <c r="M58" s="4">
        <v>8651000000</v>
      </c>
    </row>
    <row r="59" spans="1:13" x14ac:dyDescent="0.2">
      <c r="A59" t="s">
        <v>207</v>
      </c>
      <c r="B59" s="4">
        <v>7190000000</v>
      </c>
      <c r="C59" s="4">
        <v>7010000000</v>
      </c>
      <c r="D59" s="4" t="s">
        <v>57</v>
      </c>
      <c r="E59" s="4" t="s">
        <v>57</v>
      </c>
      <c r="F59" s="4">
        <v>6909000000</v>
      </c>
      <c r="G59" s="4">
        <v>6950000000</v>
      </c>
      <c r="H59" s="4">
        <v>6903000000</v>
      </c>
      <c r="I59" s="4">
        <v>7082000000</v>
      </c>
      <c r="J59" s="4">
        <v>7457000000</v>
      </c>
      <c r="K59" s="4">
        <v>7979000000</v>
      </c>
      <c r="L59" s="4">
        <v>8252000000</v>
      </c>
      <c r="M59" s="4">
        <v>8650000000</v>
      </c>
    </row>
    <row r="60" spans="1:13" x14ac:dyDescent="0.2">
      <c r="A60" t="s">
        <v>208</v>
      </c>
      <c r="B60" s="4">
        <v>6000000</v>
      </c>
      <c r="C60" s="4">
        <v>6000000</v>
      </c>
      <c r="D60" s="4" t="s">
        <v>57</v>
      </c>
      <c r="E60" s="4" t="s">
        <v>57</v>
      </c>
      <c r="F60" s="4">
        <v>6000000</v>
      </c>
      <c r="G60" s="4">
        <v>6000000</v>
      </c>
      <c r="H60" s="4">
        <v>6000000</v>
      </c>
      <c r="I60" s="4">
        <v>6000000</v>
      </c>
      <c r="J60" s="4">
        <v>6000000</v>
      </c>
      <c r="K60" s="4">
        <v>6000000</v>
      </c>
      <c r="L60" s="4">
        <v>6000000</v>
      </c>
      <c r="M60" s="4">
        <v>6000000</v>
      </c>
    </row>
    <row r="61" spans="1:13" x14ac:dyDescent="0.2">
      <c r="A61" t="s">
        <v>209</v>
      </c>
      <c r="B61" s="4">
        <v>6000000</v>
      </c>
      <c r="C61" s="4">
        <v>6000000</v>
      </c>
      <c r="D61" s="4" t="s">
        <v>57</v>
      </c>
      <c r="E61" s="4" t="s">
        <v>57</v>
      </c>
      <c r="F61" s="4">
        <v>6000000</v>
      </c>
      <c r="G61" s="4">
        <v>6000000</v>
      </c>
      <c r="H61" s="4">
        <v>6000000</v>
      </c>
      <c r="I61" s="4">
        <v>6000000</v>
      </c>
      <c r="J61" s="4">
        <v>6000000</v>
      </c>
      <c r="K61" s="4">
        <v>6000000</v>
      </c>
      <c r="L61" s="4">
        <v>6000000</v>
      </c>
      <c r="M61" s="4">
        <v>6000000</v>
      </c>
    </row>
    <row r="62" spans="1:13" x14ac:dyDescent="0.2">
      <c r="A62" t="s">
        <v>210</v>
      </c>
      <c r="B62" s="4">
        <v>5257000000</v>
      </c>
      <c r="C62" s="4">
        <v>5299000000</v>
      </c>
      <c r="D62" s="4" t="s">
        <v>57</v>
      </c>
      <c r="E62" s="4" t="s">
        <v>57</v>
      </c>
      <c r="F62" s="4">
        <v>5341000000</v>
      </c>
      <c r="G62" s="4">
        <v>5385000000</v>
      </c>
      <c r="H62" s="4">
        <v>5351000000</v>
      </c>
      <c r="I62" s="4">
        <v>5352000000</v>
      </c>
      <c r="J62" s="4">
        <v>5433000000</v>
      </c>
      <c r="K62" s="4">
        <v>5485000000</v>
      </c>
      <c r="L62" s="4">
        <v>5496000000</v>
      </c>
      <c r="M62" s="4">
        <v>5515000000</v>
      </c>
    </row>
    <row r="63" spans="1:13" x14ac:dyDescent="0.2">
      <c r="A63" t="s">
        <v>211</v>
      </c>
      <c r="B63" s="4">
        <v>12563000000</v>
      </c>
      <c r="C63" s="4">
        <v>12933000000</v>
      </c>
      <c r="D63" s="4" t="s">
        <v>57</v>
      </c>
      <c r="E63" s="4" t="s">
        <v>57</v>
      </c>
      <c r="F63" s="4">
        <v>13744000000</v>
      </c>
      <c r="G63" s="4">
        <v>14124000000</v>
      </c>
      <c r="H63" s="4">
        <v>14334000000</v>
      </c>
      <c r="I63" s="4">
        <v>14738000000</v>
      </c>
      <c r="J63" s="4">
        <v>15104000000</v>
      </c>
      <c r="K63" s="4">
        <v>15563000000</v>
      </c>
      <c r="L63" s="4">
        <v>15858000000</v>
      </c>
      <c r="M63" s="4">
        <v>16160000000</v>
      </c>
    </row>
    <row r="64" spans="1:13" x14ac:dyDescent="0.2">
      <c r="A64" t="s">
        <v>212</v>
      </c>
      <c r="B64" s="4">
        <v>10619000000</v>
      </c>
      <c r="C64" s="4">
        <v>11136000000</v>
      </c>
      <c r="D64" s="4" t="s">
        <v>57</v>
      </c>
      <c r="E64" s="4" t="s">
        <v>57</v>
      </c>
      <c r="F64" s="4">
        <v>12150000000</v>
      </c>
      <c r="G64" s="4">
        <v>12507000000</v>
      </c>
      <c r="H64" s="4">
        <v>12751000000</v>
      </c>
      <c r="I64" s="4">
        <v>12954000000</v>
      </c>
      <c r="J64" s="4">
        <v>13013000000</v>
      </c>
      <c r="K64" s="4">
        <v>12999000000</v>
      </c>
      <c r="L64" s="4">
        <v>12993000000</v>
      </c>
      <c r="M64" s="4">
        <v>12944000000</v>
      </c>
    </row>
    <row r="65" spans="1:13" x14ac:dyDescent="0.2">
      <c r="A65" t="s">
        <v>213</v>
      </c>
      <c r="B65" s="4">
        <v>-17000000</v>
      </c>
      <c r="C65" s="4">
        <v>-92000000</v>
      </c>
      <c r="D65" s="4" t="s">
        <v>57</v>
      </c>
      <c r="E65" s="4" t="s">
        <v>57</v>
      </c>
      <c r="F65" s="4">
        <v>-32000000</v>
      </c>
      <c r="G65" s="4">
        <v>-58000000</v>
      </c>
      <c r="H65" s="4">
        <v>-37000000</v>
      </c>
      <c r="I65" s="4">
        <v>-60000000</v>
      </c>
      <c r="J65" s="4">
        <v>-73000000</v>
      </c>
      <c r="K65" s="4">
        <v>-76000000</v>
      </c>
      <c r="L65" s="4">
        <v>-115000000</v>
      </c>
      <c r="M65" s="4">
        <v>-87000000</v>
      </c>
    </row>
    <row r="66" spans="1:13" x14ac:dyDescent="0.2">
      <c r="A66" t="s">
        <v>214</v>
      </c>
      <c r="B66" s="4">
        <v>-17000000</v>
      </c>
      <c r="C66" s="4">
        <v>-92000000</v>
      </c>
      <c r="D66" s="4" t="s">
        <v>57</v>
      </c>
      <c r="E66" s="4" t="s">
        <v>57</v>
      </c>
      <c r="F66" s="4">
        <v>-32000000</v>
      </c>
      <c r="G66" s="4">
        <v>-58000000</v>
      </c>
      <c r="H66" s="4">
        <v>-37000000</v>
      </c>
      <c r="I66" s="4">
        <v>-60000000</v>
      </c>
      <c r="J66" s="4">
        <v>-73000000</v>
      </c>
      <c r="K66" s="4">
        <v>-76000000</v>
      </c>
      <c r="L66" s="4">
        <v>-115000000</v>
      </c>
      <c r="M66" s="4">
        <v>-87000000</v>
      </c>
    </row>
    <row r="67" spans="1:13" x14ac:dyDescent="0.2">
      <c r="A67" t="s">
        <v>215</v>
      </c>
      <c r="B67" s="4">
        <v>2000000</v>
      </c>
      <c r="C67" s="4">
        <v>2000000</v>
      </c>
      <c r="D67" s="4" t="s">
        <v>57</v>
      </c>
      <c r="E67" s="4" t="s">
        <v>57</v>
      </c>
      <c r="F67" s="4">
        <v>19000000</v>
      </c>
      <c r="G67" s="4">
        <v>16000000</v>
      </c>
      <c r="H67" s="4">
        <v>-7000000</v>
      </c>
      <c r="I67" s="4">
        <v>-4000000</v>
      </c>
      <c r="J67" s="4">
        <v>-6000000</v>
      </c>
      <c r="K67" s="4">
        <v>-7000000</v>
      </c>
      <c r="L67" s="4">
        <v>2000000</v>
      </c>
      <c r="M67" s="4">
        <v>1000000</v>
      </c>
    </row>
    <row r="68" spans="1:13" x14ac:dyDescent="0.2">
      <c r="A68" t="s">
        <v>216</v>
      </c>
      <c r="B68" s="4">
        <v>21236000000</v>
      </c>
      <c r="C68" s="4">
        <v>20815000000</v>
      </c>
      <c r="D68" s="4" t="s">
        <v>57</v>
      </c>
      <c r="E68" s="4" t="s">
        <v>57</v>
      </c>
      <c r="F68" s="4">
        <v>21764000000</v>
      </c>
      <c r="G68" s="4">
        <v>22083000000</v>
      </c>
      <c r="H68" s="4">
        <v>22798000000</v>
      </c>
      <c r="I68" s="4">
        <v>22844000000</v>
      </c>
      <c r="J68" s="4">
        <v>23958000000</v>
      </c>
      <c r="K68" s="4">
        <v>23956000000</v>
      </c>
      <c r="L68" s="4">
        <v>30793000000</v>
      </c>
      <c r="M68" s="4">
        <v>31533000000</v>
      </c>
    </row>
    <row r="69" spans="1:13" x14ac:dyDescent="0.2">
      <c r="A69" t="s">
        <v>217</v>
      </c>
      <c r="B69" s="4">
        <v>7190000000</v>
      </c>
      <c r="C69" s="4">
        <v>7010000000</v>
      </c>
      <c r="D69" s="4" t="s">
        <v>57</v>
      </c>
      <c r="E69" s="4" t="s">
        <v>57</v>
      </c>
      <c r="F69" s="4">
        <v>6909000000</v>
      </c>
      <c r="G69" s="4">
        <v>6950000000</v>
      </c>
      <c r="H69" s="4">
        <v>6903000000</v>
      </c>
      <c r="I69" s="4">
        <v>7082000000</v>
      </c>
      <c r="J69" s="4">
        <v>7457000000</v>
      </c>
      <c r="K69" s="4">
        <v>7979000000</v>
      </c>
      <c r="L69" s="4">
        <v>8252000000</v>
      </c>
      <c r="M69" s="4">
        <v>8650000000</v>
      </c>
    </row>
    <row r="70" spans="1:13" x14ac:dyDescent="0.2">
      <c r="A70" t="s">
        <v>218</v>
      </c>
      <c r="B70" s="4">
        <v>-2666000000</v>
      </c>
      <c r="C70" s="4">
        <v>-2929000000</v>
      </c>
      <c r="D70" s="4" t="s">
        <v>57</v>
      </c>
      <c r="E70" s="4" t="s">
        <v>57</v>
      </c>
      <c r="F70" s="4">
        <v>-3299000000</v>
      </c>
      <c r="G70" s="4">
        <v>-3227000000</v>
      </c>
      <c r="H70" s="4">
        <v>-3129000000</v>
      </c>
      <c r="I70" s="4">
        <v>-2892000000</v>
      </c>
      <c r="J70" s="4">
        <v>-2659000000</v>
      </c>
      <c r="K70" s="4">
        <v>-2585000000</v>
      </c>
      <c r="L70" s="4">
        <v>-9374000000</v>
      </c>
      <c r="M70" s="4">
        <v>-8894000000</v>
      </c>
    </row>
    <row r="71" spans="1:13" x14ac:dyDescent="0.2">
      <c r="A71" t="s">
        <v>219</v>
      </c>
      <c r="B71" s="4">
        <v>265000000</v>
      </c>
      <c r="C71" s="4">
        <v>-570000000</v>
      </c>
      <c r="D71" s="4" t="s">
        <v>57</v>
      </c>
      <c r="E71" s="4" t="s">
        <v>57</v>
      </c>
      <c r="F71" s="4">
        <v>-771000000</v>
      </c>
      <c r="G71" s="4">
        <v>-656000000</v>
      </c>
      <c r="H71" s="4">
        <v>-422000000</v>
      </c>
      <c r="I71" s="4">
        <v>-420000000</v>
      </c>
      <c r="J71" s="4">
        <v>303000000</v>
      </c>
      <c r="K71" s="4">
        <v>-520000000</v>
      </c>
      <c r="L71" s="4">
        <v>-1484000000</v>
      </c>
      <c r="M71" s="4">
        <v>-892000000</v>
      </c>
    </row>
    <row r="72" spans="1:13" x14ac:dyDescent="0.2">
      <c r="A72" t="s">
        <v>220</v>
      </c>
      <c r="B72" s="4">
        <v>21467000000</v>
      </c>
      <c r="C72" s="4">
        <v>21073000000</v>
      </c>
      <c r="D72" s="4" t="s">
        <v>57</v>
      </c>
      <c r="E72" s="4" t="s">
        <v>57</v>
      </c>
      <c r="F72" s="4">
        <v>22277000000</v>
      </c>
      <c r="G72" s="4">
        <v>22380000000</v>
      </c>
      <c r="H72" s="4">
        <v>23132000000</v>
      </c>
      <c r="I72" s="4">
        <v>23180000000</v>
      </c>
      <c r="J72" s="4">
        <v>24200000000</v>
      </c>
      <c r="K72" s="4">
        <v>24632000000</v>
      </c>
      <c r="L72" s="4">
        <v>32152000000</v>
      </c>
      <c r="M72" s="4">
        <v>32487000000</v>
      </c>
    </row>
    <row r="73" spans="1:13" x14ac:dyDescent="0.2">
      <c r="A73" t="s">
        <v>221</v>
      </c>
      <c r="B73" s="4">
        <v>-2666000000</v>
      </c>
      <c r="C73" s="4">
        <v>-2929000000</v>
      </c>
      <c r="D73" s="4" t="s">
        <v>57</v>
      </c>
      <c r="E73" s="4" t="s">
        <v>57</v>
      </c>
      <c r="F73" s="4">
        <v>-3299000000</v>
      </c>
      <c r="G73" s="4">
        <v>-3227000000</v>
      </c>
      <c r="H73" s="4">
        <v>-3129000000</v>
      </c>
      <c r="I73" s="4">
        <v>-2892000000</v>
      </c>
      <c r="J73" s="4">
        <v>-2659000000</v>
      </c>
      <c r="K73" s="4">
        <v>-2585000000</v>
      </c>
      <c r="L73" s="4">
        <v>-9374000000</v>
      </c>
      <c r="M73" s="4">
        <v>-8894000000</v>
      </c>
    </row>
    <row r="74" spans="1:13" x14ac:dyDescent="0.2">
      <c r="A74" t="s">
        <v>222</v>
      </c>
      <c r="B74" s="4">
        <v>14277000000</v>
      </c>
      <c r="C74" s="4">
        <v>14063000000</v>
      </c>
      <c r="D74" s="4" t="s">
        <v>57</v>
      </c>
      <c r="E74" s="4" t="s">
        <v>57</v>
      </c>
      <c r="F74" s="4">
        <v>15368000000</v>
      </c>
      <c r="G74" s="4">
        <v>15430000000</v>
      </c>
      <c r="H74" s="4">
        <v>16229000000</v>
      </c>
      <c r="I74" s="4">
        <v>16098000000</v>
      </c>
      <c r="J74" s="4">
        <v>16743000000</v>
      </c>
      <c r="K74" s="4">
        <v>16653000000</v>
      </c>
      <c r="L74" s="4">
        <v>23900000000</v>
      </c>
      <c r="M74" s="4">
        <v>23837000000</v>
      </c>
    </row>
    <row r="75" spans="1:13" x14ac:dyDescent="0.2">
      <c r="A75" t="s">
        <v>223</v>
      </c>
      <c r="B75" s="4">
        <v>13383000000</v>
      </c>
      <c r="C75" s="4">
        <v>13926000000</v>
      </c>
      <c r="D75" s="4" t="s">
        <v>57</v>
      </c>
      <c r="E75" s="4" t="s">
        <v>57</v>
      </c>
      <c r="F75" s="4">
        <v>15224000000</v>
      </c>
      <c r="G75" s="4">
        <v>15280000000</v>
      </c>
      <c r="H75" s="4">
        <v>15771000000</v>
      </c>
      <c r="I75" s="4">
        <v>15776000000</v>
      </c>
      <c r="J75" s="4">
        <v>16571000000</v>
      </c>
      <c r="K75" s="4">
        <v>16039000000</v>
      </c>
      <c r="L75" s="4">
        <v>23486000000</v>
      </c>
      <c r="M75" s="4">
        <v>23621000000</v>
      </c>
    </row>
    <row r="76" spans="1:13" x14ac:dyDescent="0.2">
      <c r="A76" t="s">
        <v>224</v>
      </c>
      <c r="B76" s="4">
        <v>630282461</v>
      </c>
      <c r="C76" s="4">
        <v>630282461</v>
      </c>
      <c r="D76" s="4" t="s">
        <v>57</v>
      </c>
      <c r="E76" s="4" t="s">
        <v>57</v>
      </c>
      <c r="F76" s="4">
        <v>630282461</v>
      </c>
      <c r="G76" s="4">
        <v>630282461</v>
      </c>
      <c r="H76" s="4">
        <v>630282461</v>
      </c>
      <c r="I76" s="4">
        <v>630282461</v>
      </c>
      <c r="J76" s="4">
        <v>630282461</v>
      </c>
      <c r="K76" s="4">
        <v>630282461</v>
      </c>
      <c r="L76" s="4">
        <v>630282461</v>
      </c>
      <c r="M76" s="4">
        <v>630282461</v>
      </c>
    </row>
    <row r="77" spans="1:13" x14ac:dyDescent="0.2">
      <c r="A77" t="s">
        <v>225</v>
      </c>
      <c r="B77" s="4">
        <v>413276644</v>
      </c>
      <c r="C77" s="4">
        <v>410539522</v>
      </c>
      <c r="D77" s="4" t="s">
        <v>57</v>
      </c>
      <c r="E77" s="4" t="s">
        <v>57</v>
      </c>
      <c r="F77" s="4">
        <v>404874987</v>
      </c>
      <c r="G77" s="4">
        <v>402825628</v>
      </c>
      <c r="H77" s="4">
        <v>401455243</v>
      </c>
      <c r="I77" s="4">
        <v>401302949</v>
      </c>
      <c r="J77" s="4">
        <v>401099070</v>
      </c>
      <c r="K77" s="4">
        <v>401354006</v>
      </c>
      <c r="L77" s="4">
        <v>401494177</v>
      </c>
      <c r="M77" s="4">
        <v>402371029</v>
      </c>
    </row>
    <row r="78" spans="1:13" x14ac:dyDescent="0.2">
      <c r="A78" t="s">
        <v>226</v>
      </c>
      <c r="B78" s="4">
        <v>217005817</v>
      </c>
      <c r="C78" s="4">
        <v>219742939</v>
      </c>
      <c r="D78" s="4" t="s">
        <v>57</v>
      </c>
      <c r="E78" s="4">
        <v>223491127</v>
      </c>
      <c r="F78" s="4">
        <v>225407474</v>
      </c>
      <c r="G78" s="4">
        <v>227456833</v>
      </c>
      <c r="H78" s="4">
        <v>228827218</v>
      </c>
      <c r="I78" s="4">
        <v>228979512</v>
      </c>
      <c r="J78" s="4">
        <v>229183391</v>
      </c>
      <c r="K78" s="4">
        <v>228928455</v>
      </c>
      <c r="L78" s="4">
        <v>228788284</v>
      </c>
      <c r="M78" s="4">
        <v>227911432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5"/>
  <sheetViews>
    <sheetView workbookViewId="0">
      <pane ySplit="6" topLeftCell="A7" activePane="bottomLeft" state="frozen"/>
      <selection pane="bottomLeft" activeCell="A4" sqref="A4"/>
    </sheetView>
  </sheetViews>
  <sheetFormatPr baseColWidth="10" defaultColWidth="8.83203125" defaultRowHeight="15" x14ac:dyDescent="0.2"/>
  <cols>
    <col min="1" max="1" width="49.6640625" customWidth="1"/>
    <col min="2" max="7" width="16.6640625" customWidth="1"/>
  </cols>
  <sheetData>
    <row r="1" spans="1:7" x14ac:dyDescent="0.2">
      <c r="A1" s="1" t="s">
        <v>576</v>
      </c>
      <c r="B1" s="1" t="s">
        <v>160</v>
      </c>
      <c r="C1" s="1" t="s">
        <v>159</v>
      </c>
      <c r="D1" s="1" t="s">
        <v>158</v>
      </c>
      <c r="E1" s="1" t="s">
        <v>144</v>
      </c>
      <c r="F1" s="1" t="s">
        <v>140</v>
      </c>
      <c r="G1" s="1" t="s">
        <v>136</v>
      </c>
    </row>
    <row r="2" spans="1:7" x14ac:dyDescent="0.2">
      <c r="A2" t="s">
        <v>579</v>
      </c>
      <c r="B2" s="9">
        <f>B$71/B$56</f>
        <v>1.9097340124504811</v>
      </c>
      <c r="C2" s="9">
        <f t="shared" ref="C2:G2" si="0">C$71/C$56</f>
        <v>1.8531937734836286</v>
      </c>
      <c r="D2" s="9">
        <f t="shared" si="0"/>
        <v>1.8816676024705221</v>
      </c>
      <c r="E2" s="9">
        <f t="shared" si="0"/>
        <v>2.1877646371733102</v>
      </c>
      <c r="F2" s="9">
        <f t="shared" si="0"/>
        <v>2.3510068086339273</v>
      </c>
      <c r="G2" s="9">
        <f t="shared" si="0"/>
        <v>2.8962675714978188</v>
      </c>
    </row>
    <row r="3" spans="1:7" x14ac:dyDescent="0.2">
      <c r="A3" t="s">
        <v>580</v>
      </c>
      <c r="B3" s="9">
        <f>B$8/B$37</f>
        <v>1.9748727735368956</v>
      </c>
      <c r="C3" s="9">
        <f t="shared" ref="C3:G3" si="1">C$8/C$37</f>
        <v>0.99634112018012944</v>
      </c>
      <c r="D3" s="9">
        <f t="shared" si="1"/>
        <v>0.75183733463988245</v>
      </c>
      <c r="E3" s="9">
        <f t="shared" si="1"/>
        <v>0.80814747382794716</v>
      </c>
      <c r="F3" s="9">
        <f t="shared" si="1"/>
        <v>0.90014197823000475</v>
      </c>
      <c r="G3" s="9">
        <f t="shared" si="1"/>
        <v>0.76286353467561518</v>
      </c>
    </row>
    <row r="6" spans="1:7" x14ac:dyDescent="0.2">
      <c r="A6" s="1" t="s">
        <v>133</v>
      </c>
      <c r="B6" s="1" t="s">
        <v>160</v>
      </c>
      <c r="C6" s="1" t="s">
        <v>159</v>
      </c>
      <c r="D6" s="1" t="s">
        <v>158</v>
      </c>
      <c r="E6" s="1" t="s">
        <v>144</v>
      </c>
      <c r="F6" s="1" t="s">
        <v>140</v>
      </c>
      <c r="G6" s="1" t="s">
        <v>136</v>
      </c>
    </row>
    <row r="7" spans="1:7" x14ac:dyDescent="0.2">
      <c r="A7" t="s">
        <v>161</v>
      </c>
      <c r="B7" s="4">
        <v>27743000000</v>
      </c>
      <c r="C7" s="4">
        <v>29345000000</v>
      </c>
      <c r="D7" s="4">
        <v>29097000000</v>
      </c>
      <c r="E7" s="4">
        <v>31367000000</v>
      </c>
      <c r="F7" s="4">
        <v>32823000000</v>
      </c>
      <c r="G7" s="4">
        <v>44567000000</v>
      </c>
    </row>
    <row r="8" spans="1:7" x14ac:dyDescent="0.2">
      <c r="A8" t="s">
        <v>162</v>
      </c>
      <c r="B8" s="4">
        <v>6209000000</v>
      </c>
      <c r="C8" s="4">
        <v>3540000000</v>
      </c>
      <c r="D8" s="4">
        <v>3069000000</v>
      </c>
      <c r="E8" s="4">
        <v>3551000000</v>
      </c>
      <c r="F8" s="4">
        <v>3804000000</v>
      </c>
      <c r="G8" s="4">
        <v>4774000000</v>
      </c>
    </row>
    <row r="9" spans="1:7" x14ac:dyDescent="0.2">
      <c r="A9" t="s">
        <v>163</v>
      </c>
      <c r="B9" s="4">
        <v>3561000000</v>
      </c>
      <c r="C9" s="4">
        <v>553000000</v>
      </c>
      <c r="D9" s="4">
        <v>118000000</v>
      </c>
      <c r="E9" s="4">
        <v>351000000</v>
      </c>
      <c r="F9" s="4">
        <v>458000000</v>
      </c>
      <c r="G9" s="4">
        <v>414000000</v>
      </c>
    </row>
    <row r="10" spans="1:7" x14ac:dyDescent="0.2">
      <c r="A10" t="s">
        <v>164</v>
      </c>
      <c r="B10" s="4">
        <v>3561000000</v>
      </c>
      <c r="C10" s="4">
        <v>553000000</v>
      </c>
      <c r="D10" s="4">
        <v>118000000</v>
      </c>
      <c r="E10" s="4">
        <v>351000000</v>
      </c>
      <c r="F10" s="4">
        <v>458000000</v>
      </c>
      <c r="G10" s="4">
        <v>414000000</v>
      </c>
    </row>
    <row r="11" spans="1:7" x14ac:dyDescent="0.2">
      <c r="A11" t="s">
        <v>166</v>
      </c>
      <c r="B11" s="4">
        <v>2319000000</v>
      </c>
      <c r="C11" s="4">
        <v>2624000000</v>
      </c>
      <c r="D11" s="4">
        <v>2546000000</v>
      </c>
      <c r="E11" s="4">
        <v>2752000000</v>
      </c>
      <c r="F11" s="4">
        <v>2870000000</v>
      </c>
      <c r="G11" s="4">
        <v>3687000000</v>
      </c>
    </row>
    <row r="12" spans="1:7" x14ac:dyDescent="0.2">
      <c r="A12" t="s">
        <v>167</v>
      </c>
      <c r="B12" s="4">
        <v>2319000000</v>
      </c>
      <c r="C12" s="4">
        <v>2097000000</v>
      </c>
      <c r="D12" s="4">
        <v>2278000000</v>
      </c>
      <c r="E12" s="4">
        <v>2461000000</v>
      </c>
      <c r="F12" s="4">
        <v>2633000000</v>
      </c>
      <c r="G12" s="4">
        <v>3272000000</v>
      </c>
    </row>
    <row r="13" spans="1:7" x14ac:dyDescent="0.2">
      <c r="A13" t="s">
        <v>168</v>
      </c>
      <c r="B13" s="4">
        <v>1977000000</v>
      </c>
      <c r="C13" s="4">
        <v>2130000000</v>
      </c>
      <c r="D13" s="4">
        <v>2303000000</v>
      </c>
      <c r="E13" s="4">
        <v>2487000000</v>
      </c>
      <c r="F13" s="4">
        <v>2663000000</v>
      </c>
      <c r="G13" s="4">
        <v>3437000000</v>
      </c>
    </row>
    <row r="14" spans="1:7" x14ac:dyDescent="0.2">
      <c r="A14" t="s">
        <v>169</v>
      </c>
      <c r="B14" s="4">
        <v>-28000000</v>
      </c>
      <c r="C14" s="4">
        <v>-33000000</v>
      </c>
      <c r="D14" s="4">
        <v>-25000000</v>
      </c>
      <c r="E14" s="4">
        <v>-26000000</v>
      </c>
      <c r="F14" s="4">
        <v>-30000000</v>
      </c>
      <c r="G14" s="4">
        <v>-165000000</v>
      </c>
    </row>
    <row r="15" spans="1:7" x14ac:dyDescent="0.2">
      <c r="A15" t="s">
        <v>170</v>
      </c>
      <c r="B15" s="4">
        <v>370000000</v>
      </c>
      <c r="C15" s="4">
        <v>527000000</v>
      </c>
      <c r="D15" s="4">
        <v>268000000</v>
      </c>
      <c r="E15" s="4">
        <v>291000000</v>
      </c>
      <c r="F15" s="4">
        <v>237000000</v>
      </c>
      <c r="G15" s="4">
        <v>415000000</v>
      </c>
    </row>
    <row r="16" spans="1:7" x14ac:dyDescent="0.2">
      <c r="A16" t="s">
        <v>171</v>
      </c>
      <c r="B16" s="4">
        <v>106000000</v>
      </c>
      <c r="C16" s="4">
        <v>124000000</v>
      </c>
      <c r="D16" s="4">
        <v>135000000</v>
      </c>
      <c r="E16" s="4">
        <v>164000000</v>
      </c>
      <c r="F16" s="4">
        <v>173000000</v>
      </c>
      <c r="G16" s="4">
        <v>206000000</v>
      </c>
    </row>
    <row r="17" spans="1:7" x14ac:dyDescent="0.2">
      <c r="A17" t="s">
        <v>172</v>
      </c>
      <c r="B17" s="4">
        <v>106000000</v>
      </c>
      <c r="C17" s="4">
        <v>124000000</v>
      </c>
      <c r="D17" s="4">
        <v>135000000</v>
      </c>
      <c r="E17" s="4">
        <v>164000000</v>
      </c>
      <c r="F17" s="4">
        <v>173000000</v>
      </c>
      <c r="G17" s="4">
        <v>206000000</v>
      </c>
    </row>
    <row r="18" spans="1:7" x14ac:dyDescent="0.2">
      <c r="A18" t="s">
        <v>173</v>
      </c>
      <c r="B18" s="4">
        <v>329000000</v>
      </c>
      <c r="C18" s="4">
        <v>239000000</v>
      </c>
      <c r="D18" s="4">
        <v>270000000</v>
      </c>
      <c r="E18" s="4">
        <v>284000000</v>
      </c>
      <c r="F18" s="4">
        <v>303000000</v>
      </c>
      <c r="G18" s="4">
        <v>467000000</v>
      </c>
    </row>
    <row r="19" spans="1:7" x14ac:dyDescent="0.2">
      <c r="A19" t="s">
        <v>174</v>
      </c>
      <c r="B19" s="4">
        <v>21534000000</v>
      </c>
      <c r="C19" s="4">
        <v>25805000000</v>
      </c>
      <c r="D19" s="4">
        <v>26028000000</v>
      </c>
      <c r="E19" s="4">
        <v>27816000000</v>
      </c>
      <c r="F19" s="4">
        <v>29038000000</v>
      </c>
      <c r="G19" s="4">
        <v>39793000000</v>
      </c>
    </row>
    <row r="20" spans="1:7" x14ac:dyDescent="0.2">
      <c r="A20" t="s">
        <v>175</v>
      </c>
      <c r="B20" s="4">
        <v>12893000000</v>
      </c>
      <c r="C20" s="4">
        <v>14148000000</v>
      </c>
      <c r="D20" s="4">
        <v>14419000000</v>
      </c>
      <c r="E20" s="4">
        <v>15719000000</v>
      </c>
      <c r="F20" s="4">
        <v>16968000000</v>
      </c>
      <c r="G20" s="4">
        <v>19340000000</v>
      </c>
    </row>
    <row r="21" spans="1:7" x14ac:dyDescent="0.2">
      <c r="A21" t="s">
        <v>176</v>
      </c>
      <c r="B21" s="4">
        <v>31550000000</v>
      </c>
      <c r="C21" s="4">
        <v>33485000000</v>
      </c>
      <c r="D21" s="4">
        <v>34956000000</v>
      </c>
      <c r="E21" s="4">
        <v>37346000000</v>
      </c>
      <c r="F21" s="4">
        <v>39794000000</v>
      </c>
      <c r="G21" s="4">
        <v>43117000000</v>
      </c>
    </row>
    <row r="22" spans="1:7" x14ac:dyDescent="0.2">
      <c r="A22" t="s">
        <v>177</v>
      </c>
      <c r="B22" s="4">
        <v>0</v>
      </c>
      <c r="C22" s="4">
        <v>0</v>
      </c>
      <c r="D22" s="4">
        <v>0</v>
      </c>
      <c r="E22" s="4">
        <v>0</v>
      </c>
      <c r="F22" s="4">
        <v>0</v>
      </c>
      <c r="G22" s="4">
        <v>0</v>
      </c>
    </row>
    <row r="23" spans="1:7" x14ac:dyDescent="0.2">
      <c r="A23" t="s">
        <v>178</v>
      </c>
      <c r="B23" s="4">
        <v>16566000000</v>
      </c>
      <c r="C23" s="4">
        <v>17582000000</v>
      </c>
      <c r="D23" s="4">
        <v>18466000000</v>
      </c>
      <c r="E23" s="4">
        <v>19278000000</v>
      </c>
      <c r="F23" s="4">
        <v>20245000000</v>
      </c>
      <c r="G23" s="4">
        <v>21146000000</v>
      </c>
    </row>
    <row r="24" spans="1:7" x14ac:dyDescent="0.2">
      <c r="A24" t="s">
        <v>179</v>
      </c>
      <c r="B24" s="4">
        <v>3174000000</v>
      </c>
      <c r="C24" s="4">
        <v>3463000000</v>
      </c>
      <c r="D24" s="4">
        <v>3542000000</v>
      </c>
      <c r="E24" s="4">
        <v>3809000000</v>
      </c>
      <c r="F24" s="4">
        <v>4266000000</v>
      </c>
      <c r="G24" s="4">
        <v>5210000000</v>
      </c>
    </row>
    <row r="25" spans="1:7" x14ac:dyDescent="0.2">
      <c r="A25" t="s">
        <v>180</v>
      </c>
      <c r="B25" s="4">
        <v>9194000000</v>
      </c>
      <c r="C25" s="4">
        <v>9746000000</v>
      </c>
      <c r="D25" s="4">
        <v>10141000000</v>
      </c>
      <c r="E25" s="4">
        <v>11238000000</v>
      </c>
      <c r="F25" s="4">
        <v>12179000000</v>
      </c>
      <c r="G25" s="4">
        <v>13392000000</v>
      </c>
    </row>
    <row r="26" spans="1:7" x14ac:dyDescent="0.2">
      <c r="A26" t="s">
        <v>181</v>
      </c>
      <c r="B26" s="4">
        <v>2616000000</v>
      </c>
      <c r="C26" s="4">
        <v>2694000000</v>
      </c>
      <c r="D26" s="4">
        <v>2807000000</v>
      </c>
      <c r="E26" s="4">
        <v>3021000000</v>
      </c>
      <c r="F26" s="4">
        <v>3104000000</v>
      </c>
      <c r="G26" s="4">
        <v>3369000000</v>
      </c>
    </row>
    <row r="27" spans="1:7" x14ac:dyDescent="0.2">
      <c r="A27" t="s">
        <v>182</v>
      </c>
      <c r="B27" s="4">
        <v>-18657000000</v>
      </c>
      <c r="C27" s="4">
        <v>-19337000000</v>
      </c>
      <c r="D27" s="4">
        <v>-20537000000</v>
      </c>
      <c r="E27" s="4">
        <v>-21627000000</v>
      </c>
      <c r="F27" s="4">
        <v>-22826000000</v>
      </c>
      <c r="G27" s="4">
        <v>-23777000000</v>
      </c>
    </row>
    <row r="28" spans="1:7" x14ac:dyDescent="0.2">
      <c r="A28" t="s">
        <v>183</v>
      </c>
      <c r="B28" s="4">
        <v>7053000000</v>
      </c>
      <c r="C28" s="4">
        <v>10018000000</v>
      </c>
      <c r="D28" s="4">
        <v>9926000000</v>
      </c>
      <c r="E28" s="4">
        <v>10150000000</v>
      </c>
      <c r="F28" s="4">
        <v>10032000000</v>
      </c>
      <c r="G28" s="4">
        <v>17626000000</v>
      </c>
    </row>
    <row r="29" spans="1:7" x14ac:dyDescent="0.2">
      <c r="A29" t="s">
        <v>184</v>
      </c>
      <c r="B29" s="4">
        <v>6532000000</v>
      </c>
      <c r="C29" s="4">
        <v>8994000000</v>
      </c>
      <c r="D29" s="4">
        <v>9028000000</v>
      </c>
      <c r="E29" s="4">
        <v>9323000000</v>
      </c>
      <c r="F29" s="4">
        <v>9254000000</v>
      </c>
      <c r="G29" s="4">
        <v>13438000000</v>
      </c>
    </row>
    <row r="30" spans="1:7" x14ac:dyDescent="0.2">
      <c r="A30" t="s">
        <v>185</v>
      </c>
      <c r="B30" s="4">
        <v>521000000</v>
      </c>
      <c r="C30" s="4">
        <v>1024000000</v>
      </c>
      <c r="D30" s="4">
        <v>898000000</v>
      </c>
      <c r="E30" s="4">
        <v>827000000</v>
      </c>
      <c r="F30" s="4">
        <v>778000000</v>
      </c>
      <c r="G30" s="4">
        <v>4188000000</v>
      </c>
    </row>
    <row r="31" spans="1:7" x14ac:dyDescent="0.2">
      <c r="A31" t="s">
        <v>186</v>
      </c>
      <c r="B31" s="4">
        <v>483000000</v>
      </c>
      <c r="C31" s="4">
        <v>426000000</v>
      </c>
      <c r="D31" s="4">
        <v>432000000</v>
      </c>
      <c r="E31" s="4">
        <v>578000000</v>
      </c>
      <c r="F31" s="4">
        <v>606000000</v>
      </c>
      <c r="G31" s="4">
        <v>846000000</v>
      </c>
    </row>
    <row r="32" spans="1:7" x14ac:dyDescent="0.2">
      <c r="A32" t="s">
        <v>187</v>
      </c>
      <c r="B32" s="4">
        <v>483000000</v>
      </c>
      <c r="C32" s="4">
        <v>426000000</v>
      </c>
      <c r="D32" s="4">
        <v>432000000</v>
      </c>
      <c r="E32" s="4">
        <v>578000000</v>
      </c>
      <c r="F32" s="4">
        <v>606000000</v>
      </c>
      <c r="G32" s="4">
        <v>846000000</v>
      </c>
    </row>
    <row r="33" spans="1:7" x14ac:dyDescent="0.2">
      <c r="A33" t="s">
        <v>188</v>
      </c>
      <c r="B33" s="4">
        <v>1588000000</v>
      </c>
      <c r="C33" s="4">
        <v>1213000000</v>
      </c>
      <c r="D33" s="4">
        <v>1251000000</v>
      </c>
      <c r="E33" s="4">
        <v>1369000000</v>
      </c>
      <c r="F33" s="4">
        <v>1432000000</v>
      </c>
      <c r="G33" s="4">
        <v>1981000000</v>
      </c>
    </row>
    <row r="34" spans="1:7" x14ac:dyDescent="0.2">
      <c r="A34" t="s">
        <v>168</v>
      </c>
      <c r="B34" s="4">
        <v>1977000000</v>
      </c>
      <c r="C34" s="4">
        <v>2130000000</v>
      </c>
      <c r="D34" s="4">
        <v>2303000000</v>
      </c>
      <c r="E34" s="4">
        <v>2487000000</v>
      </c>
      <c r="F34" s="4">
        <v>2663000000</v>
      </c>
      <c r="G34" s="4">
        <v>3437000000</v>
      </c>
    </row>
    <row r="35" spans="1:7" x14ac:dyDescent="0.2">
      <c r="A35" t="s">
        <v>169</v>
      </c>
      <c r="B35" s="4">
        <v>-28000000</v>
      </c>
      <c r="C35" s="4">
        <v>-33000000</v>
      </c>
      <c r="D35" s="4">
        <v>-25000000</v>
      </c>
      <c r="E35" s="4">
        <v>-26000000</v>
      </c>
      <c r="F35" s="4">
        <v>-30000000</v>
      </c>
      <c r="G35" s="4">
        <v>-165000000</v>
      </c>
    </row>
    <row r="36" spans="1:7" x14ac:dyDescent="0.2">
      <c r="A36" t="s">
        <v>189</v>
      </c>
      <c r="B36" s="4">
        <v>20673000000</v>
      </c>
      <c r="C36" s="4">
        <v>21891000000</v>
      </c>
      <c r="D36" s="4">
        <v>21971000000</v>
      </c>
      <c r="E36" s="4">
        <v>24503000000</v>
      </c>
      <c r="F36" s="4">
        <v>25927000000</v>
      </c>
      <c r="G36" s="4">
        <v>36313000000</v>
      </c>
    </row>
    <row r="37" spans="1:7" x14ac:dyDescent="0.2">
      <c r="A37" t="s">
        <v>190</v>
      </c>
      <c r="B37" s="4">
        <v>3144000000</v>
      </c>
      <c r="C37" s="4">
        <v>3553000000</v>
      </c>
      <c r="D37" s="4">
        <v>4082000000</v>
      </c>
      <c r="E37" s="4">
        <v>4394000000</v>
      </c>
      <c r="F37" s="4">
        <v>4226000000</v>
      </c>
      <c r="G37" s="4">
        <v>6258000000</v>
      </c>
    </row>
    <row r="38" spans="1:7" x14ac:dyDescent="0.2">
      <c r="A38" t="s">
        <v>191</v>
      </c>
      <c r="B38" s="4">
        <v>2926000000</v>
      </c>
      <c r="C38" s="4">
        <v>2463000000</v>
      </c>
      <c r="D38" s="4">
        <v>2803000000</v>
      </c>
      <c r="E38" s="4">
        <v>3391000000</v>
      </c>
      <c r="F38" s="4">
        <v>3314000000</v>
      </c>
      <c r="G38" s="4">
        <v>4226000000</v>
      </c>
    </row>
    <row r="39" spans="1:7" x14ac:dyDescent="0.2">
      <c r="A39" t="s">
        <v>192</v>
      </c>
      <c r="B39" s="4">
        <v>1065000000</v>
      </c>
      <c r="C39" s="4">
        <v>1121000000</v>
      </c>
      <c r="D39" s="4">
        <v>1375000000</v>
      </c>
      <c r="E39" s="4">
        <v>1766000000</v>
      </c>
      <c r="F39" s="4">
        <v>1709000000</v>
      </c>
      <c r="G39" s="4">
        <v>2046000000</v>
      </c>
    </row>
    <row r="40" spans="1:7" x14ac:dyDescent="0.2">
      <c r="A40" t="s">
        <v>193</v>
      </c>
      <c r="B40" s="4">
        <v>1065000000</v>
      </c>
      <c r="C40" s="4">
        <v>1121000000</v>
      </c>
      <c r="D40" s="4">
        <v>1375000000</v>
      </c>
      <c r="E40" s="4">
        <v>1766000000</v>
      </c>
      <c r="F40" s="4">
        <v>1709000000</v>
      </c>
      <c r="G40" s="4">
        <v>2046000000</v>
      </c>
    </row>
    <row r="41" spans="1:7" x14ac:dyDescent="0.2">
      <c r="A41" t="s">
        <v>194</v>
      </c>
      <c r="B41" s="4">
        <v>1327000000</v>
      </c>
      <c r="C41" s="4">
        <v>1342000000</v>
      </c>
      <c r="D41" s="4">
        <v>1428000000</v>
      </c>
      <c r="E41" s="4">
        <v>1625000000</v>
      </c>
      <c r="F41" s="4">
        <v>1605000000</v>
      </c>
      <c r="G41" s="4">
        <v>2180000000</v>
      </c>
    </row>
    <row r="42" spans="1:7" x14ac:dyDescent="0.2">
      <c r="A42" t="s">
        <v>195</v>
      </c>
      <c r="B42" s="4">
        <v>218000000</v>
      </c>
      <c r="C42" s="4">
        <v>551000000</v>
      </c>
      <c r="D42" s="4">
        <v>708000000</v>
      </c>
      <c r="E42" s="4">
        <v>414000000</v>
      </c>
      <c r="F42" s="4">
        <v>334000000</v>
      </c>
      <c r="G42" s="4">
        <v>1359000000</v>
      </c>
    </row>
    <row r="43" spans="1:7" x14ac:dyDescent="0.2">
      <c r="A43" t="s">
        <v>196</v>
      </c>
      <c r="B43" s="4">
        <v>218000000</v>
      </c>
      <c r="C43" s="4">
        <v>551000000</v>
      </c>
      <c r="D43" s="4">
        <v>708000000</v>
      </c>
      <c r="E43" s="4">
        <v>414000000</v>
      </c>
      <c r="F43" s="4">
        <v>334000000</v>
      </c>
      <c r="G43" s="4">
        <v>1359000000</v>
      </c>
    </row>
    <row r="44" spans="1:7" x14ac:dyDescent="0.2">
      <c r="A44" t="s">
        <v>197</v>
      </c>
      <c r="B44" s="4">
        <v>534000000</v>
      </c>
      <c r="C44" s="4">
        <v>539000000</v>
      </c>
      <c r="D44" s="4">
        <v>571000000</v>
      </c>
      <c r="E44" s="4">
        <v>589000000</v>
      </c>
      <c r="F44" s="4">
        <v>578000000</v>
      </c>
      <c r="G44" s="4">
        <v>673000000</v>
      </c>
    </row>
    <row r="45" spans="1:7" x14ac:dyDescent="0.2">
      <c r="A45" t="s">
        <v>198</v>
      </c>
      <c r="B45" s="4">
        <v>534000000</v>
      </c>
      <c r="C45" s="4">
        <v>539000000</v>
      </c>
      <c r="D45" s="4">
        <v>571000000</v>
      </c>
      <c r="E45" s="4">
        <v>589000000</v>
      </c>
      <c r="F45" s="4">
        <v>578000000</v>
      </c>
      <c r="G45" s="4">
        <v>673000000</v>
      </c>
    </row>
    <row r="46" spans="1:7" x14ac:dyDescent="0.2">
      <c r="A46" t="s">
        <v>199</v>
      </c>
      <c r="B46" s="4">
        <v>17529000000</v>
      </c>
      <c r="C46" s="4">
        <v>18338000000</v>
      </c>
      <c r="D46" s="4">
        <v>17889000000</v>
      </c>
      <c r="E46" s="4">
        <v>20109000000</v>
      </c>
      <c r="F46" s="4">
        <v>21701000000</v>
      </c>
      <c r="G46" s="4">
        <v>30055000000</v>
      </c>
    </row>
    <row r="47" spans="1:7" x14ac:dyDescent="0.2">
      <c r="A47" t="s">
        <v>200</v>
      </c>
      <c r="B47" s="4">
        <v>1930000000</v>
      </c>
      <c r="C47" s="4">
        <v>2222000000</v>
      </c>
      <c r="D47" s="4">
        <v>2373000000</v>
      </c>
      <c r="E47" s="4">
        <v>2700000000</v>
      </c>
      <c r="F47" s="4">
        <v>2888000000</v>
      </c>
      <c r="G47" s="4">
        <v>3048000000</v>
      </c>
    </row>
    <row r="48" spans="1:7" x14ac:dyDescent="0.2">
      <c r="A48" t="s">
        <v>201</v>
      </c>
      <c r="B48" s="4">
        <v>13280000000</v>
      </c>
      <c r="C48" s="4">
        <v>13259000000</v>
      </c>
      <c r="D48" s="4">
        <v>12697000000</v>
      </c>
      <c r="E48" s="4">
        <v>14570000000</v>
      </c>
      <c r="F48" s="4">
        <v>15895000000</v>
      </c>
      <c r="G48" s="4">
        <v>22541000000</v>
      </c>
    </row>
    <row r="49" spans="1:7" x14ac:dyDescent="0.2">
      <c r="A49" t="s">
        <v>202</v>
      </c>
      <c r="B49" s="4">
        <v>13280000000</v>
      </c>
      <c r="C49" s="4">
        <v>13259000000</v>
      </c>
      <c r="D49" s="4">
        <v>12697000000</v>
      </c>
      <c r="E49" s="4">
        <v>14570000000</v>
      </c>
      <c r="F49" s="4">
        <v>15895000000</v>
      </c>
      <c r="G49" s="4">
        <v>22541000000</v>
      </c>
    </row>
    <row r="50" spans="1:7" x14ac:dyDescent="0.2">
      <c r="A50" t="s">
        <v>203</v>
      </c>
      <c r="B50" s="4">
        <v>1407000000</v>
      </c>
      <c r="C50" s="4">
        <v>1806000000</v>
      </c>
      <c r="D50" s="4">
        <v>1694000000</v>
      </c>
      <c r="E50" s="4">
        <v>1733000000</v>
      </c>
      <c r="F50" s="4">
        <v>1826000000</v>
      </c>
      <c r="G50" s="4">
        <v>2815000000</v>
      </c>
    </row>
    <row r="51" spans="1:7" x14ac:dyDescent="0.2">
      <c r="A51" t="s">
        <v>204</v>
      </c>
      <c r="B51" s="4">
        <v>1407000000</v>
      </c>
      <c r="C51" s="4">
        <v>1806000000</v>
      </c>
      <c r="D51" s="4">
        <v>1694000000</v>
      </c>
      <c r="E51" s="4">
        <v>1733000000</v>
      </c>
      <c r="F51" s="4">
        <v>1826000000</v>
      </c>
      <c r="G51" s="4">
        <v>2815000000</v>
      </c>
    </row>
    <row r="52" spans="1:7" x14ac:dyDescent="0.2">
      <c r="A52" t="s">
        <v>205</v>
      </c>
      <c r="B52" s="4">
        <v>4249000000</v>
      </c>
      <c r="C52" s="4">
        <v>1051000000</v>
      </c>
      <c r="D52" s="4">
        <v>1125000000</v>
      </c>
      <c r="E52" s="4">
        <v>1106000000</v>
      </c>
      <c r="F52" s="4">
        <v>1092000000</v>
      </c>
      <c r="G52" s="4">
        <v>1651000000</v>
      </c>
    </row>
    <row r="53" spans="1:7" x14ac:dyDescent="0.2">
      <c r="A53" t="s">
        <v>195</v>
      </c>
      <c r="B53" s="4">
        <v>218000000</v>
      </c>
      <c r="C53" s="4">
        <v>551000000</v>
      </c>
      <c r="D53" s="4">
        <v>708000000</v>
      </c>
      <c r="E53" s="4">
        <v>414000000</v>
      </c>
      <c r="F53" s="4">
        <v>334000000</v>
      </c>
      <c r="G53" s="4">
        <v>1359000000</v>
      </c>
    </row>
    <row r="54" spans="1:7" x14ac:dyDescent="0.2">
      <c r="A54" t="s">
        <v>196</v>
      </c>
      <c r="B54" s="4">
        <v>218000000</v>
      </c>
      <c r="C54" s="4">
        <v>551000000</v>
      </c>
      <c r="D54" s="4">
        <v>708000000</v>
      </c>
      <c r="E54" s="4">
        <v>414000000</v>
      </c>
      <c r="F54" s="4">
        <v>334000000</v>
      </c>
      <c r="G54" s="4">
        <v>1359000000</v>
      </c>
    </row>
    <row r="55" spans="1:7" x14ac:dyDescent="0.2">
      <c r="A55" t="s">
        <v>206</v>
      </c>
      <c r="B55" s="4">
        <v>7070000000</v>
      </c>
      <c r="C55" s="4">
        <v>7454000000</v>
      </c>
      <c r="D55" s="4">
        <v>7126000000</v>
      </c>
      <c r="E55" s="4">
        <v>6864000000</v>
      </c>
      <c r="F55" s="4">
        <v>6896000000</v>
      </c>
      <c r="G55" s="4">
        <v>8254000000</v>
      </c>
    </row>
    <row r="56" spans="1:7" x14ac:dyDescent="0.2">
      <c r="A56" t="s">
        <v>207</v>
      </c>
      <c r="B56" s="4">
        <v>7068000000</v>
      </c>
      <c r="C56" s="4">
        <v>7452000000</v>
      </c>
      <c r="D56" s="4">
        <v>7124000000</v>
      </c>
      <c r="E56" s="4">
        <v>6849000000</v>
      </c>
      <c r="F56" s="4">
        <v>6903000000</v>
      </c>
      <c r="G56" s="4">
        <v>8252000000</v>
      </c>
    </row>
    <row r="57" spans="1:7" x14ac:dyDescent="0.2">
      <c r="A57" t="s">
        <v>208</v>
      </c>
      <c r="B57" s="4">
        <v>6000000</v>
      </c>
      <c r="C57" s="4">
        <v>6000000</v>
      </c>
      <c r="D57" s="4">
        <v>6000000</v>
      </c>
      <c r="E57" s="4">
        <v>6000000</v>
      </c>
      <c r="F57" s="4">
        <v>6000000</v>
      </c>
      <c r="G57" s="4">
        <v>6000000</v>
      </c>
    </row>
    <row r="58" spans="1:7" x14ac:dyDescent="0.2">
      <c r="A58" t="s">
        <v>209</v>
      </c>
      <c r="B58" s="4">
        <v>6000000</v>
      </c>
      <c r="C58" s="4">
        <v>6000000</v>
      </c>
      <c r="D58" s="4">
        <v>6000000</v>
      </c>
      <c r="E58" s="4">
        <v>6000000</v>
      </c>
      <c r="F58" s="4">
        <v>6000000</v>
      </c>
      <c r="G58" s="4">
        <v>6000000</v>
      </c>
    </row>
    <row r="59" spans="1:7" x14ac:dyDescent="0.2">
      <c r="A59" t="s">
        <v>210</v>
      </c>
      <c r="B59" s="4">
        <v>5049000000</v>
      </c>
      <c r="C59" s="4">
        <v>5129000000</v>
      </c>
      <c r="D59" s="4">
        <v>5169000000</v>
      </c>
      <c r="E59" s="4">
        <v>5314000000</v>
      </c>
      <c r="F59" s="4">
        <v>5351000000</v>
      </c>
      <c r="G59" s="4">
        <v>5496000000</v>
      </c>
    </row>
    <row r="60" spans="1:7" x14ac:dyDescent="0.2">
      <c r="A60" t="s">
        <v>211</v>
      </c>
      <c r="B60" s="4">
        <v>10592000000</v>
      </c>
      <c r="C60" s="4">
        <v>11159000000</v>
      </c>
      <c r="D60" s="4">
        <v>12004000000</v>
      </c>
      <c r="E60" s="4">
        <v>13167000000</v>
      </c>
      <c r="F60" s="4">
        <v>14334000000</v>
      </c>
      <c r="G60" s="4">
        <v>15858000000</v>
      </c>
    </row>
    <row r="61" spans="1:7" x14ac:dyDescent="0.2">
      <c r="A61" t="s">
        <v>212</v>
      </c>
      <c r="B61" s="4">
        <v>8571000000</v>
      </c>
      <c r="C61" s="4">
        <v>8881000000</v>
      </c>
      <c r="D61" s="4">
        <v>10072000000</v>
      </c>
      <c r="E61" s="4">
        <v>11569000000</v>
      </c>
      <c r="F61" s="4">
        <v>12751000000</v>
      </c>
      <c r="G61" s="4">
        <v>12993000000</v>
      </c>
    </row>
    <row r="62" spans="1:7" x14ac:dyDescent="0.2">
      <c r="A62" t="s">
        <v>213</v>
      </c>
      <c r="B62" s="4">
        <v>-8000000</v>
      </c>
      <c r="C62" s="4">
        <v>39000000</v>
      </c>
      <c r="D62" s="4">
        <v>17000000</v>
      </c>
      <c r="E62" s="4">
        <v>-69000000</v>
      </c>
      <c r="F62" s="4">
        <v>-37000000</v>
      </c>
      <c r="G62" s="4">
        <v>-115000000</v>
      </c>
    </row>
    <row r="63" spans="1:7" x14ac:dyDescent="0.2">
      <c r="A63" t="s">
        <v>214</v>
      </c>
      <c r="B63" s="4">
        <v>-8000000</v>
      </c>
      <c r="C63" s="4">
        <v>39000000</v>
      </c>
      <c r="D63" s="4">
        <v>17000000</v>
      </c>
      <c r="E63" s="4">
        <v>-69000000</v>
      </c>
      <c r="F63" s="4">
        <v>-37000000</v>
      </c>
      <c r="G63" s="4">
        <v>-115000000</v>
      </c>
    </row>
    <row r="64" spans="1:7" x14ac:dyDescent="0.2">
      <c r="A64" t="s">
        <v>215</v>
      </c>
      <c r="B64" s="4">
        <v>2000000</v>
      </c>
      <c r="C64" s="4">
        <v>2000000</v>
      </c>
      <c r="D64" s="4">
        <v>2000000</v>
      </c>
      <c r="E64" s="4">
        <v>15000000</v>
      </c>
      <c r="F64" s="4">
        <v>-7000000</v>
      </c>
      <c r="G64" s="4">
        <v>2000000</v>
      </c>
    </row>
    <row r="65" spans="1:7" x14ac:dyDescent="0.2">
      <c r="A65" t="s">
        <v>216</v>
      </c>
      <c r="B65" s="4">
        <v>20348000000</v>
      </c>
      <c r="C65" s="4">
        <v>20711000000</v>
      </c>
      <c r="D65" s="4">
        <v>19821000000</v>
      </c>
      <c r="E65" s="4">
        <v>21419000000</v>
      </c>
      <c r="F65" s="4">
        <v>22798000000</v>
      </c>
      <c r="G65" s="4">
        <v>30793000000</v>
      </c>
    </row>
    <row r="66" spans="1:7" x14ac:dyDescent="0.2">
      <c r="A66" t="s">
        <v>217</v>
      </c>
      <c r="B66" s="4">
        <v>7068000000</v>
      </c>
      <c r="C66" s="4">
        <v>7452000000</v>
      </c>
      <c r="D66" s="4">
        <v>7124000000</v>
      </c>
      <c r="E66" s="4">
        <v>6849000000</v>
      </c>
      <c r="F66" s="4">
        <v>6903000000</v>
      </c>
      <c r="G66" s="4">
        <v>8252000000</v>
      </c>
    </row>
    <row r="67" spans="1:7" x14ac:dyDescent="0.2">
      <c r="A67" t="s">
        <v>218</v>
      </c>
      <c r="B67" s="4">
        <v>15000000</v>
      </c>
      <c r="C67" s="4">
        <v>-2566000000</v>
      </c>
      <c r="D67" s="4">
        <v>-2802000000</v>
      </c>
      <c r="E67" s="4">
        <v>-3301000000</v>
      </c>
      <c r="F67" s="4">
        <v>-3129000000</v>
      </c>
      <c r="G67" s="4">
        <v>-9374000000</v>
      </c>
    </row>
    <row r="68" spans="1:7" x14ac:dyDescent="0.2">
      <c r="A68" t="s">
        <v>219</v>
      </c>
      <c r="B68" s="4">
        <v>3065000000</v>
      </c>
      <c r="C68" s="4">
        <v>-13000000</v>
      </c>
      <c r="D68" s="4">
        <v>-1013000000</v>
      </c>
      <c r="E68" s="4">
        <v>-843000000</v>
      </c>
      <c r="F68" s="4">
        <v>-422000000</v>
      </c>
      <c r="G68" s="4">
        <v>-1484000000</v>
      </c>
    </row>
    <row r="69" spans="1:7" x14ac:dyDescent="0.2">
      <c r="A69" t="s">
        <v>220</v>
      </c>
      <c r="B69" s="4">
        <v>20566000000</v>
      </c>
      <c r="C69" s="4">
        <v>21262000000</v>
      </c>
      <c r="D69" s="4">
        <v>20529000000</v>
      </c>
      <c r="E69" s="4">
        <v>21833000000</v>
      </c>
      <c r="F69" s="4">
        <v>23132000000</v>
      </c>
      <c r="G69" s="4">
        <v>32152000000</v>
      </c>
    </row>
    <row r="70" spans="1:7" x14ac:dyDescent="0.2">
      <c r="A70" t="s">
        <v>221</v>
      </c>
      <c r="B70" s="4">
        <v>15000000</v>
      </c>
      <c r="C70" s="4">
        <v>-2566000000</v>
      </c>
      <c r="D70" s="4">
        <v>-2802000000</v>
      </c>
      <c r="E70" s="4">
        <v>-3301000000</v>
      </c>
      <c r="F70" s="4">
        <v>-3129000000</v>
      </c>
      <c r="G70" s="4">
        <v>-9374000000</v>
      </c>
    </row>
    <row r="71" spans="1:7" x14ac:dyDescent="0.2">
      <c r="A71" t="s">
        <v>222</v>
      </c>
      <c r="B71" s="4">
        <v>13498000000</v>
      </c>
      <c r="C71" s="4">
        <v>13810000000</v>
      </c>
      <c r="D71" s="4">
        <v>13405000000</v>
      </c>
      <c r="E71" s="4">
        <v>14984000000</v>
      </c>
      <c r="F71" s="4">
        <v>16229000000</v>
      </c>
      <c r="G71" s="4">
        <v>23900000000</v>
      </c>
    </row>
    <row r="72" spans="1:7" x14ac:dyDescent="0.2">
      <c r="A72" t="s">
        <v>223</v>
      </c>
      <c r="B72" s="4">
        <v>9937000000</v>
      </c>
      <c r="C72" s="4">
        <v>13257000000</v>
      </c>
      <c r="D72" s="4">
        <v>13287000000</v>
      </c>
      <c r="E72" s="4">
        <v>14633000000</v>
      </c>
      <c r="F72" s="4">
        <v>15771000000</v>
      </c>
      <c r="G72" s="4">
        <v>23486000000</v>
      </c>
    </row>
    <row r="73" spans="1:7" x14ac:dyDescent="0.2">
      <c r="A73" t="s">
        <v>224</v>
      </c>
      <c r="B73" s="4">
        <v>630282461</v>
      </c>
      <c r="C73" s="4">
        <v>630282461</v>
      </c>
      <c r="D73" s="4">
        <v>630282461</v>
      </c>
      <c r="E73" s="4">
        <v>630282461</v>
      </c>
      <c r="F73" s="4">
        <v>630282461</v>
      </c>
      <c r="G73" s="4">
        <v>630282461</v>
      </c>
    </row>
    <row r="74" spans="1:7" x14ac:dyDescent="0.2">
      <c r="A74" t="s">
        <v>225</v>
      </c>
      <c r="B74" s="4">
        <v>424326095</v>
      </c>
      <c r="C74" s="4">
        <v>422801634</v>
      </c>
      <c r="D74" s="4">
        <v>416123825</v>
      </c>
      <c r="E74" s="4">
        <v>407886295</v>
      </c>
      <c r="F74" s="4">
        <v>401455243</v>
      </c>
      <c r="G74" s="4">
        <v>401494177</v>
      </c>
    </row>
    <row r="75" spans="1:7" x14ac:dyDescent="0.2">
      <c r="A75" t="s">
        <v>226</v>
      </c>
      <c r="B75" s="4">
        <v>205956366</v>
      </c>
      <c r="C75" s="4">
        <v>207480827</v>
      </c>
      <c r="D75" s="4">
        <v>214158636</v>
      </c>
      <c r="E75" s="4">
        <v>222396166</v>
      </c>
      <c r="F75" s="4">
        <v>228827218</v>
      </c>
      <c r="G75" s="4">
        <v>228788284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6"/>
  <sheetViews>
    <sheetView workbookViewId="0">
      <pane ySplit="1" topLeftCell="A2" activePane="bottomLeft" state="frozen"/>
      <selection pane="bottomLeft"/>
    </sheetView>
  </sheetViews>
  <sheetFormatPr baseColWidth="10" defaultColWidth="8.83203125" defaultRowHeight="15" x14ac:dyDescent="0.2"/>
  <cols>
    <col min="1" max="1" width="48.6640625" customWidth="1"/>
    <col min="2" max="2" width="16.6640625" customWidth="1"/>
    <col min="3" max="10" width="15.6640625" customWidth="1"/>
    <col min="11" max="13" width="12.6640625" customWidth="1"/>
    <col min="14" max="14" width="15.6640625" customWidth="1"/>
  </cols>
  <sheetData>
    <row r="1" spans="1:14" x14ac:dyDescent="0.2">
      <c r="A1" s="1" t="s">
        <v>133</v>
      </c>
      <c r="B1" s="1" t="s">
        <v>134</v>
      </c>
      <c r="C1" s="1" t="s">
        <v>135</v>
      </c>
      <c r="D1" s="1" t="s">
        <v>136</v>
      </c>
      <c r="E1" s="1" t="s">
        <v>137</v>
      </c>
      <c r="F1" s="1" t="s">
        <v>138</v>
      </c>
      <c r="G1" s="1" t="s">
        <v>139</v>
      </c>
      <c r="H1" s="1" t="s">
        <v>140</v>
      </c>
      <c r="I1" s="1" t="s">
        <v>141</v>
      </c>
      <c r="J1" s="1" t="s">
        <v>142</v>
      </c>
      <c r="K1" s="1" t="s">
        <v>143</v>
      </c>
      <c r="L1" s="1" t="s">
        <v>144</v>
      </c>
      <c r="M1" s="1" t="s">
        <v>145</v>
      </c>
      <c r="N1" s="1" t="s">
        <v>146</v>
      </c>
    </row>
    <row r="2" spans="1:14" x14ac:dyDescent="0.2">
      <c r="A2" t="s">
        <v>244</v>
      </c>
      <c r="B2" t="s">
        <v>293</v>
      </c>
      <c r="C2" t="s">
        <v>323</v>
      </c>
      <c r="D2" t="s">
        <v>110</v>
      </c>
      <c r="E2" t="s">
        <v>364</v>
      </c>
      <c r="F2" t="s">
        <v>228</v>
      </c>
      <c r="G2" t="s">
        <v>397</v>
      </c>
      <c r="H2" t="s">
        <v>239</v>
      </c>
      <c r="I2" t="s">
        <v>429</v>
      </c>
      <c r="J2" t="s">
        <v>104</v>
      </c>
      <c r="K2" t="s">
        <v>57</v>
      </c>
      <c r="L2" t="s">
        <v>57</v>
      </c>
      <c r="M2" t="s">
        <v>57</v>
      </c>
      <c r="N2" t="s">
        <v>450</v>
      </c>
    </row>
    <row r="3" spans="1:14" x14ac:dyDescent="0.2">
      <c r="A3" t="s">
        <v>245</v>
      </c>
      <c r="B3" t="s">
        <v>293</v>
      </c>
      <c r="C3" t="s">
        <v>323</v>
      </c>
      <c r="D3" t="s">
        <v>110</v>
      </c>
      <c r="E3" t="s">
        <v>364</v>
      </c>
      <c r="F3" t="s">
        <v>228</v>
      </c>
      <c r="G3" t="s">
        <v>397</v>
      </c>
      <c r="H3" t="s">
        <v>239</v>
      </c>
      <c r="I3" t="s">
        <v>429</v>
      </c>
      <c r="J3" t="s">
        <v>104</v>
      </c>
      <c r="K3" t="s">
        <v>57</v>
      </c>
      <c r="L3" t="s">
        <v>57</v>
      </c>
      <c r="M3" t="s">
        <v>57</v>
      </c>
      <c r="N3" t="s">
        <v>450</v>
      </c>
    </row>
    <row r="4" spans="1:14" x14ac:dyDescent="0.2">
      <c r="A4" t="s">
        <v>246</v>
      </c>
      <c r="B4" t="s">
        <v>63</v>
      </c>
      <c r="C4" t="s">
        <v>77</v>
      </c>
      <c r="D4" t="s">
        <v>84</v>
      </c>
      <c r="E4" t="s">
        <v>97</v>
      </c>
      <c r="F4" t="s">
        <v>103</v>
      </c>
      <c r="G4" t="s">
        <v>109</v>
      </c>
      <c r="H4" t="s">
        <v>113</v>
      </c>
      <c r="I4" t="s">
        <v>121</v>
      </c>
      <c r="J4" t="s">
        <v>127</v>
      </c>
      <c r="K4" t="s">
        <v>57</v>
      </c>
      <c r="L4" t="s">
        <v>57</v>
      </c>
      <c r="M4" t="s">
        <v>57</v>
      </c>
      <c r="N4" t="s">
        <v>132</v>
      </c>
    </row>
    <row r="5" spans="1:14" x14ac:dyDescent="0.2">
      <c r="A5" t="s">
        <v>247</v>
      </c>
      <c r="B5" t="s">
        <v>152</v>
      </c>
      <c r="C5" t="s">
        <v>126</v>
      </c>
      <c r="D5" t="s">
        <v>333</v>
      </c>
      <c r="E5" t="s">
        <v>131</v>
      </c>
      <c r="F5" t="s">
        <v>62</v>
      </c>
      <c r="G5" t="s">
        <v>60</v>
      </c>
      <c r="H5" t="s">
        <v>80</v>
      </c>
      <c r="I5" t="s">
        <v>57</v>
      </c>
      <c r="J5" t="s">
        <v>57</v>
      </c>
      <c r="K5" t="s">
        <v>75</v>
      </c>
      <c r="L5" t="s">
        <v>449</v>
      </c>
      <c r="M5" t="s">
        <v>61</v>
      </c>
      <c r="N5" t="s">
        <v>91</v>
      </c>
    </row>
    <row r="6" spans="1:14" x14ac:dyDescent="0.2">
      <c r="A6" t="s">
        <v>248</v>
      </c>
      <c r="B6" t="s">
        <v>294</v>
      </c>
      <c r="C6" t="s">
        <v>76</v>
      </c>
      <c r="D6" t="s">
        <v>112</v>
      </c>
      <c r="E6" t="s">
        <v>96</v>
      </c>
      <c r="F6" t="s">
        <v>381</v>
      </c>
      <c r="G6" t="s">
        <v>75</v>
      </c>
      <c r="H6" t="s">
        <v>413</v>
      </c>
      <c r="I6" t="s">
        <v>64</v>
      </c>
      <c r="J6" t="s">
        <v>64</v>
      </c>
      <c r="K6" t="s">
        <v>57</v>
      </c>
      <c r="L6" t="s">
        <v>57</v>
      </c>
      <c r="M6" t="s">
        <v>57</v>
      </c>
      <c r="N6" t="s">
        <v>64</v>
      </c>
    </row>
    <row r="7" spans="1:14" x14ac:dyDescent="0.2">
      <c r="A7" t="s">
        <v>249</v>
      </c>
      <c r="B7" t="s">
        <v>243</v>
      </c>
      <c r="C7" t="s">
        <v>324</v>
      </c>
      <c r="D7" t="s">
        <v>64</v>
      </c>
      <c r="E7" t="s">
        <v>93</v>
      </c>
      <c r="F7" t="s">
        <v>120</v>
      </c>
      <c r="G7" t="s">
        <v>71</v>
      </c>
      <c r="H7" t="s">
        <v>71</v>
      </c>
      <c r="I7" t="s">
        <v>418</v>
      </c>
      <c r="J7" t="s">
        <v>439</v>
      </c>
      <c r="K7" t="s">
        <v>57</v>
      </c>
      <c r="L7" t="s">
        <v>57</v>
      </c>
      <c r="M7" t="s">
        <v>57</v>
      </c>
      <c r="N7" t="s">
        <v>59</v>
      </c>
    </row>
    <row r="8" spans="1:14" x14ac:dyDescent="0.2">
      <c r="A8" t="s">
        <v>9</v>
      </c>
      <c r="B8" t="s">
        <v>55</v>
      </c>
      <c r="C8" t="s">
        <v>66</v>
      </c>
      <c r="D8" t="s">
        <v>79</v>
      </c>
      <c r="E8" t="s">
        <v>86</v>
      </c>
      <c r="F8" t="s">
        <v>98</v>
      </c>
      <c r="G8" t="s">
        <v>85</v>
      </c>
      <c r="H8" t="s">
        <v>111</v>
      </c>
      <c r="I8" t="s">
        <v>115</v>
      </c>
      <c r="J8" t="s">
        <v>122</v>
      </c>
      <c r="K8" t="s">
        <v>57</v>
      </c>
      <c r="L8" t="s">
        <v>57</v>
      </c>
      <c r="M8" t="s">
        <v>57</v>
      </c>
      <c r="N8" t="s">
        <v>128</v>
      </c>
    </row>
    <row r="9" spans="1:14" x14ac:dyDescent="0.2">
      <c r="A9" t="s">
        <v>10</v>
      </c>
      <c r="B9" t="s">
        <v>295</v>
      </c>
      <c r="C9" t="s">
        <v>67</v>
      </c>
      <c r="D9" t="s">
        <v>343</v>
      </c>
      <c r="E9" t="s">
        <v>87</v>
      </c>
      <c r="F9" t="s">
        <v>99</v>
      </c>
      <c r="G9" t="s">
        <v>105</v>
      </c>
      <c r="H9" t="s">
        <v>414</v>
      </c>
      <c r="I9" t="s">
        <v>116</v>
      </c>
      <c r="J9" t="s">
        <v>123</v>
      </c>
      <c r="K9" t="s">
        <v>57</v>
      </c>
      <c r="L9" t="s">
        <v>57</v>
      </c>
      <c r="M9" t="s">
        <v>57</v>
      </c>
      <c r="N9" t="s">
        <v>128</v>
      </c>
    </row>
    <row r="10" spans="1:14" x14ac:dyDescent="0.2">
      <c r="A10" t="s">
        <v>11</v>
      </c>
      <c r="B10" t="s">
        <v>296</v>
      </c>
      <c r="C10" t="s">
        <v>68</v>
      </c>
      <c r="D10" t="s">
        <v>344</v>
      </c>
      <c r="E10" t="s">
        <v>88</v>
      </c>
      <c r="F10" t="s">
        <v>100</v>
      </c>
      <c r="G10" t="s">
        <v>106</v>
      </c>
      <c r="H10" t="s">
        <v>124</v>
      </c>
      <c r="I10" t="s">
        <v>117</v>
      </c>
      <c r="J10" t="s">
        <v>124</v>
      </c>
      <c r="K10" t="s">
        <v>57</v>
      </c>
      <c r="L10" t="s">
        <v>57</v>
      </c>
      <c r="M10" t="s">
        <v>57</v>
      </c>
      <c r="N10" t="s">
        <v>57</v>
      </c>
    </row>
    <row r="11" spans="1:14" x14ac:dyDescent="0.2">
      <c r="A11" t="s">
        <v>12</v>
      </c>
      <c r="B11" t="s">
        <v>56</v>
      </c>
      <c r="C11" t="s">
        <v>69</v>
      </c>
      <c r="D11" t="s">
        <v>80</v>
      </c>
      <c r="E11" t="s">
        <v>89</v>
      </c>
      <c r="F11" t="s">
        <v>101</v>
      </c>
      <c r="G11" t="s">
        <v>101</v>
      </c>
      <c r="H11" t="s">
        <v>89</v>
      </c>
      <c r="I11" t="s">
        <v>118</v>
      </c>
      <c r="J11" t="s">
        <v>101</v>
      </c>
      <c r="K11" t="s">
        <v>57</v>
      </c>
      <c r="L11" t="s">
        <v>57</v>
      </c>
      <c r="M11" t="s">
        <v>57</v>
      </c>
      <c r="N11" t="s">
        <v>57</v>
      </c>
    </row>
    <row r="12" spans="1:14" x14ac:dyDescent="0.2">
      <c r="A12" t="s">
        <v>13</v>
      </c>
      <c r="B12" t="s">
        <v>56</v>
      </c>
      <c r="C12" t="s">
        <v>69</v>
      </c>
      <c r="D12" t="s">
        <v>80</v>
      </c>
      <c r="E12" t="s">
        <v>89</v>
      </c>
      <c r="F12" t="s">
        <v>101</v>
      </c>
      <c r="G12" t="s">
        <v>101</v>
      </c>
      <c r="H12" t="s">
        <v>89</v>
      </c>
      <c r="I12" t="s">
        <v>118</v>
      </c>
      <c r="J12" t="s">
        <v>101</v>
      </c>
      <c r="K12" t="s">
        <v>57</v>
      </c>
      <c r="L12" t="s">
        <v>57</v>
      </c>
      <c r="M12" t="s">
        <v>57</v>
      </c>
      <c r="N12" t="s">
        <v>57</v>
      </c>
    </row>
    <row r="13" spans="1:14" x14ac:dyDescent="0.2">
      <c r="A13" t="s">
        <v>14</v>
      </c>
      <c r="B13" t="s">
        <v>297</v>
      </c>
      <c r="C13" t="s">
        <v>70</v>
      </c>
      <c r="D13" t="s">
        <v>345</v>
      </c>
      <c r="E13" t="s">
        <v>90</v>
      </c>
      <c r="F13" t="s">
        <v>82</v>
      </c>
      <c r="G13" t="s">
        <v>107</v>
      </c>
      <c r="H13" t="s">
        <v>415</v>
      </c>
      <c r="I13" t="s">
        <v>119</v>
      </c>
      <c r="J13" t="s">
        <v>119</v>
      </c>
      <c r="K13" t="s">
        <v>57</v>
      </c>
      <c r="L13" t="s">
        <v>57</v>
      </c>
      <c r="M13" t="s">
        <v>57</v>
      </c>
      <c r="N13" t="s">
        <v>57</v>
      </c>
    </row>
    <row r="14" spans="1:14" x14ac:dyDescent="0.2">
      <c r="A14" t="s">
        <v>250</v>
      </c>
      <c r="B14" t="s">
        <v>298</v>
      </c>
      <c r="C14" t="s">
        <v>325</v>
      </c>
      <c r="D14" t="s">
        <v>325</v>
      </c>
      <c r="E14" t="s">
        <v>147</v>
      </c>
      <c r="F14" t="s">
        <v>382</v>
      </c>
      <c r="G14" t="s">
        <v>398</v>
      </c>
      <c r="H14" t="s">
        <v>81</v>
      </c>
      <c r="I14" t="s">
        <v>430</v>
      </c>
      <c r="J14" t="s">
        <v>83</v>
      </c>
      <c r="K14" t="s">
        <v>57</v>
      </c>
      <c r="L14" t="s">
        <v>57</v>
      </c>
      <c r="M14" t="s">
        <v>57</v>
      </c>
      <c r="N14" t="s">
        <v>303</v>
      </c>
    </row>
    <row r="15" spans="1:14" x14ac:dyDescent="0.2">
      <c r="A15" t="s">
        <v>251</v>
      </c>
      <c r="B15" t="s">
        <v>298</v>
      </c>
      <c r="C15" t="s">
        <v>325</v>
      </c>
      <c r="D15" t="s">
        <v>325</v>
      </c>
      <c r="E15" t="s">
        <v>147</v>
      </c>
      <c r="F15" t="s">
        <v>382</v>
      </c>
      <c r="G15" t="s">
        <v>398</v>
      </c>
      <c r="H15" t="s">
        <v>81</v>
      </c>
      <c r="I15" t="s">
        <v>430</v>
      </c>
      <c r="J15" t="s">
        <v>83</v>
      </c>
      <c r="K15" t="s">
        <v>57</v>
      </c>
      <c r="L15" t="s">
        <v>57</v>
      </c>
      <c r="M15" t="s">
        <v>57</v>
      </c>
      <c r="N15" t="s">
        <v>303</v>
      </c>
    </row>
    <row r="16" spans="1:14" x14ac:dyDescent="0.2">
      <c r="A16" t="s">
        <v>252</v>
      </c>
      <c r="B16" t="s">
        <v>299</v>
      </c>
      <c r="C16" t="s">
        <v>57</v>
      </c>
      <c r="D16" t="s">
        <v>57</v>
      </c>
      <c r="E16" t="s">
        <v>57</v>
      </c>
      <c r="F16" t="s">
        <v>57</v>
      </c>
      <c r="G16" t="s">
        <v>57</v>
      </c>
      <c r="H16" t="s">
        <v>57</v>
      </c>
      <c r="I16" t="s">
        <v>57</v>
      </c>
      <c r="J16" t="s">
        <v>57</v>
      </c>
      <c r="K16" t="s">
        <v>57</v>
      </c>
      <c r="L16" t="s">
        <v>57</v>
      </c>
      <c r="M16" t="s">
        <v>57</v>
      </c>
      <c r="N16" t="s">
        <v>57</v>
      </c>
    </row>
    <row r="17" spans="1:14" x14ac:dyDescent="0.2">
      <c r="A17" t="s">
        <v>253</v>
      </c>
      <c r="B17" t="s">
        <v>64</v>
      </c>
      <c r="C17" t="s">
        <v>57</v>
      </c>
      <c r="D17" t="s">
        <v>57</v>
      </c>
      <c r="E17" t="s">
        <v>57</v>
      </c>
      <c r="F17" t="s">
        <v>57</v>
      </c>
      <c r="G17" t="s">
        <v>57</v>
      </c>
      <c r="H17" t="s">
        <v>57</v>
      </c>
      <c r="I17" t="s">
        <v>57</v>
      </c>
      <c r="J17" t="s">
        <v>57</v>
      </c>
      <c r="K17" t="s">
        <v>57</v>
      </c>
      <c r="L17" t="s">
        <v>57</v>
      </c>
      <c r="M17" t="s">
        <v>57</v>
      </c>
      <c r="N17" t="s">
        <v>57</v>
      </c>
    </row>
    <row r="18" spans="1:14" x14ac:dyDescent="0.2">
      <c r="A18" t="s">
        <v>254</v>
      </c>
      <c r="B18" t="s">
        <v>58</v>
      </c>
      <c r="C18" t="s">
        <v>71</v>
      </c>
      <c r="D18" t="s">
        <v>81</v>
      </c>
      <c r="E18" t="s">
        <v>91</v>
      </c>
      <c r="F18" t="s">
        <v>102</v>
      </c>
      <c r="G18" t="s">
        <v>108</v>
      </c>
      <c r="H18" t="s">
        <v>112</v>
      </c>
      <c r="I18" t="s">
        <v>102</v>
      </c>
      <c r="J18" t="s">
        <v>91</v>
      </c>
      <c r="K18" t="s">
        <v>57</v>
      </c>
      <c r="L18" t="s">
        <v>57</v>
      </c>
      <c r="M18" t="s">
        <v>57</v>
      </c>
      <c r="N18" t="s">
        <v>81</v>
      </c>
    </row>
    <row r="19" spans="1:14" x14ac:dyDescent="0.2">
      <c r="A19" t="s">
        <v>255</v>
      </c>
      <c r="B19" t="s">
        <v>300</v>
      </c>
      <c r="C19" t="s">
        <v>147</v>
      </c>
      <c r="D19" t="s">
        <v>346</v>
      </c>
      <c r="E19" t="s">
        <v>365</v>
      </c>
      <c r="F19" t="s">
        <v>365</v>
      </c>
      <c r="G19" t="s">
        <v>101</v>
      </c>
      <c r="H19" t="s">
        <v>61</v>
      </c>
      <c r="I19" t="s">
        <v>114</v>
      </c>
      <c r="J19" t="s">
        <v>440</v>
      </c>
      <c r="K19" t="s">
        <v>57</v>
      </c>
      <c r="L19" t="s">
        <v>57</v>
      </c>
      <c r="M19" t="s">
        <v>57</v>
      </c>
      <c r="N19" t="s">
        <v>150</v>
      </c>
    </row>
    <row r="20" spans="1:14" x14ac:dyDescent="0.2">
      <c r="A20" t="s">
        <v>256</v>
      </c>
      <c r="B20" t="s">
        <v>241</v>
      </c>
      <c r="C20" t="s">
        <v>326</v>
      </c>
      <c r="D20" t="s">
        <v>346</v>
      </c>
      <c r="E20" t="s">
        <v>118</v>
      </c>
      <c r="F20" t="s">
        <v>118</v>
      </c>
      <c r="G20" t="s">
        <v>118</v>
      </c>
      <c r="H20" t="s">
        <v>118</v>
      </c>
      <c r="I20" t="s">
        <v>89</v>
      </c>
      <c r="J20" t="s">
        <v>118</v>
      </c>
      <c r="K20" t="s">
        <v>57</v>
      </c>
      <c r="L20" t="s">
        <v>57</v>
      </c>
      <c r="M20" t="s">
        <v>57</v>
      </c>
      <c r="N20" t="s">
        <v>365</v>
      </c>
    </row>
    <row r="21" spans="1:14" x14ac:dyDescent="0.2">
      <c r="A21" t="s">
        <v>257</v>
      </c>
      <c r="B21" t="s">
        <v>301</v>
      </c>
      <c r="C21" t="s">
        <v>327</v>
      </c>
      <c r="D21" t="s">
        <v>347</v>
      </c>
      <c r="E21" t="s">
        <v>360</v>
      </c>
      <c r="F21" t="s">
        <v>383</v>
      </c>
      <c r="G21" t="s">
        <v>156</v>
      </c>
      <c r="H21" t="s">
        <v>416</v>
      </c>
      <c r="I21" t="s">
        <v>242</v>
      </c>
      <c r="J21" t="s">
        <v>155</v>
      </c>
      <c r="K21" t="s">
        <v>57</v>
      </c>
      <c r="L21" t="s">
        <v>57</v>
      </c>
      <c r="M21" t="s">
        <v>57</v>
      </c>
      <c r="N21" t="s">
        <v>233</v>
      </c>
    </row>
    <row r="22" spans="1:14" x14ac:dyDescent="0.2">
      <c r="A22" t="s">
        <v>258</v>
      </c>
      <c r="B22" t="s">
        <v>302</v>
      </c>
      <c r="C22" t="s">
        <v>147</v>
      </c>
      <c r="D22" t="s">
        <v>348</v>
      </c>
      <c r="E22" t="s">
        <v>366</v>
      </c>
      <c r="F22" t="s">
        <v>384</v>
      </c>
      <c r="G22" t="s">
        <v>107</v>
      </c>
      <c r="H22" t="s">
        <v>417</v>
      </c>
      <c r="I22" t="s">
        <v>237</v>
      </c>
      <c r="J22" t="s">
        <v>151</v>
      </c>
      <c r="K22" t="s">
        <v>57</v>
      </c>
      <c r="L22" t="s">
        <v>57</v>
      </c>
      <c r="M22" t="s">
        <v>57</v>
      </c>
      <c r="N22" t="s">
        <v>451</v>
      </c>
    </row>
    <row r="23" spans="1:14" x14ac:dyDescent="0.2">
      <c r="A23" t="s">
        <v>259</v>
      </c>
      <c r="B23" t="s">
        <v>303</v>
      </c>
      <c r="C23" t="s">
        <v>57</v>
      </c>
      <c r="D23" t="s">
        <v>57</v>
      </c>
      <c r="E23" t="s">
        <v>57</v>
      </c>
      <c r="F23" t="s">
        <v>57</v>
      </c>
      <c r="G23" t="s">
        <v>57</v>
      </c>
      <c r="H23" t="s">
        <v>57</v>
      </c>
      <c r="I23" t="s">
        <v>57</v>
      </c>
      <c r="J23" t="s">
        <v>57</v>
      </c>
      <c r="K23" t="s">
        <v>57</v>
      </c>
      <c r="L23" t="s">
        <v>57</v>
      </c>
      <c r="M23" t="s">
        <v>57</v>
      </c>
      <c r="N23" t="s">
        <v>57</v>
      </c>
    </row>
    <row r="24" spans="1:14" x14ac:dyDescent="0.2">
      <c r="A24" t="s">
        <v>260</v>
      </c>
      <c r="B24" t="s">
        <v>304</v>
      </c>
      <c r="C24" t="s">
        <v>328</v>
      </c>
      <c r="D24" t="s">
        <v>349</v>
      </c>
      <c r="E24" t="s">
        <v>367</v>
      </c>
      <c r="F24" t="s">
        <v>385</v>
      </c>
      <c r="G24" t="s">
        <v>399</v>
      </c>
      <c r="H24" t="s">
        <v>365</v>
      </c>
      <c r="I24" t="s">
        <v>157</v>
      </c>
      <c r="J24" t="s">
        <v>347</v>
      </c>
      <c r="K24" t="s">
        <v>57</v>
      </c>
      <c r="L24" t="s">
        <v>57</v>
      </c>
      <c r="M24" t="s">
        <v>57</v>
      </c>
      <c r="N24" t="s">
        <v>452</v>
      </c>
    </row>
    <row r="25" spans="1:14" x14ac:dyDescent="0.2">
      <c r="A25" t="s">
        <v>261</v>
      </c>
      <c r="B25" t="s">
        <v>305</v>
      </c>
      <c r="C25" t="s">
        <v>235</v>
      </c>
      <c r="D25" t="s">
        <v>236</v>
      </c>
      <c r="E25" t="s">
        <v>61</v>
      </c>
      <c r="F25" t="s">
        <v>386</v>
      </c>
      <c r="G25" t="s">
        <v>400</v>
      </c>
      <c r="H25" t="s">
        <v>418</v>
      </c>
      <c r="I25" t="s">
        <v>365</v>
      </c>
      <c r="J25" t="s">
        <v>391</v>
      </c>
      <c r="K25" t="s">
        <v>57</v>
      </c>
      <c r="L25" t="s">
        <v>57</v>
      </c>
      <c r="M25" t="s">
        <v>57</v>
      </c>
      <c r="N25" t="s">
        <v>91</v>
      </c>
    </row>
    <row r="26" spans="1:14" x14ac:dyDescent="0.2">
      <c r="A26" t="s">
        <v>262</v>
      </c>
      <c r="B26" t="s">
        <v>306</v>
      </c>
      <c r="C26" t="s">
        <v>329</v>
      </c>
      <c r="D26" t="s">
        <v>350</v>
      </c>
      <c r="E26" t="s">
        <v>368</v>
      </c>
      <c r="F26" t="s">
        <v>387</v>
      </c>
      <c r="G26" t="s">
        <v>401</v>
      </c>
      <c r="H26" t="s">
        <v>419</v>
      </c>
      <c r="I26" t="s">
        <v>303</v>
      </c>
      <c r="J26" t="s">
        <v>348</v>
      </c>
      <c r="K26" t="s">
        <v>57</v>
      </c>
      <c r="L26" t="s">
        <v>57</v>
      </c>
      <c r="M26" t="s">
        <v>57</v>
      </c>
      <c r="N26" t="s">
        <v>453</v>
      </c>
    </row>
    <row r="27" spans="1:14" x14ac:dyDescent="0.2">
      <c r="A27" t="s">
        <v>263</v>
      </c>
      <c r="B27" t="s">
        <v>307</v>
      </c>
      <c r="C27" t="s">
        <v>330</v>
      </c>
      <c r="D27" t="s">
        <v>351</v>
      </c>
      <c r="E27" t="s">
        <v>369</v>
      </c>
      <c r="F27" t="s">
        <v>388</v>
      </c>
      <c r="G27" t="s">
        <v>402</v>
      </c>
      <c r="H27" t="s">
        <v>420</v>
      </c>
      <c r="I27" t="s">
        <v>403</v>
      </c>
      <c r="J27" t="s">
        <v>441</v>
      </c>
      <c r="K27" t="s">
        <v>57</v>
      </c>
      <c r="L27" t="s">
        <v>57</v>
      </c>
      <c r="M27" t="s">
        <v>57</v>
      </c>
      <c r="N27" t="s">
        <v>454</v>
      </c>
    </row>
    <row r="28" spans="1:14" x14ac:dyDescent="0.2">
      <c r="A28" t="s">
        <v>264</v>
      </c>
      <c r="B28" t="s">
        <v>307</v>
      </c>
      <c r="C28" t="s">
        <v>330</v>
      </c>
      <c r="D28" t="s">
        <v>351</v>
      </c>
      <c r="E28" t="s">
        <v>369</v>
      </c>
      <c r="F28" t="s">
        <v>388</v>
      </c>
      <c r="G28" t="s">
        <v>402</v>
      </c>
      <c r="H28" t="s">
        <v>420</v>
      </c>
      <c r="I28" t="s">
        <v>403</v>
      </c>
      <c r="J28" t="s">
        <v>441</v>
      </c>
      <c r="K28" t="s">
        <v>57</v>
      </c>
      <c r="L28" t="s">
        <v>57</v>
      </c>
      <c r="M28" t="s">
        <v>57</v>
      </c>
      <c r="N28" t="s">
        <v>454</v>
      </c>
    </row>
    <row r="29" spans="1:14" x14ac:dyDescent="0.2">
      <c r="A29" t="s">
        <v>265</v>
      </c>
      <c r="B29" t="s">
        <v>308</v>
      </c>
      <c r="C29" t="s">
        <v>331</v>
      </c>
      <c r="D29" t="s">
        <v>352</v>
      </c>
      <c r="E29" t="s">
        <v>370</v>
      </c>
      <c r="F29" t="s">
        <v>389</v>
      </c>
      <c r="G29" t="s">
        <v>403</v>
      </c>
      <c r="H29" t="s">
        <v>421</v>
      </c>
      <c r="I29" t="s">
        <v>431</v>
      </c>
      <c r="J29" t="s">
        <v>230</v>
      </c>
      <c r="K29" t="s">
        <v>57</v>
      </c>
      <c r="L29" t="s">
        <v>57</v>
      </c>
      <c r="M29" t="s">
        <v>57</v>
      </c>
      <c r="N29" t="s">
        <v>455</v>
      </c>
    </row>
    <row r="30" spans="1:14" x14ac:dyDescent="0.2">
      <c r="A30" t="s">
        <v>266</v>
      </c>
      <c r="B30" t="s">
        <v>309</v>
      </c>
      <c r="C30" t="s">
        <v>332</v>
      </c>
      <c r="D30" t="s">
        <v>353</v>
      </c>
      <c r="E30" t="s">
        <v>371</v>
      </c>
      <c r="F30" t="s">
        <v>390</v>
      </c>
      <c r="G30" t="s">
        <v>148</v>
      </c>
      <c r="H30" t="s">
        <v>130</v>
      </c>
      <c r="I30" t="s">
        <v>94</v>
      </c>
      <c r="J30" t="s">
        <v>400</v>
      </c>
      <c r="K30" t="s">
        <v>57</v>
      </c>
      <c r="L30" t="s">
        <v>57</v>
      </c>
      <c r="M30" t="s">
        <v>57</v>
      </c>
      <c r="N30" t="s">
        <v>73</v>
      </c>
    </row>
    <row r="31" spans="1:14" x14ac:dyDescent="0.2">
      <c r="A31" t="s">
        <v>267</v>
      </c>
      <c r="B31" t="s">
        <v>310</v>
      </c>
      <c r="C31" t="s">
        <v>333</v>
      </c>
      <c r="D31" t="s">
        <v>354</v>
      </c>
      <c r="E31" t="s">
        <v>372</v>
      </c>
      <c r="F31" t="s">
        <v>72</v>
      </c>
      <c r="G31" t="s">
        <v>83</v>
      </c>
      <c r="H31" t="s">
        <v>227</v>
      </c>
      <c r="I31" t="s">
        <v>130</v>
      </c>
      <c r="J31" t="s">
        <v>442</v>
      </c>
      <c r="K31" t="s">
        <v>57</v>
      </c>
      <c r="L31" t="s">
        <v>57</v>
      </c>
      <c r="M31" t="s">
        <v>57</v>
      </c>
      <c r="N31" t="s">
        <v>93</v>
      </c>
    </row>
    <row r="32" spans="1:14" x14ac:dyDescent="0.2">
      <c r="A32" t="s">
        <v>268</v>
      </c>
      <c r="B32" t="s">
        <v>65</v>
      </c>
      <c r="C32" t="s">
        <v>299</v>
      </c>
      <c r="D32" t="s">
        <v>325</v>
      </c>
      <c r="E32" t="s">
        <v>373</v>
      </c>
      <c r="F32" t="s">
        <v>391</v>
      </c>
      <c r="G32" t="s">
        <v>240</v>
      </c>
      <c r="H32" t="s">
        <v>108</v>
      </c>
      <c r="I32" t="s">
        <v>61</v>
      </c>
      <c r="J32" t="s">
        <v>326</v>
      </c>
      <c r="K32" t="s">
        <v>57</v>
      </c>
      <c r="L32" t="s">
        <v>57</v>
      </c>
      <c r="M32" t="s">
        <v>57</v>
      </c>
      <c r="N32" t="s">
        <v>96</v>
      </c>
    </row>
    <row r="33" spans="1:14" x14ac:dyDescent="0.2">
      <c r="A33" t="s">
        <v>269</v>
      </c>
      <c r="B33" t="s">
        <v>311</v>
      </c>
      <c r="C33" t="s">
        <v>129</v>
      </c>
      <c r="D33" t="s">
        <v>64</v>
      </c>
      <c r="E33" t="s">
        <v>374</v>
      </c>
      <c r="F33" t="s">
        <v>392</v>
      </c>
      <c r="G33" t="s">
        <v>404</v>
      </c>
      <c r="H33" t="s">
        <v>130</v>
      </c>
      <c r="I33" t="s">
        <v>148</v>
      </c>
      <c r="J33" t="s">
        <v>153</v>
      </c>
      <c r="K33" t="s">
        <v>57</v>
      </c>
      <c r="L33" t="s">
        <v>57</v>
      </c>
      <c r="M33" t="s">
        <v>57</v>
      </c>
      <c r="N33" t="s">
        <v>59</v>
      </c>
    </row>
    <row r="34" spans="1:14" x14ac:dyDescent="0.2">
      <c r="A34" t="s">
        <v>270</v>
      </c>
      <c r="B34" t="s">
        <v>312</v>
      </c>
      <c r="C34" t="s">
        <v>334</v>
      </c>
      <c r="D34" t="s">
        <v>355</v>
      </c>
      <c r="E34" t="s">
        <v>375</v>
      </c>
      <c r="F34" t="s">
        <v>393</v>
      </c>
      <c r="G34" t="s">
        <v>405</v>
      </c>
      <c r="H34" t="s">
        <v>94</v>
      </c>
      <c r="I34" t="s">
        <v>432</v>
      </c>
      <c r="J34" t="s">
        <v>443</v>
      </c>
      <c r="K34" t="s">
        <v>57</v>
      </c>
      <c r="L34" t="s">
        <v>57</v>
      </c>
      <c r="M34" t="s">
        <v>57</v>
      </c>
      <c r="N34" t="s">
        <v>456</v>
      </c>
    </row>
    <row r="35" spans="1:14" x14ac:dyDescent="0.2">
      <c r="A35" t="s">
        <v>271</v>
      </c>
      <c r="B35" t="s">
        <v>312</v>
      </c>
      <c r="C35" t="s">
        <v>334</v>
      </c>
      <c r="D35" t="s">
        <v>355</v>
      </c>
      <c r="E35" t="s">
        <v>375</v>
      </c>
      <c r="F35" t="s">
        <v>393</v>
      </c>
      <c r="G35" t="s">
        <v>405</v>
      </c>
      <c r="H35" t="s">
        <v>94</v>
      </c>
      <c r="I35" t="s">
        <v>432</v>
      </c>
      <c r="J35" t="s">
        <v>443</v>
      </c>
      <c r="K35" t="s">
        <v>57</v>
      </c>
      <c r="L35" t="s">
        <v>57</v>
      </c>
      <c r="M35" t="s">
        <v>57</v>
      </c>
      <c r="N35" t="s">
        <v>456</v>
      </c>
    </row>
    <row r="36" spans="1:14" x14ac:dyDescent="0.2">
      <c r="A36" t="s">
        <v>272</v>
      </c>
      <c r="B36" t="s">
        <v>313</v>
      </c>
      <c r="C36" t="s">
        <v>335</v>
      </c>
      <c r="D36" t="s">
        <v>356</v>
      </c>
      <c r="E36" t="s">
        <v>376</v>
      </c>
      <c r="F36" t="s">
        <v>234</v>
      </c>
      <c r="G36" t="s">
        <v>406</v>
      </c>
      <c r="H36" t="s">
        <v>232</v>
      </c>
      <c r="I36" t="s">
        <v>317</v>
      </c>
      <c r="J36" t="s">
        <v>339</v>
      </c>
      <c r="K36" t="s">
        <v>57</v>
      </c>
      <c r="L36" t="s">
        <v>57</v>
      </c>
      <c r="M36" t="s">
        <v>57</v>
      </c>
      <c r="N36" t="s">
        <v>457</v>
      </c>
    </row>
    <row r="37" spans="1:14" x14ac:dyDescent="0.2">
      <c r="A37" t="s">
        <v>273</v>
      </c>
      <c r="B37" t="s">
        <v>313</v>
      </c>
      <c r="C37" t="s">
        <v>335</v>
      </c>
      <c r="D37" t="s">
        <v>356</v>
      </c>
      <c r="E37" t="s">
        <v>376</v>
      </c>
      <c r="F37" t="s">
        <v>234</v>
      </c>
      <c r="G37" t="s">
        <v>406</v>
      </c>
      <c r="H37" t="s">
        <v>232</v>
      </c>
      <c r="I37" t="s">
        <v>317</v>
      </c>
      <c r="J37" t="s">
        <v>339</v>
      </c>
      <c r="K37" t="s">
        <v>57</v>
      </c>
      <c r="L37" t="s">
        <v>57</v>
      </c>
      <c r="M37" t="s">
        <v>57</v>
      </c>
      <c r="N37" t="s">
        <v>457</v>
      </c>
    </row>
    <row r="38" spans="1:14" x14ac:dyDescent="0.2">
      <c r="A38" t="s">
        <v>274</v>
      </c>
      <c r="B38" t="s">
        <v>314</v>
      </c>
      <c r="C38" t="s">
        <v>336</v>
      </c>
      <c r="D38" t="s">
        <v>357</v>
      </c>
      <c r="E38" t="s">
        <v>377</v>
      </c>
      <c r="F38" t="s">
        <v>394</v>
      </c>
      <c r="G38" t="s">
        <v>407</v>
      </c>
      <c r="H38" t="s">
        <v>238</v>
      </c>
      <c r="I38" t="s">
        <v>433</v>
      </c>
      <c r="J38" t="s">
        <v>444</v>
      </c>
      <c r="K38" t="s">
        <v>57</v>
      </c>
      <c r="L38" t="s">
        <v>57</v>
      </c>
      <c r="M38" t="s">
        <v>57</v>
      </c>
      <c r="N38" t="s">
        <v>458</v>
      </c>
    </row>
    <row r="39" spans="1:14" x14ac:dyDescent="0.2">
      <c r="A39" t="s">
        <v>275</v>
      </c>
      <c r="B39" t="s">
        <v>315</v>
      </c>
      <c r="C39" t="s">
        <v>337</v>
      </c>
      <c r="D39" t="s">
        <v>358</v>
      </c>
      <c r="E39" t="s">
        <v>378</v>
      </c>
      <c r="F39" t="s">
        <v>395</v>
      </c>
      <c r="G39" t="s">
        <v>408</v>
      </c>
      <c r="H39" t="s">
        <v>422</v>
      </c>
      <c r="I39" t="s">
        <v>434</v>
      </c>
      <c r="J39" t="s">
        <v>445</v>
      </c>
      <c r="K39" t="s">
        <v>57</v>
      </c>
      <c r="L39" t="s">
        <v>57</v>
      </c>
      <c r="M39" t="s">
        <v>57</v>
      </c>
      <c r="N39" t="s">
        <v>459</v>
      </c>
    </row>
    <row r="40" spans="1:14" x14ac:dyDescent="0.2">
      <c r="A40" t="s">
        <v>276</v>
      </c>
      <c r="B40" t="s">
        <v>126</v>
      </c>
      <c r="C40" t="s">
        <v>64</v>
      </c>
      <c r="D40" t="s">
        <v>64</v>
      </c>
      <c r="E40" t="s">
        <v>64</v>
      </c>
      <c r="F40" t="s">
        <v>126</v>
      </c>
      <c r="G40" t="s">
        <v>409</v>
      </c>
      <c r="H40" t="s">
        <v>423</v>
      </c>
      <c r="I40" t="s">
        <v>435</v>
      </c>
      <c r="J40" t="s">
        <v>446</v>
      </c>
      <c r="K40" t="s">
        <v>57</v>
      </c>
      <c r="L40" t="s">
        <v>57</v>
      </c>
      <c r="M40" t="s">
        <v>57</v>
      </c>
      <c r="N40" t="s">
        <v>446</v>
      </c>
    </row>
    <row r="41" spans="1:14" x14ac:dyDescent="0.2">
      <c r="A41" t="s">
        <v>277</v>
      </c>
      <c r="B41" t="s">
        <v>126</v>
      </c>
      <c r="C41" t="s">
        <v>64</v>
      </c>
      <c r="D41" t="s">
        <v>64</v>
      </c>
      <c r="E41" t="s">
        <v>64</v>
      </c>
      <c r="F41" t="s">
        <v>126</v>
      </c>
      <c r="G41" t="s">
        <v>409</v>
      </c>
      <c r="H41" t="s">
        <v>423</v>
      </c>
      <c r="I41" t="s">
        <v>435</v>
      </c>
      <c r="J41" t="s">
        <v>446</v>
      </c>
      <c r="K41" t="s">
        <v>57</v>
      </c>
      <c r="L41" t="s">
        <v>57</v>
      </c>
      <c r="M41" t="s">
        <v>57</v>
      </c>
      <c r="N41" t="s">
        <v>446</v>
      </c>
    </row>
    <row r="42" spans="1:14" x14ac:dyDescent="0.2">
      <c r="A42" t="s">
        <v>278</v>
      </c>
      <c r="B42" t="s">
        <v>316</v>
      </c>
      <c r="C42" t="s">
        <v>338</v>
      </c>
      <c r="D42" t="s">
        <v>359</v>
      </c>
      <c r="E42" t="s">
        <v>359</v>
      </c>
      <c r="F42" t="s">
        <v>359</v>
      </c>
      <c r="G42" t="s">
        <v>410</v>
      </c>
      <c r="H42" t="s">
        <v>424</v>
      </c>
      <c r="I42" t="s">
        <v>436</v>
      </c>
      <c r="J42" t="s">
        <v>436</v>
      </c>
      <c r="K42" t="s">
        <v>57</v>
      </c>
      <c r="L42" t="s">
        <v>57</v>
      </c>
      <c r="M42" t="s">
        <v>57</v>
      </c>
      <c r="N42" t="s">
        <v>460</v>
      </c>
    </row>
    <row r="43" spans="1:14" x14ac:dyDescent="0.2">
      <c r="A43" t="s">
        <v>279</v>
      </c>
      <c r="B43" t="s">
        <v>316</v>
      </c>
      <c r="C43" t="s">
        <v>338</v>
      </c>
      <c r="D43" t="s">
        <v>359</v>
      </c>
      <c r="E43" t="s">
        <v>359</v>
      </c>
      <c r="F43" t="s">
        <v>359</v>
      </c>
      <c r="G43" t="s">
        <v>410</v>
      </c>
      <c r="H43" t="s">
        <v>424</v>
      </c>
      <c r="I43" t="s">
        <v>436</v>
      </c>
      <c r="J43" t="s">
        <v>436</v>
      </c>
      <c r="K43" t="s">
        <v>57</v>
      </c>
      <c r="L43" t="s">
        <v>57</v>
      </c>
      <c r="M43" t="s">
        <v>57</v>
      </c>
      <c r="N43" t="s">
        <v>57</v>
      </c>
    </row>
    <row r="44" spans="1:14" x14ac:dyDescent="0.2">
      <c r="A44" t="s">
        <v>280</v>
      </c>
      <c r="B44" t="s">
        <v>317</v>
      </c>
      <c r="C44" t="s">
        <v>149</v>
      </c>
      <c r="D44" t="s">
        <v>91</v>
      </c>
      <c r="E44" t="s">
        <v>96</v>
      </c>
      <c r="F44" t="s">
        <v>148</v>
      </c>
      <c r="G44" t="s">
        <v>89</v>
      </c>
      <c r="H44" t="s">
        <v>240</v>
      </c>
      <c r="I44" t="s">
        <v>148</v>
      </c>
      <c r="J44" t="s">
        <v>74</v>
      </c>
      <c r="K44" t="s">
        <v>57</v>
      </c>
      <c r="L44" t="s">
        <v>57</v>
      </c>
      <c r="M44" t="s">
        <v>57</v>
      </c>
      <c r="N44" t="s">
        <v>439</v>
      </c>
    </row>
    <row r="45" spans="1:14" x14ac:dyDescent="0.2">
      <c r="A45" t="s">
        <v>281</v>
      </c>
      <c r="B45" t="s">
        <v>318</v>
      </c>
      <c r="C45" t="s">
        <v>339</v>
      </c>
      <c r="D45" t="s">
        <v>360</v>
      </c>
      <c r="E45" t="s">
        <v>83</v>
      </c>
      <c r="F45" t="s">
        <v>62</v>
      </c>
      <c r="G45" t="s">
        <v>411</v>
      </c>
      <c r="H45" t="s">
        <v>324</v>
      </c>
      <c r="I45" t="s">
        <v>333</v>
      </c>
      <c r="J45" t="s">
        <v>324</v>
      </c>
      <c r="K45" t="s">
        <v>57</v>
      </c>
      <c r="L45" t="s">
        <v>57</v>
      </c>
      <c r="M45" t="s">
        <v>57</v>
      </c>
      <c r="N45" t="s">
        <v>227</v>
      </c>
    </row>
    <row r="46" spans="1:14" x14ac:dyDescent="0.2">
      <c r="A46" t="s">
        <v>282</v>
      </c>
      <c r="B46" t="s">
        <v>319</v>
      </c>
      <c r="C46" t="s">
        <v>116</v>
      </c>
      <c r="D46" t="s">
        <v>341</v>
      </c>
      <c r="E46" t="s">
        <v>362</v>
      </c>
      <c r="F46" t="s">
        <v>379</v>
      </c>
      <c r="G46" t="s">
        <v>154</v>
      </c>
      <c r="H46" t="s">
        <v>231</v>
      </c>
      <c r="I46" t="s">
        <v>427</v>
      </c>
      <c r="J46" t="s">
        <v>437</v>
      </c>
      <c r="K46" t="s">
        <v>57</v>
      </c>
      <c r="L46" t="s">
        <v>57</v>
      </c>
      <c r="M46" t="s">
        <v>57</v>
      </c>
      <c r="N46" t="s">
        <v>461</v>
      </c>
    </row>
    <row r="47" spans="1:14" x14ac:dyDescent="0.2">
      <c r="A47" t="s">
        <v>283</v>
      </c>
      <c r="B47" t="s">
        <v>320</v>
      </c>
      <c r="C47" t="s">
        <v>340</v>
      </c>
      <c r="D47" t="s">
        <v>361</v>
      </c>
      <c r="E47" t="s">
        <v>78</v>
      </c>
      <c r="F47" t="s">
        <v>396</v>
      </c>
      <c r="G47" t="s">
        <v>125</v>
      </c>
      <c r="H47" t="s">
        <v>425</v>
      </c>
      <c r="I47" t="s">
        <v>83</v>
      </c>
      <c r="J47" t="s">
        <v>92</v>
      </c>
      <c r="K47" t="s">
        <v>57</v>
      </c>
      <c r="L47" t="s">
        <v>57</v>
      </c>
      <c r="M47" t="s">
        <v>57</v>
      </c>
      <c r="N47" t="s">
        <v>462</v>
      </c>
    </row>
    <row r="48" spans="1:14" x14ac:dyDescent="0.2">
      <c r="A48" t="s">
        <v>284</v>
      </c>
      <c r="B48" t="s">
        <v>95</v>
      </c>
      <c r="C48" t="s">
        <v>94</v>
      </c>
      <c r="D48" t="s">
        <v>229</v>
      </c>
      <c r="E48" t="s">
        <v>76</v>
      </c>
      <c r="F48" t="s">
        <v>75</v>
      </c>
      <c r="G48" t="s">
        <v>75</v>
      </c>
      <c r="H48" t="s">
        <v>426</v>
      </c>
      <c r="I48" t="s">
        <v>75</v>
      </c>
      <c r="J48" t="s">
        <v>76</v>
      </c>
      <c r="K48" t="s">
        <v>57</v>
      </c>
      <c r="L48" t="s">
        <v>57</v>
      </c>
      <c r="M48" t="s">
        <v>57</v>
      </c>
      <c r="N48" t="s">
        <v>64</v>
      </c>
    </row>
    <row r="49" spans="1:14" x14ac:dyDescent="0.2">
      <c r="A49" t="s">
        <v>285</v>
      </c>
      <c r="B49" t="s">
        <v>154</v>
      </c>
      <c r="C49" t="s">
        <v>341</v>
      </c>
      <c r="D49" t="s">
        <v>362</v>
      </c>
      <c r="E49" t="s">
        <v>379</v>
      </c>
      <c r="F49" t="s">
        <v>154</v>
      </c>
      <c r="G49" t="s">
        <v>231</v>
      </c>
      <c r="H49" t="s">
        <v>427</v>
      </c>
      <c r="I49" t="s">
        <v>437</v>
      </c>
      <c r="J49" t="s">
        <v>447</v>
      </c>
      <c r="K49" t="s">
        <v>57</v>
      </c>
      <c r="L49" t="s">
        <v>57</v>
      </c>
      <c r="M49" t="s">
        <v>57</v>
      </c>
      <c r="N49" t="s">
        <v>379</v>
      </c>
    </row>
    <row r="50" spans="1:14" x14ac:dyDescent="0.2">
      <c r="A50" t="s">
        <v>286</v>
      </c>
      <c r="B50" t="s">
        <v>66</v>
      </c>
      <c r="C50" t="s">
        <v>57</v>
      </c>
      <c r="D50" t="s">
        <v>57</v>
      </c>
      <c r="E50" t="s">
        <v>57</v>
      </c>
      <c r="F50" t="s">
        <v>57</v>
      </c>
      <c r="G50" t="s">
        <v>57</v>
      </c>
      <c r="H50" t="s">
        <v>57</v>
      </c>
      <c r="I50" t="s">
        <v>57</v>
      </c>
      <c r="J50" t="s">
        <v>57</v>
      </c>
      <c r="K50" t="s">
        <v>57</v>
      </c>
      <c r="L50" t="s">
        <v>57</v>
      </c>
      <c r="M50" t="s">
        <v>57</v>
      </c>
      <c r="N50" t="s">
        <v>57</v>
      </c>
    </row>
    <row r="51" spans="1:14" x14ac:dyDescent="0.2">
      <c r="A51" t="s">
        <v>287</v>
      </c>
      <c r="B51" t="s">
        <v>321</v>
      </c>
      <c r="C51" t="s">
        <v>57</v>
      </c>
      <c r="D51" t="s">
        <v>57</v>
      </c>
      <c r="E51" t="s">
        <v>57</v>
      </c>
      <c r="F51" t="s">
        <v>57</v>
      </c>
      <c r="G51" t="s">
        <v>57</v>
      </c>
      <c r="H51" t="s">
        <v>57</v>
      </c>
      <c r="I51" t="s">
        <v>57</v>
      </c>
      <c r="J51" t="s">
        <v>57</v>
      </c>
      <c r="K51" t="s">
        <v>57</v>
      </c>
      <c r="L51" t="s">
        <v>57</v>
      </c>
      <c r="M51" t="s">
        <v>57</v>
      </c>
      <c r="N51" t="s">
        <v>57</v>
      </c>
    </row>
    <row r="52" spans="1:14" x14ac:dyDescent="0.2">
      <c r="A52" t="s">
        <v>288</v>
      </c>
      <c r="B52" t="s">
        <v>308</v>
      </c>
      <c r="C52" t="s">
        <v>331</v>
      </c>
      <c r="D52" t="s">
        <v>352</v>
      </c>
      <c r="E52" t="s">
        <v>370</v>
      </c>
      <c r="F52" t="s">
        <v>389</v>
      </c>
      <c r="G52" t="s">
        <v>403</v>
      </c>
      <c r="H52" t="s">
        <v>421</v>
      </c>
      <c r="I52" t="s">
        <v>431</v>
      </c>
      <c r="J52" t="s">
        <v>230</v>
      </c>
      <c r="K52" t="s">
        <v>57</v>
      </c>
      <c r="L52" t="s">
        <v>57</v>
      </c>
      <c r="M52" t="s">
        <v>57</v>
      </c>
      <c r="N52" t="s">
        <v>455</v>
      </c>
    </row>
    <row r="53" spans="1:14" x14ac:dyDescent="0.2">
      <c r="A53" t="s">
        <v>289</v>
      </c>
      <c r="B53" t="s">
        <v>314</v>
      </c>
      <c r="C53" t="s">
        <v>336</v>
      </c>
      <c r="D53" t="s">
        <v>357</v>
      </c>
      <c r="E53" t="s">
        <v>377</v>
      </c>
      <c r="F53" t="s">
        <v>394</v>
      </c>
      <c r="G53" t="s">
        <v>407</v>
      </c>
      <c r="H53" t="s">
        <v>238</v>
      </c>
      <c r="I53" t="s">
        <v>433</v>
      </c>
      <c r="J53" t="s">
        <v>444</v>
      </c>
      <c r="K53" t="s">
        <v>57</v>
      </c>
      <c r="L53" t="s">
        <v>57</v>
      </c>
      <c r="M53" t="s">
        <v>57</v>
      </c>
      <c r="N53" t="s">
        <v>458</v>
      </c>
    </row>
    <row r="54" spans="1:14" x14ac:dyDescent="0.2">
      <c r="A54" t="s">
        <v>290</v>
      </c>
      <c r="B54" t="s">
        <v>315</v>
      </c>
      <c r="C54" t="s">
        <v>337</v>
      </c>
      <c r="D54" t="s">
        <v>358</v>
      </c>
      <c r="E54" t="s">
        <v>378</v>
      </c>
      <c r="F54" t="s">
        <v>395</v>
      </c>
      <c r="G54" t="s">
        <v>408</v>
      </c>
      <c r="H54" t="s">
        <v>422</v>
      </c>
      <c r="I54" t="s">
        <v>434</v>
      </c>
      <c r="J54" t="s">
        <v>445</v>
      </c>
      <c r="K54" t="s">
        <v>57</v>
      </c>
      <c r="L54" t="s">
        <v>57</v>
      </c>
      <c r="M54" t="s">
        <v>57</v>
      </c>
      <c r="N54" t="s">
        <v>459</v>
      </c>
    </row>
    <row r="55" spans="1:14" x14ac:dyDescent="0.2">
      <c r="A55" t="s">
        <v>291</v>
      </c>
      <c r="B55" t="s">
        <v>126</v>
      </c>
      <c r="C55" t="s">
        <v>64</v>
      </c>
      <c r="D55" t="s">
        <v>64</v>
      </c>
      <c r="E55" t="s">
        <v>64</v>
      </c>
      <c r="F55" t="s">
        <v>126</v>
      </c>
      <c r="G55" t="s">
        <v>409</v>
      </c>
      <c r="H55" t="s">
        <v>423</v>
      </c>
      <c r="I55" t="s">
        <v>435</v>
      </c>
      <c r="J55" t="s">
        <v>446</v>
      </c>
      <c r="K55" t="s">
        <v>57</v>
      </c>
      <c r="L55" t="s">
        <v>57</v>
      </c>
      <c r="M55" t="s">
        <v>57</v>
      </c>
      <c r="N55" t="s">
        <v>446</v>
      </c>
    </row>
    <row r="56" spans="1:14" x14ac:dyDescent="0.2">
      <c r="A56" t="s">
        <v>292</v>
      </c>
      <c r="B56" t="s">
        <v>322</v>
      </c>
      <c r="C56" t="s">
        <v>342</v>
      </c>
      <c r="D56" t="s">
        <v>363</v>
      </c>
      <c r="E56" t="s">
        <v>380</v>
      </c>
      <c r="F56" t="s">
        <v>341</v>
      </c>
      <c r="G56" t="s">
        <v>412</v>
      </c>
      <c r="H56" t="s">
        <v>428</v>
      </c>
      <c r="I56" t="s">
        <v>438</v>
      </c>
      <c r="J56" t="s">
        <v>448</v>
      </c>
      <c r="K56" t="s">
        <v>57</v>
      </c>
      <c r="L56" t="s">
        <v>57</v>
      </c>
      <c r="M56" t="s">
        <v>57</v>
      </c>
      <c r="N56" t="s">
        <v>463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71"/>
  <sheetViews>
    <sheetView tabSelected="1" zoomScaleNormal="100" workbookViewId="0">
      <selection activeCell="E8" sqref="E8"/>
    </sheetView>
  </sheetViews>
  <sheetFormatPr baseColWidth="10" defaultColWidth="8.83203125" defaultRowHeight="15" x14ac:dyDescent="0.2"/>
  <cols>
    <col min="1" max="1" width="48.6640625" customWidth="1"/>
    <col min="2" max="2" width="33.1640625" bestFit="1" customWidth="1"/>
    <col min="3" max="13" width="15.83203125" customWidth="1"/>
  </cols>
  <sheetData>
    <row r="1" spans="1:13" x14ac:dyDescent="0.2">
      <c r="A1" s="1" t="s">
        <v>133</v>
      </c>
      <c r="B1" s="1" t="s">
        <v>159</v>
      </c>
      <c r="C1" s="1" t="s">
        <v>158</v>
      </c>
      <c r="D1" s="1" t="s">
        <v>144</v>
      </c>
      <c r="E1" s="1" t="s">
        <v>140</v>
      </c>
      <c r="F1" s="1" t="s">
        <v>136</v>
      </c>
      <c r="G1" s="1" t="s">
        <v>583</v>
      </c>
      <c r="H1" s="17" t="s">
        <v>586</v>
      </c>
    </row>
    <row r="2" spans="1:13" x14ac:dyDescent="0.2">
      <c r="A2" t="s">
        <v>581</v>
      </c>
      <c r="B2" s="11"/>
      <c r="C2" s="11">
        <f>(C$17/B$17)-1</f>
        <v>0.27475756685277686</v>
      </c>
      <c r="D2" s="11">
        <f t="shared" ref="D2:F2" si="0">(D$17/C$17)-1</f>
        <v>4.5643153526971014E-2</v>
      </c>
      <c r="E2" s="11">
        <f t="shared" si="0"/>
        <v>4.0343915343915349E-2</v>
      </c>
      <c r="F2" s="11">
        <f t="shared" si="0"/>
        <v>0.14219114219114215</v>
      </c>
      <c r="G2" s="14">
        <f>AVERAGE(C2:F2)</f>
        <v>0.12573394447870134</v>
      </c>
      <c r="H2" s="11">
        <v>0.1</v>
      </c>
    </row>
    <row r="3" spans="1:13" x14ac:dyDescent="0.2">
      <c r="A3" t="s">
        <v>582</v>
      </c>
      <c r="B3" s="11"/>
      <c r="C3" s="11">
        <f>(C$71/B$71)-1</f>
        <v>0.37436476566911359</v>
      </c>
      <c r="D3" s="11">
        <f t="shared" ref="D3:F3" si="1">(D$71/C$71)-1</f>
        <v>-0.19926047658175838</v>
      </c>
      <c r="E3" s="11">
        <f t="shared" si="1"/>
        <v>-6.4135454079014886E-2</v>
      </c>
      <c r="F3" s="11">
        <f t="shared" si="1"/>
        <v>0.18366228070175428</v>
      </c>
      <c r="G3" s="14">
        <f>AVERAGE(C3:F3)</f>
        <v>7.3657778927523648E-2</v>
      </c>
      <c r="H3" s="11">
        <f t="shared" ref="H3:H4" si="2">G3</f>
        <v>7.3657778927523648E-2</v>
      </c>
    </row>
    <row r="4" spans="1:13" x14ac:dyDescent="0.2">
      <c r="A4" t="s">
        <v>584</v>
      </c>
      <c r="B4" s="11">
        <f>B$71/B$17</f>
        <v>0.5204231560387893</v>
      </c>
      <c r="C4" s="11">
        <f t="shared" ref="C4:F4" si="3">C$71/C$17</f>
        <v>0.56108805901337022</v>
      </c>
      <c r="D4" s="11">
        <f t="shared" si="3"/>
        <v>0.429673721340388</v>
      </c>
      <c r="E4" s="11">
        <f t="shared" si="3"/>
        <v>0.38652256834075016</v>
      </c>
      <c r="F4" s="11">
        <f t="shared" si="3"/>
        <v>0.40055658627087198</v>
      </c>
      <c r="G4" s="16">
        <f>AVERAGE(B4:F4)</f>
        <v>0.45965281820083403</v>
      </c>
      <c r="H4" s="11">
        <f t="shared" si="2"/>
        <v>0.45965281820083403</v>
      </c>
    </row>
    <row r="5" spans="1:13" x14ac:dyDescent="0.2">
      <c r="B5" s="11"/>
      <c r="C5" s="11"/>
      <c r="D5" s="11"/>
      <c r="E5" s="11"/>
      <c r="F5" s="11"/>
      <c r="G5" s="16"/>
      <c r="H5" s="11"/>
    </row>
    <row r="6" spans="1:13" x14ac:dyDescent="0.2">
      <c r="B6" s="11"/>
      <c r="C6" s="11"/>
      <c r="D6" s="11"/>
      <c r="E6" s="11"/>
      <c r="F6" s="11"/>
      <c r="G6" s="16"/>
      <c r="H6" s="11"/>
    </row>
    <row r="7" spans="1:13" x14ac:dyDescent="0.2">
      <c r="A7" s="10" t="s">
        <v>592</v>
      </c>
      <c r="B7" t="e" vm="1">
        <v>#VALUE!</v>
      </c>
      <c r="C7" s="9"/>
    </row>
    <row r="8" spans="1:13" x14ac:dyDescent="0.2">
      <c r="A8" t="s">
        <v>590</v>
      </c>
      <c r="B8" s="20">
        <v>0.01</v>
      </c>
    </row>
    <row r="9" spans="1:13" x14ac:dyDescent="0.2">
      <c r="A9" s="21" t="s">
        <v>589</v>
      </c>
      <c r="B9" s="22">
        <v>0.05</v>
      </c>
    </row>
    <row r="10" spans="1:13" x14ac:dyDescent="0.2">
      <c r="A10" t="s">
        <v>591</v>
      </c>
      <c r="B10" s="4">
        <f>NPV(B9,G71:M71)</f>
        <v>96309941740.049057</v>
      </c>
    </row>
    <row r="11" spans="1:13" x14ac:dyDescent="0.2">
      <c r="A11" t="s">
        <v>593</v>
      </c>
      <c r="B11" s="4">
        <v>402408000</v>
      </c>
    </row>
    <row r="12" spans="1:13" x14ac:dyDescent="0.2">
      <c r="A12" s="15" t="s">
        <v>595</v>
      </c>
      <c r="B12" s="23">
        <f>B10/B11</f>
        <v>239.33406328912213</v>
      </c>
      <c r="C12" s="10" t="s">
        <v>594</v>
      </c>
    </row>
    <row r="13" spans="1:13" x14ac:dyDescent="0.2">
      <c r="A13" t="s">
        <v>596</v>
      </c>
      <c r="B13" s="9" cm="1">
        <f t="array" aca="1" ref="B13" ca="1">_FV(B7,"Price")</f>
        <v>240.97</v>
      </c>
    </row>
    <row r="15" spans="1:13" x14ac:dyDescent="0.2">
      <c r="A15" s="10"/>
      <c r="G15" s="19" t="s">
        <v>588</v>
      </c>
      <c r="H15" s="19"/>
      <c r="I15" s="19"/>
      <c r="J15" s="19"/>
      <c r="K15" s="19"/>
      <c r="L15" s="19"/>
      <c r="M15" s="19"/>
    </row>
    <row r="16" spans="1:13" x14ac:dyDescent="0.2">
      <c r="A16" s="1" t="s">
        <v>133</v>
      </c>
      <c r="B16" s="1" t="s">
        <v>159</v>
      </c>
      <c r="C16" s="1" t="s">
        <v>158</v>
      </c>
      <c r="D16" s="1" t="s">
        <v>144</v>
      </c>
      <c r="E16" s="1" t="s">
        <v>140</v>
      </c>
      <c r="F16" s="1" t="s">
        <v>136</v>
      </c>
      <c r="G16" s="18">
        <v>2025</v>
      </c>
      <c r="H16" s="18">
        <v>2026</v>
      </c>
      <c r="I16" s="18">
        <v>2027</v>
      </c>
      <c r="J16" s="18">
        <v>2028</v>
      </c>
      <c r="K16" s="18">
        <v>2029</v>
      </c>
      <c r="L16" s="18">
        <v>2030</v>
      </c>
      <c r="M16" s="18" t="s">
        <v>585</v>
      </c>
    </row>
    <row r="17" spans="1:13" x14ac:dyDescent="0.2">
      <c r="A17" t="s">
        <v>244</v>
      </c>
      <c r="B17" s="4">
        <v>3403000000</v>
      </c>
      <c r="C17" s="4">
        <v>4338000000</v>
      </c>
      <c r="D17" s="4">
        <v>4536000000</v>
      </c>
      <c r="E17" s="4">
        <v>4719000000</v>
      </c>
      <c r="F17" s="4">
        <v>5390000000</v>
      </c>
      <c r="G17" s="4">
        <f>F17 * (1+$H$2)</f>
        <v>5929000000.000001</v>
      </c>
      <c r="H17" s="4">
        <f t="shared" ref="H17:L17" si="4">G17 * (1+$H$2)</f>
        <v>6521900000.0000019</v>
      </c>
      <c r="I17" s="4">
        <f t="shared" si="4"/>
        <v>7174090000.0000029</v>
      </c>
      <c r="J17" s="4">
        <f t="shared" si="4"/>
        <v>7891499000.0000038</v>
      </c>
      <c r="K17" s="4">
        <f t="shared" si="4"/>
        <v>8680648900.0000057</v>
      </c>
      <c r="L17" s="4">
        <f t="shared" si="4"/>
        <v>9548713790.0000076</v>
      </c>
      <c r="M17" s="4">
        <f>(L17 * (1+$B$8))/($B$9 - $B$8)</f>
        <v>241105023197.50018</v>
      </c>
    </row>
    <row r="18" spans="1:13" x14ac:dyDescent="0.2">
      <c r="A18" t="s">
        <v>245</v>
      </c>
      <c r="B18" s="4">
        <v>3403000000</v>
      </c>
      <c r="C18" s="4">
        <v>4338000000</v>
      </c>
      <c r="D18" s="4">
        <v>4536000000</v>
      </c>
      <c r="E18" s="4">
        <v>4719000000</v>
      </c>
      <c r="F18" s="4">
        <v>5390000000</v>
      </c>
    </row>
    <row r="19" spans="1:13" x14ac:dyDescent="0.2">
      <c r="A19" t="s">
        <v>246</v>
      </c>
      <c r="B19" s="4">
        <v>1496000000</v>
      </c>
      <c r="C19" s="4">
        <v>1817000000</v>
      </c>
      <c r="D19" s="4">
        <v>2240000000</v>
      </c>
      <c r="E19" s="4">
        <v>2276000000</v>
      </c>
      <c r="F19" s="4">
        <v>2745000000</v>
      </c>
    </row>
    <row r="20" spans="1:13" x14ac:dyDescent="0.2">
      <c r="A20" t="s">
        <v>247</v>
      </c>
      <c r="B20" s="4">
        <v>147000000</v>
      </c>
      <c r="C20" s="4">
        <v>217000000</v>
      </c>
      <c r="D20" s="4">
        <v>108000000</v>
      </c>
      <c r="E20" s="4">
        <v>93000000</v>
      </c>
      <c r="F20" s="4">
        <v>-17000000</v>
      </c>
    </row>
    <row r="21" spans="1:13" x14ac:dyDescent="0.2">
      <c r="A21" t="s">
        <v>248</v>
      </c>
      <c r="B21" s="4">
        <v>43000000</v>
      </c>
      <c r="C21" s="4">
        <v>-16000000</v>
      </c>
      <c r="D21" s="4">
        <v>62000000</v>
      </c>
      <c r="E21" s="4">
        <v>75000000</v>
      </c>
      <c r="F21" s="4">
        <v>82000000</v>
      </c>
    </row>
    <row r="22" spans="1:13" x14ac:dyDescent="0.2">
      <c r="A22" t="s">
        <v>249</v>
      </c>
      <c r="B22" s="4">
        <v>60000000</v>
      </c>
      <c r="C22" s="4">
        <v>38000000</v>
      </c>
      <c r="D22" s="4">
        <v>67000000</v>
      </c>
      <c r="E22" s="4">
        <v>60000000</v>
      </c>
      <c r="F22" s="4">
        <v>-4000000</v>
      </c>
    </row>
    <row r="23" spans="1:13" x14ac:dyDescent="0.2">
      <c r="A23" t="s">
        <v>9</v>
      </c>
      <c r="B23" s="4">
        <v>1671000000</v>
      </c>
      <c r="C23" s="4">
        <v>1999000000</v>
      </c>
      <c r="D23" s="4">
        <v>2038000000</v>
      </c>
      <c r="E23" s="4">
        <v>2071000000</v>
      </c>
      <c r="F23" s="4">
        <v>2267000000</v>
      </c>
    </row>
    <row r="24" spans="1:13" x14ac:dyDescent="0.2">
      <c r="A24" t="s">
        <v>10</v>
      </c>
      <c r="B24" s="4">
        <v>1103000000</v>
      </c>
      <c r="C24" s="4">
        <v>1268000000</v>
      </c>
      <c r="D24" s="4">
        <v>1284000000</v>
      </c>
      <c r="E24" s="4">
        <v>1326000000</v>
      </c>
      <c r="F24" s="4">
        <v>1472000000</v>
      </c>
    </row>
    <row r="25" spans="1:13" x14ac:dyDescent="0.2">
      <c r="A25" t="s">
        <v>11</v>
      </c>
      <c r="B25" s="4">
        <v>996000000</v>
      </c>
      <c r="C25" s="4">
        <v>1125000000</v>
      </c>
      <c r="D25" s="4">
        <v>1155000000</v>
      </c>
      <c r="E25" s="4">
        <v>1197000000</v>
      </c>
      <c r="F25" s="4">
        <v>1292000000</v>
      </c>
    </row>
    <row r="26" spans="1:13" x14ac:dyDescent="0.2">
      <c r="A26" t="s">
        <v>12</v>
      </c>
      <c r="B26" s="4">
        <v>107000000</v>
      </c>
      <c r="C26" s="4">
        <v>143000000</v>
      </c>
      <c r="D26" s="4">
        <v>129000000</v>
      </c>
      <c r="E26" s="4">
        <v>129000000</v>
      </c>
      <c r="F26" s="4">
        <v>180000000</v>
      </c>
    </row>
    <row r="27" spans="1:13" x14ac:dyDescent="0.2">
      <c r="A27" t="s">
        <v>13</v>
      </c>
      <c r="B27" s="4">
        <v>107000000</v>
      </c>
      <c r="C27" s="4">
        <v>143000000</v>
      </c>
      <c r="D27" s="4">
        <v>129000000</v>
      </c>
      <c r="E27" s="4">
        <v>129000000</v>
      </c>
      <c r="F27" s="4">
        <v>180000000</v>
      </c>
    </row>
    <row r="28" spans="1:13" x14ac:dyDescent="0.2">
      <c r="A28" t="s">
        <v>14</v>
      </c>
      <c r="B28" s="4">
        <v>568000000</v>
      </c>
      <c r="C28" s="4">
        <v>731000000</v>
      </c>
      <c r="D28" s="4">
        <v>754000000</v>
      </c>
      <c r="E28" s="4">
        <v>745000000</v>
      </c>
      <c r="F28" s="4">
        <v>795000000</v>
      </c>
    </row>
    <row r="29" spans="1:13" x14ac:dyDescent="0.2">
      <c r="A29" t="s">
        <v>250</v>
      </c>
      <c r="B29" s="4">
        <v>165000000</v>
      </c>
      <c r="C29" s="4">
        <v>-77000000</v>
      </c>
      <c r="D29" s="4">
        <v>49000000</v>
      </c>
      <c r="E29" s="4">
        <v>83000000</v>
      </c>
      <c r="F29" s="4">
        <v>124000000</v>
      </c>
    </row>
    <row r="30" spans="1:13" x14ac:dyDescent="0.2">
      <c r="A30" t="s">
        <v>251</v>
      </c>
      <c r="B30" s="4">
        <v>165000000</v>
      </c>
      <c r="C30" s="4">
        <v>-77000000</v>
      </c>
      <c r="D30" s="4">
        <v>49000000</v>
      </c>
      <c r="E30" s="4">
        <v>83000000</v>
      </c>
      <c r="F30" s="4">
        <v>124000000</v>
      </c>
    </row>
    <row r="31" spans="1:13" x14ac:dyDescent="0.2">
      <c r="A31" t="s">
        <v>252</v>
      </c>
      <c r="B31" s="4" t="s">
        <v>57</v>
      </c>
      <c r="C31" s="4" t="s">
        <v>57</v>
      </c>
      <c r="D31" s="4" t="s">
        <v>57</v>
      </c>
      <c r="E31" s="4" t="s">
        <v>57</v>
      </c>
      <c r="F31" s="4" t="s">
        <v>57</v>
      </c>
    </row>
    <row r="32" spans="1:13" x14ac:dyDescent="0.2">
      <c r="A32" t="s">
        <v>253</v>
      </c>
      <c r="B32" s="4" t="s">
        <v>57</v>
      </c>
      <c r="C32" s="4">
        <v>0</v>
      </c>
      <c r="D32" s="4">
        <v>0</v>
      </c>
      <c r="E32" s="4">
        <v>168000000</v>
      </c>
      <c r="F32" s="4">
        <v>0</v>
      </c>
    </row>
    <row r="33" spans="1:6" x14ac:dyDescent="0.2">
      <c r="A33" t="s">
        <v>254</v>
      </c>
      <c r="B33" s="4">
        <v>54000000</v>
      </c>
      <c r="C33" s="4">
        <v>37000000</v>
      </c>
      <c r="D33" s="4">
        <v>50000000</v>
      </c>
      <c r="E33" s="4">
        <v>56000000</v>
      </c>
      <c r="F33" s="4">
        <v>51000000</v>
      </c>
    </row>
    <row r="34" spans="1:6" x14ac:dyDescent="0.2">
      <c r="A34" t="s">
        <v>255</v>
      </c>
      <c r="B34" s="4">
        <v>94000000</v>
      </c>
      <c r="C34" s="4">
        <v>108000000</v>
      </c>
      <c r="D34" s="4">
        <v>84000000</v>
      </c>
      <c r="E34" s="4">
        <v>93000000</v>
      </c>
      <c r="F34" s="4">
        <v>118000000</v>
      </c>
    </row>
    <row r="35" spans="1:6" x14ac:dyDescent="0.2">
      <c r="A35" t="s">
        <v>256</v>
      </c>
      <c r="B35" s="4">
        <v>103000000</v>
      </c>
      <c r="C35" s="4">
        <v>111000000</v>
      </c>
      <c r="D35" s="4">
        <v>112000000</v>
      </c>
      <c r="E35" s="4">
        <v>130000000</v>
      </c>
      <c r="F35" s="4">
        <v>133000000</v>
      </c>
    </row>
    <row r="36" spans="1:6" x14ac:dyDescent="0.2">
      <c r="A36" t="s">
        <v>257</v>
      </c>
      <c r="B36" s="4">
        <v>-327000000</v>
      </c>
      <c r="C36" s="4">
        <v>126000000</v>
      </c>
      <c r="D36" s="4">
        <v>-145000000</v>
      </c>
      <c r="E36" s="4">
        <v>-251000000</v>
      </c>
      <c r="F36" s="4">
        <v>-31000000</v>
      </c>
    </row>
    <row r="37" spans="1:6" x14ac:dyDescent="0.2">
      <c r="A37" t="s">
        <v>258</v>
      </c>
      <c r="B37" s="4">
        <v>-179000000</v>
      </c>
      <c r="C37" s="4">
        <v>28000000</v>
      </c>
      <c r="D37" s="4">
        <v>-329000000</v>
      </c>
      <c r="E37" s="4">
        <v>-161000000</v>
      </c>
      <c r="F37" s="4">
        <v>-313000000</v>
      </c>
    </row>
    <row r="38" spans="1:6" x14ac:dyDescent="0.2">
      <c r="A38" t="s">
        <v>259</v>
      </c>
      <c r="B38" s="4" t="s">
        <v>57</v>
      </c>
      <c r="C38" s="4" t="s">
        <v>57</v>
      </c>
      <c r="D38" s="4" t="s">
        <v>57</v>
      </c>
      <c r="E38" s="4" t="s">
        <v>57</v>
      </c>
      <c r="F38" s="4" t="s">
        <v>57</v>
      </c>
    </row>
    <row r="39" spans="1:6" x14ac:dyDescent="0.2">
      <c r="A39" t="s">
        <v>260</v>
      </c>
      <c r="B39" s="4">
        <v>-37000000</v>
      </c>
      <c r="C39" s="4">
        <v>206000000</v>
      </c>
      <c r="D39" s="4">
        <v>393000000</v>
      </c>
      <c r="E39" s="4">
        <v>90000000</v>
      </c>
      <c r="F39" s="4">
        <v>281000000</v>
      </c>
    </row>
    <row r="40" spans="1:6" x14ac:dyDescent="0.2">
      <c r="A40" t="s">
        <v>261</v>
      </c>
      <c r="B40" s="4">
        <v>63000000</v>
      </c>
      <c r="C40" s="4">
        <v>-5000000</v>
      </c>
      <c r="D40" s="4">
        <v>7000000</v>
      </c>
      <c r="E40" s="4">
        <v>59000000</v>
      </c>
      <c r="F40" s="4">
        <v>214000000</v>
      </c>
    </row>
    <row r="41" spans="1:6" x14ac:dyDescent="0.2">
      <c r="A41" t="s">
        <v>262</v>
      </c>
      <c r="B41" s="4">
        <v>-174000000</v>
      </c>
      <c r="C41" s="4">
        <v>-103000000</v>
      </c>
      <c r="D41" s="4">
        <v>-216000000</v>
      </c>
      <c r="E41" s="4">
        <v>-239000000</v>
      </c>
      <c r="F41" s="4">
        <v>-213000000</v>
      </c>
    </row>
    <row r="42" spans="1:6" x14ac:dyDescent="0.2">
      <c r="A42" t="s">
        <v>263</v>
      </c>
      <c r="B42" s="4">
        <v>-4847000000</v>
      </c>
      <c r="C42" s="4">
        <v>-1894000000</v>
      </c>
      <c r="D42" s="4">
        <v>-3063000000</v>
      </c>
      <c r="E42" s="4">
        <v>-3091000000</v>
      </c>
      <c r="F42" s="4">
        <v>-10601000000</v>
      </c>
    </row>
    <row r="43" spans="1:6" x14ac:dyDescent="0.2">
      <c r="A43" t="s">
        <v>264</v>
      </c>
      <c r="B43" s="4">
        <v>-4847000000</v>
      </c>
      <c r="C43" s="4">
        <v>-1894000000</v>
      </c>
      <c r="D43" s="4">
        <v>-3063000000</v>
      </c>
      <c r="E43" s="4">
        <v>-3091000000</v>
      </c>
      <c r="F43" s="4">
        <v>-10601000000</v>
      </c>
    </row>
    <row r="44" spans="1:6" x14ac:dyDescent="0.2">
      <c r="A44" t="s">
        <v>265</v>
      </c>
      <c r="B44" s="4">
        <v>-1632000000</v>
      </c>
      <c r="C44" s="4">
        <v>-1904000000</v>
      </c>
      <c r="D44" s="4">
        <v>-2587000000</v>
      </c>
      <c r="E44" s="4">
        <v>-2895000000</v>
      </c>
      <c r="F44" s="4">
        <v>-3231000000</v>
      </c>
    </row>
    <row r="45" spans="1:6" x14ac:dyDescent="0.2">
      <c r="A45" t="s">
        <v>266</v>
      </c>
      <c r="B45" s="4">
        <v>-3200000000</v>
      </c>
      <c r="C45" s="4">
        <v>21000000</v>
      </c>
      <c r="D45" s="4">
        <v>-350000000</v>
      </c>
      <c r="E45" s="4">
        <v>-92000000</v>
      </c>
      <c r="F45" s="4">
        <v>-7330000000</v>
      </c>
    </row>
    <row r="46" spans="1:6" x14ac:dyDescent="0.2">
      <c r="A46" t="s">
        <v>267</v>
      </c>
      <c r="B46" s="4">
        <v>-4085000000</v>
      </c>
      <c r="C46" s="4">
        <v>-75000000</v>
      </c>
      <c r="D46" s="4">
        <v>-377000000</v>
      </c>
      <c r="E46" s="4">
        <v>-170000000</v>
      </c>
      <c r="F46" s="4">
        <v>-7488000000</v>
      </c>
    </row>
    <row r="47" spans="1:6" x14ac:dyDescent="0.2">
      <c r="A47" t="s">
        <v>268</v>
      </c>
      <c r="B47" s="4">
        <v>885000000</v>
      </c>
      <c r="C47" s="4">
        <v>96000000</v>
      </c>
      <c r="D47" s="4">
        <v>27000000</v>
      </c>
      <c r="E47" s="4">
        <v>78000000</v>
      </c>
      <c r="F47" s="4">
        <v>158000000</v>
      </c>
    </row>
    <row r="48" spans="1:6" x14ac:dyDescent="0.2">
      <c r="A48" t="s">
        <v>269</v>
      </c>
      <c r="B48" s="4">
        <v>-15000000</v>
      </c>
      <c r="C48" s="4">
        <v>-11000000</v>
      </c>
      <c r="D48" s="4">
        <v>-126000000</v>
      </c>
      <c r="E48" s="4">
        <v>-104000000</v>
      </c>
      <c r="F48" s="4">
        <v>-40000000</v>
      </c>
    </row>
    <row r="49" spans="1:6" x14ac:dyDescent="0.2">
      <c r="A49" t="s">
        <v>270</v>
      </c>
      <c r="B49" s="4">
        <v>-1559000000</v>
      </c>
      <c r="C49" s="4">
        <v>-2900000000</v>
      </c>
      <c r="D49" s="4">
        <v>-1216000000</v>
      </c>
      <c r="E49" s="4">
        <v>-1524000000</v>
      </c>
      <c r="F49" s="4">
        <v>5155000000</v>
      </c>
    </row>
    <row r="50" spans="1:6" x14ac:dyDescent="0.2">
      <c r="A50" t="s">
        <v>271</v>
      </c>
      <c r="B50" s="4">
        <v>-1559000000</v>
      </c>
      <c r="C50" s="4">
        <v>-2900000000</v>
      </c>
      <c r="D50" s="4">
        <v>-1216000000</v>
      </c>
      <c r="E50" s="4">
        <v>-1524000000</v>
      </c>
      <c r="F50" s="4">
        <v>5155000000</v>
      </c>
    </row>
    <row r="51" spans="1:6" x14ac:dyDescent="0.2">
      <c r="A51" t="s">
        <v>272</v>
      </c>
      <c r="B51" s="4">
        <v>-209000000</v>
      </c>
      <c r="C51" s="4">
        <v>-456000000</v>
      </c>
      <c r="D51" s="4">
        <v>1360000000</v>
      </c>
      <c r="E51" s="4">
        <v>912000000</v>
      </c>
      <c r="F51" s="4">
        <v>6708000000</v>
      </c>
    </row>
    <row r="52" spans="1:6" x14ac:dyDescent="0.2">
      <c r="A52" t="s">
        <v>273</v>
      </c>
      <c r="B52" s="4">
        <v>-209000000</v>
      </c>
      <c r="C52" s="4">
        <v>-456000000</v>
      </c>
      <c r="D52" s="4">
        <v>1360000000</v>
      </c>
      <c r="E52" s="4">
        <v>912000000</v>
      </c>
      <c r="F52" s="4">
        <v>6708000000</v>
      </c>
    </row>
    <row r="53" spans="1:6" x14ac:dyDescent="0.2">
      <c r="A53" t="s">
        <v>274</v>
      </c>
      <c r="B53" s="4">
        <v>9420000000</v>
      </c>
      <c r="C53" s="4">
        <v>7948000000</v>
      </c>
      <c r="D53" s="4">
        <v>8688000000</v>
      </c>
      <c r="E53" s="4">
        <v>21306000000</v>
      </c>
      <c r="F53" s="4">
        <v>24578000000</v>
      </c>
    </row>
    <row r="54" spans="1:6" x14ac:dyDescent="0.2">
      <c r="A54" t="s">
        <v>275</v>
      </c>
      <c r="B54" s="4">
        <v>-9629000000</v>
      </c>
      <c r="C54" s="4">
        <v>-8404000000</v>
      </c>
      <c r="D54" s="4">
        <v>-7328000000</v>
      </c>
      <c r="E54" s="4">
        <v>-20394000000</v>
      </c>
      <c r="F54" s="4">
        <v>-17870000000</v>
      </c>
    </row>
    <row r="55" spans="1:6" x14ac:dyDescent="0.2">
      <c r="A55" t="s">
        <v>276</v>
      </c>
      <c r="B55" s="4">
        <v>-402000000</v>
      </c>
      <c r="C55" s="4">
        <v>-1350000000</v>
      </c>
      <c r="D55" s="4">
        <v>-1500000000</v>
      </c>
      <c r="E55" s="4">
        <v>-1302000000</v>
      </c>
      <c r="F55" s="4">
        <v>-262000000</v>
      </c>
    </row>
    <row r="56" spans="1:6" x14ac:dyDescent="0.2">
      <c r="A56" t="s">
        <v>277</v>
      </c>
      <c r="B56" s="4">
        <v>-402000000</v>
      </c>
      <c r="C56" s="4">
        <v>-1350000000</v>
      </c>
      <c r="D56" s="4">
        <v>-1500000000</v>
      </c>
      <c r="E56" s="4">
        <v>-1302000000</v>
      </c>
      <c r="F56" s="4">
        <v>-262000000</v>
      </c>
    </row>
    <row r="57" spans="1:6" x14ac:dyDescent="0.2">
      <c r="A57" t="s">
        <v>278</v>
      </c>
      <c r="B57" s="4">
        <v>-927000000</v>
      </c>
      <c r="C57" s="4">
        <v>-970000000</v>
      </c>
      <c r="D57" s="4">
        <v>-1077000000</v>
      </c>
      <c r="E57" s="4">
        <v>-1136000000</v>
      </c>
      <c r="F57" s="4">
        <v>-1210000000</v>
      </c>
    </row>
    <row r="58" spans="1:6" x14ac:dyDescent="0.2">
      <c r="A58" t="s">
        <v>279</v>
      </c>
      <c r="B58" s="4">
        <v>-927000000</v>
      </c>
      <c r="C58" s="4">
        <v>-970000000</v>
      </c>
      <c r="D58" s="4">
        <v>-1077000000</v>
      </c>
      <c r="E58" s="4">
        <v>-1136000000</v>
      </c>
      <c r="F58" s="4">
        <v>-1210000000</v>
      </c>
    </row>
    <row r="59" spans="1:6" x14ac:dyDescent="0.2">
      <c r="A59" t="s">
        <v>280</v>
      </c>
      <c r="B59" s="4">
        <v>63000000</v>
      </c>
      <c r="C59" s="4">
        <v>66000000</v>
      </c>
      <c r="D59" s="4">
        <v>44000000</v>
      </c>
      <c r="E59" s="4">
        <v>44000000</v>
      </c>
      <c r="F59" s="4">
        <v>53000000</v>
      </c>
    </row>
    <row r="60" spans="1:6" x14ac:dyDescent="0.2">
      <c r="A60" t="s">
        <v>281</v>
      </c>
      <c r="B60" s="4">
        <v>-84000000</v>
      </c>
      <c r="C60" s="4">
        <v>-190000000</v>
      </c>
      <c r="D60" s="4">
        <v>-43000000</v>
      </c>
      <c r="E60" s="4">
        <v>-42000000</v>
      </c>
      <c r="F60" s="4">
        <v>-134000000</v>
      </c>
    </row>
    <row r="61" spans="1:6" x14ac:dyDescent="0.2">
      <c r="A61" t="s">
        <v>282</v>
      </c>
      <c r="B61" s="4">
        <v>648000000</v>
      </c>
      <c r="C61" s="4">
        <v>194000000</v>
      </c>
      <c r="D61" s="4">
        <v>445000000</v>
      </c>
      <c r="E61" s="4">
        <v>552000000</v>
      </c>
      <c r="F61" s="4">
        <v>487000000</v>
      </c>
    </row>
    <row r="62" spans="1:6" x14ac:dyDescent="0.2">
      <c r="A62" t="s">
        <v>283</v>
      </c>
      <c r="B62" s="4">
        <v>-3003000000</v>
      </c>
      <c r="C62" s="4">
        <v>-456000000</v>
      </c>
      <c r="D62" s="4">
        <v>257000000</v>
      </c>
      <c r="E62" s="4">
        <v>104000000</v>
      </c>
      <c r="F62" s="4">
        <v>-56000000</v>
      </c>
    </row>
    <row r="63" spans="1:6" x14ac:dyDescent="0.2">
      <c r="A63" t="s">
        <v>284</v>
      </c>
      <c r="B63" s="4">
        <v>4000000</v>
      </c>
      <c r="C63" s="4">
        <v>2000000</v>
      </c>
      <c r="D63" s="4">
        <v>-6000000</v>
      </c>
      <c r="E63" s="4">
        <v>3000000</v>
      </c>
      <c r="F63" s="4">
        <v>-9000000</v>
      </c>
    </row>
    <row r="64" spans="1:6" x14ac:dyDescent="0.2">
      <c r="A64" t="s">
        <v>285</v>
      </c>
      <c r="B64" s="4">
        <v>3647000000</v>
      </c>
      <c r="C64" s="4">
        <v>648000000</v>
      </c>
      <c r="D64" s="4">
        <v>194000000</v>
      </c>
      <c r="E64" s="4">
        <v>445000000</v>
      </c>
      <c r="F64" s="4">
        <v>552000000</v>
      </c>
    </row>
    <row r="65" spans="1:13" x14ac:dyDescent="0.2">
      <c r="A65" t="s">
        <v>286</v>
      </c>
      <c r="B65" s="4" t="s">
        <v>57</v>
      </c>
      <c r="C65" s="4">
        <v>370000000</v>
      </c>
      <c r="D65" s="4">
        <v>736000000</v>
      </c>
      <c r="E65" s="4">
        <v>636000000</v>
      </c>
      <c r="F65" s="4">
        <v>656000000</v>
      </c>
    </row>
    <row r="66" spans="1:13" x14ac:dyDescent="0.2">
      <c r="A66" t="s">
        <v>287</v>
      </c>
      <c r="B66" s="4" t="s">
        <v>57</v>
      </c>
      <c r="C66" s="4">
        <v>387000000</v>
      </c>
      <c r="D66" s="4">
        <v>348000000</v>
      </c>
      <c r="E66" s="4">
        <v>447000000</v>
      </c>
      <c r="F66" s="4">
        <v>530000000</v>
      </c>
    </row>
    <row r="67" spans="1:13" x14ac:dyDescent="0.2">
      <c r="A67" t="s">
        <v>288</v>
      </c>
      <c r="B67" s="4">
        <v>-1632000000</v>
      </c>
      <c r="C67" s="4">
        <v>-1904000000</v>
      </c>
      <c r="D67" s="4">
        <v>-2587000000</v>
      </c>
      <c r="E67" s="4">
        <v>-2895000000</v>
      </c>
      <c r="F67" s="4">
        <v>-3231000000</v>
      </c>
    </row>
    <row r="68" spans="1:13" x14ac:dyDescent="0.2">
      <c r="A68" t="s">
        <v>289</v>
      </c>
      <c r="B68" s="4">
        <v>9420000000</v>
      </c>
      <c r="C68" s="4">
        <v>7948000000</v>
      </c>
      <c r="D68" s="4">
        <v>8688000000</v>
      </c>
      <c r="E68" s="4">
        <v>21306000000</v>
      </c>
      <c r="F68" s="4">
        <v>24578000000</v>
      </c>
    </row>
    <row r="69" spans="1:13" x14ac:dyDescent="0.2">
      <c r="A69" t="s">
        <v>290</v>
      </c>
      <c r="B69" s="4">
        <v>-9629000000</v>
      </c>
      <c r="C69" s="4">
        <v>-8404000000</v>
      </c>
      <c r="D69" s="4">
        <v>-7328000000</v>
      </c>
      <c r="E69" s="4">
        <v>-20394000000</v>
      </c>
      <c r="F69" s="4">
        <v>-17870000000</v>
      </c>
    </row>
    <row r="70" spans="1:13" x14ac:dyDescent="0.2">
      <c r="A70" t="s">
        <v>291</v>
      </c>
      <c r="B70" s="4">
        <v>-402000000</v>
      </c>
      <c r="C70" s="4">
        <v>-1350000000</v>
      </c>
      <c r="D70" s="4">
        <v>-1500000000</v>
      </c>
      <c r="E70" s="4">
        <v>-1302000000</v>
      </c>
      <c r="F70" s="4">
        <v>-262000000</v>
      </c>
    </row>
    <row r="71" spans="1:13" x14ac:dyDescent="0.2">
      <c r="A71" t="s">
        <v>292</v>
      </c>
      <c r="B71" s="4">
        <v>1771000000</v>
      </c>
      <c r="C71" s="4">
        <v>2434000000</v>
      </c>
      <c r="D71" s="4">
        <v>1949000000</v>
      </c>
      <c r="E71" s="4">
        <v>1824000000</v>
      </c>
      <c r="F71" s="4">
        <v>2159000000</v>
      </c>
      <c r="G71" s="4">
        <f>$H$4 * G17</f>
        <v>2725281559.1127453</v>
      </c>
      <c r="H71" s="4">
        <f t="shared" ref="H71:M71" si="5">$H$4 * H17</f>
        <v>2997809715.0240202</v>
      </c>
      <c r="I71" s="4">
        <f t="shared" si="5"/>
        <v>3297590686.526423</v>
      </c>
      <c r="J71" s="4">
        <f t="shared" si="5"/>
        <v>3627349755.1790652</v>
      </c>
      <c r="K71" s="4">
        <f t="shared" si="5"/>
        <v>3990084730.6969724</v>
      </c>
      <c r="L71" s="4">
        <f t="shared" si="5"/>
        <v>4389093203.7666702</v>
      </c>
      <c r="M71" s="4">
        <f t="shared" si="5"/>
        <v>110824603395.10843</v>
      </c>
    </row>
  </sheetData>
  <mergeCells count="1">
    <mergeCell ref="G15:M15"/>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A3F26-32B3-DB4B-8D89-26BEF609A0C5}">
  <dimension ref="A1"/>
  <sheetViews>
    <sheetView workbookViewId="0">
      <selection activeCell="B2" sqref="B2"/>
    </sheetView>
  </sheetViews>
  <sheetFormatPr baseColWidth="10" defaultRowHeight="15"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8"/>
  <sheetViews>
    <sheetView workbookViewId="0">
      <pane ySplit="1" topLeftCell="A2" activePane="bottomLeft" state="frozen"/>
      <selection pane="bottomLeft" activeCell="G8" sqref="G8"/>
    </sheetView>
  </sheetViews>
  <sheetFormatPr baseColWidth="10" defaultColWidth="8.83203125" defaultRowHeight="15" x14ac:dyDescent="0.2"/>
  <cols>
    <col min="1" max="1" width="8.6640625" customWidth="1"/>
    <col min="2" max="2" width="12.6640625" customWidth="1"/>
    <col min="3" max="3" width="14.6640625" customWidth="1"/>
    <col min="4" max="4" width="18.6640625" customWidth="1"/>
    <col min="5" max="6" width="14.6640625" customWidth="1"/>
  </cols>
  <sheetData>
    <row r="1" spans="1:6" x14ac:dyDescent="0.2">
      <c r="A1" s="1" t="s">
        <v>472</v>
      </c>
      <c r="B1" s="1" t="s">
        <v>473</v>
      </c>
      <c r="C1" s="1" t="s">
        <v>474</v>
      </c>
      <c r="D1" s="1" t="s">
        <v>475</v>
      </c>
      <c r="E1" s="1" t="s">
        <v>476</v>
      </c>
      <c r="F1" s="1" t="s">
        <v>477</v>
      </c>
    </row>
    <row r="2" spans="1:6" x14ac:dyDescent="0.2">
      <c r="A2" t="s">
        <v>464</v>
      </c>
      <c r="B2" s="3">
        <v>1.63</v>
      </c>
      <c r="C2" s="3">
        <v>1.61</v>
      </c>
      <c r="D2" s="11">
        <v>1.2E-2</v>
      </c>
      <c r="E2" t="s">
        <v>465</v>
      </c>
      <c r="F2" t="s">
        <v>141</v>
      </c>
    </row>
    <row r="3" spans="1:6" x14ac:dyDescent="0.2">
      <c r="A3" t="s">
        <v>464</v>
      </c>
      <c r="B3" s="3">
        <v>1.74</v>
      </c>
      <c r="C3" s="3">
        <v>1.5304800000000001</v>
      </c>
      <c r="D3" s="11">
        <v>0.13689999999999999</v>
      </c>
      <c r="E3" t="s">
        <v>466</v>
      </c>
      <c r="F3" t="s">
        <v>140</v>
      </c>
    </row>
    <row r="4" spans="1:6" x14ac:dyDescent="0.2">
      <c r="A4" t="s">
        <v>464</v>
      </c>
      <c r="B4" s="3">
        <v>1.75</v>
      </c>
      <c r="C4" s="3">
        <v>1.5011699999999999</v>
      </c>
      <c r="D4" s="11">
        <v>0.1658</v>
      </c>
      <c r="E4" t="s">
        <v>467</v>
      </c>
      <c r="F4" t="s">
        <v>139</v>
      </c>
    </row>
    <row r="5" spans="1:6" x14ac:dyDescent="0.2">
      <c r="A5" t="s">
        <v>464</v>
      </c>
      <c r="B5" s="3">
        <v>1.82</v>
      </c>
      <c r="C5" s="3">
        <v>1.83016</v>
      </c>
      <c r="D5" s="11">
        <v>-5.5999999999999999E-3</v>
      </c>
      <c r="E5" t="s">
        <v>468</v>
      </c>
      <c r="F5" t="s">
        <v>138</v>
      </c>
    </row>
    <row r="6" spans="1:6" x14ac:dyDescent="0.2">
      <c r="A6" t="s">
        <v>464</v>
      </c>
      <c r="B6" s="3">
        <v>1.96</v>
      </c>
      <c r="C6" s="3">
        <v>1.8849100000000001</v>
      </c>
      <c r="D6" s="11">
        <v>3.9800000000000002E-2</v>
      </c>
      <c r="E6" t="s">
        <v>469</v>
      </c>
      <c r="F6" t="s">
        <v>137</v>
      </c>
    </row>
    <row r="7" spans="1:6" x14ac:dyDescent="0.2">
      <c r="A7" t="s">
        <v>464</v>
      </c>
      <c r="B7" s="3">
        <v>1.7</v>
      </c>
      <c r="C7" s="3">
        <v>1.8019499999999999</v>
      </c>
      <c r="D7" s="11">
        <v>-5.6599996999999999E-2</v>
      </c>
      <c r="E7" t="s">
        <v>470</v>
      </c>
      <c r="F7" t="s">
        <v>136</v>
      </c>
    </row>
    <row r="8" spans="1:6" x14ac:dyDescent="0.2">
      <c r="A8" t="s">
        <v>464</v>
      </c>
      <c r="B8" s="3">
        <v>1.67</v>
      </c>
      <c r="C8" s="3">
        <v>1.5871200000000001</v>
      </c>
      <c r="D8" s="11">
        <v>5.2199996999999998E-2</v>
      </c>
      <c r="E8" t="s">
        <v>471</v>
      </c>
      <c r="F8" t="s">
        <v>135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3"/>
  <sheetViews>
    <sheetView workbookViewId="0">
      <pane ySplit="1" topLeftCell="A103" activePane="bottomLeft" state="frozen"/>
      <selection pane="bottomLeft"/>
    </sheetView>
  </sheetViews>
  <sheetFormatPr baseColWidth="10" defaultColWidth="8.83203125" defaultRowHeight="15" x14ac:dyDescent="0.2"/>
  <cols>
    <col min="1" max="1" width="8.6640625" customWidth="1"/>
    <col min="2" max="2" width="13.6640625" customWidth="1"/>
    <col min="3" max="3" width="9.1640625" style="2"/>
  </cols>
  <sheetData>
    <row r="1" spans="1:3" x14ac:dyDescent="0.2">
      <c r="A1" s="1" t="s">
        <v>472</v>
      </c>
      <c r="B1" s="1" t="s">
        <v>570</v>
      </c>
      <c r="C1" s="1" t="s">
        <v>571</v>
      </c>
    </row>
    <row r="2" spans="1:3" x14ac:dyDescent="0.2">
      <c r="A2" t="s">
        <v>464</v>
      </c>
      <c r="B2" t="s">
        <v>478</v>
      </c>
      <c r="C2" s="2">
        <v>0.01</v>
      </c>
    </row>
    <row r="3" spans="1:3" x14ac:dyDescent="0.2">
      <c r="A3" t="s">
        <v>464</v>
      </c>
      <c r="B3" t="s">
        <v>479</v>
      </c>
      <c r="C3" s="2">
        <v>0.01</v>
      </c>
    </row>
    <row r="4" spans="1:3" x14ac:dyDescent="0.2">
      <c r="A4" t="s">
        <v>464</v>
      </c>
      <c r="B4" t="s">
        <v>480</v>
      </c>
      <c r="C4" s="2">
        <v>0.01</v>
      </c>
    </row>
    <row r="5" spans="1:3" x14ac:dyDescent="0.2">
      <c r="A5" t="s">
        <v>464</v>
      </c>
      <c r="B5" t="s">
        <v>481</v>
      </c>
      <c r="C5" s="2">
        <v>0.01</v>
      </c>
    </row>
    <row r="6" spans="1:3" x14ac:dyDescent="0.2">
      <c r="A6" t="s">
        <v>464</v>
      </c>
      <c r="B6" t="s">
        <v>482</v>
      </c>
      <c r="C6" s="2">
        <v>0.01</v>
      </c>
    </row>
    <row r="7" spans="1:3" x14ac:dyDescent="0.2">
      <c r="A7" t="s">
        <v>464</v>
      </c>
      <c r="B7" t="s">
        <v>483</v>
      </c>
      <c r="C7" s="2">
        <v>0.01</v>
      </c>
    </row>
    <row r="8" spans="1:3" x14ac:dyDescent="0.2">
      <c r="A8" t="s">
        <v>464</v>
      </c>
      <c r="B8" t="s">
        <v>484</v>
      </c>
      <c r="C8" s="2">
        <v>0.01</v>
      </c>
    </row>
    <row r="9" spans="1:3" x14ac:dyDescent="0.2">
      <c r="A9" t="s">
        <v>464</v>
      </c>
      <c r="B9" t="s">
        <v>485</v>
      </c>
      <c r="C9" s="2">
        <v>0.19</v>
      </c>
    </row>
    <row r="10" spans="1:3" x14ac:dyDescent="0.2">
      <c r="A10" t="s">
        <v>464</v>
      </c>
      <c r="B10" t="s">
        <v>486</v>
      </c>
      <c r="C10" s="2">
        <v>0.19</v>
      </c>
    </row>
    <row r="11" spans="1:3" x14ac:dyDescent="0.2">
      <c r="A11" t="s">
        <v>464</v>
      </c>
      <c r="B11" t="s">
        <v>487</v>
      </c>
      <c r="C11" s="2">
        <v>0.19</v>
      </c>
    </row>
    <row r="12" spans="1:3" x14ac:dyDescent="0.2">
      <c r="A12" t="s">
        <v>464</v>
      </c>
      <c r="B12" t="s">
        <v>488</v>
      </c>
      <c r="C12" s="2">
        <v>0.19</v>
      </c>
    </row>
    <row r="13" spans="1:3" x14ac:dyDescent="0.2">
      <c r="A13" t="s">
        <v>464</v>
      </c>
      <c r="B13" t="s">
        <v>489</v>
      </c>
      <c r="C13" s="2">
        <v>0.2</v>
      </c>
    </row>
    <row r="14" spans="1:3" x14ac:dyDescent="0.2">
      <c r="A14" t="s">
        <v>464</v>
      </c>
      <c r="B14" t="s">
        <v>490</v>
      </c>
      <c r="C14" s="2">
        <v>0.2</v>
      </c>
    </row>
    <row r="15" spans="1:3" x14ac:dyDescent="0.2">
      <c r="A15" t="s">
        <v>464</v>
      </c>
      <c r="B15" t="s">
        <v>491</v>
      </c>
      <c r="C15" s="2">
        <v>0.2</v>
      </c>
    </row>
    <row r="16" spans="1:3" x14ac:dyDescent="0.2">
      <c r="A16" t="s">
        <v>464</v>
      </c>
      <c r="B16" t="s">
        <v>492</v>
      </c>
      <c r="C16" s="2">
        <v>0.2</v>
      </c>
    </row>
    <row r="17" spans="1:3" x14ac:dyDescent="0.2">
      <c r="A17" t="s">
        <v>464</v>
      </c>
      <c r="B17" t="s">
        <v>493</v>
      </c>
      <c r="C17" s="2">
        <v>0.22</v>
      </c>
    </row>
    <row r="18" spans="1:3" x14ac:dyDescent="0.2">
      <c r="A18" t="s">
        <v>464</v>
      </c>
      <c r="B18" t="s">
        <v>494</v>
      </c>
      <c r="C18" s="2">
        <v>0.22</v>
      </c>
    </row>
    <row r="19" spans="1:3" x14ac:dyDescent="0.2">
      <c r="A19" t="s">
        <v>464</v>
      </c>
      <c r="B19" t="s">
        <v>495</v>
      </c>
      <c r="C19" s="2">
        <v>0.22</v>
      </c>
    </row>
    <row r="20" spans="1:3" x14ac:dyDescent="0.2">
      <c r="A20" t="s">
        <v>464</v>
      </c>
      <c r="B20" t="s">
        <v>496</v>
      </c>
      <c r="C20" s="2">
        <v>0.22</v>
      </c>
    </row>
    <row r="21" spans="1:3" x14ac:dyDescent="0.2">
      <c r="A21" t="s">
        <v>464</v>
      </c>
      <c r="B21" t="s">
        <v>497</v>
      </c>
      <c r="C21" s="2">
        <v>0.24</v>
      </c>
    </row>
    <row r="22" spans="1:3" x14ac:dyDescent="0.2">
      <c r="A22" t="s">
        <v>464</v>
      </c>
      <c r="B22" t="s">
        <v>498</v>
      </c>
      <c r="C22" s="2">
        <v>0.24</v>
      </c>
    </row>
    <row r="23" spans="1:3" x14ac:dyDescent="0.2">
      <c r="A23" t="s">
        <v>464</v>
      </c>
      <c r="B23" t="s">
        <v>499</v>
      </c>
      <c r="C23" s="2">
        <v>0.24</v>
      </c>
    </row>
    <row r="24" spans="1:3" x14ac:dyDescent="0.2">
      <c r="A24" t="s">
        <v>464</v>
      </c>
      <c r="B24" t="s">
        <v>500</v>
      </c>
      <c r="C24" s="2">
        <v>0.24</v>
      </c>
    </row>
    <row r="25" spans="1:3" x14ac:dyDescent="0.2">
      <c r="A25" t="s">
        <v>464</v>
      </c>
      <c r="B25" t="s">
        <v>501</v>
      </c>
      <c r="C25" s="2">
        <v>0.27</v>
      </c>
    </row>
    <row r="26" spans="1:3" x14ac:dyDescent="0.2">
      <c r="A26" t="s">
        <v>464</v>
      </c>
      <c r="B26" t="s">
        <v>502</v>
      </c>
      <c r="C26" s="2">
        <v>0.27</v>
      </c>
    </row>
    <row r="27" spans="1:3" x14ac:dyDescent="0.2">
      <c r="A27" t="s">
        <v>464</v>
      </c>
      <c r="B27" t="s">
        <v>503</v>
      </c>
      <c r="C27" s="2">
        <v>0.27</v>
      </c>
    </row>
    <row r="28" spans="1:3" x14ac:dyDescent="0.2">
      <c r="A28" t="s">
        <v>464</v>
      </c>
      <c r="B28" t="s">
        <v>504</v>
      </c>
      <c r="C28" s="2">
        <v>0.27</v>
      </c>
    </row>
    <row r="29" spans="1:3" x14ac:dyDescent="0.2">
      <c r="A29" t="s">
        <v>464</v>
      </c>
      <c r="B29" t="s">
        <v>505</v>
      </c>
      <c r="C29" s="2">
        <v>0.28999999999999998</v>
      </c>
    </row>
    <row r="30" spans="1:3" x14ac:dyDescent="0.2">
      <c r="A30" t="s">
        <v>464</v>
      </c>
      <c r="B30" t="s">
        <v>506</v>
      </c>
      <c r="C30" s="2">
        <v>0.28999999999999998</v>
      </c>
    </row>
    <row r="31" spans="1:3" x14ac:dyDescent="0.2">
      <c r="A31" t="s">
        <v>464</v>
      </c>
      <c r="B31" t="s">
        <v>507</v>
      </c>
      <c r="C31" s="2">
        <v>0.28999999999999998</v>
      </c>
    </row>
    <row r="32" spans="1:3" x14ac:dyDescent="0.2">
      <c r="A32" t="s">
        <v>464</v>
      </c>
      <c r="B32" t="s">
        <v>508</v>
      </c>
      <c r="C32" s="2">
        <v>0.28999999999999998</v>
      </c>
    </row>
    <row r="33" spans="1:3" x14ac:dyDescent="0.2">
      <c r="A33" t="s">
        <v>464</v>
      </c>
      <c r="B33" t="s">
        <v>509</v>
      </c>
      <c r="C33" s="2">
        <v>0.32</v>
      </c>
    </row>
    <row r="34" spans="1:3" x14ac:dyDescent="0.2">
      <c r="A34" t="s">
        <v>464</v>
      </c>
      <c r="B34" t="s">
        <v>510</v>
      </c>
      <c r="C34" s="2">
        <v>0.32</v>
      </c>
    </row>
    <row r="35" spans="1:3" x14ac:dyDescent="0.2">
      <c r="A35" t="s">
        <v>464</v>
      </c>
      <c r="B35" t="s">
        <v>511</v>
      </c>
      <c r="C35" s="2">
        <v>0.32</v>
      </c>
    </row>
    <row r="36" spans="1:3" x14ac:dyDescent="0.2">
      <c r="A36" t="s">
        <v>464</v>
      </c>
      <c r="B36" t="s">
        <v>512</v>
      </c>
      <c r="C36" s="2">
        <v>0.32</v>
      </c>
    </row>
    <row r="37" spans="1:3" x14ac:dyDescent="0.2">
      <c r="A37" t="s">
        <v>464</v>
      </c>
      <c r="B37" t="s">
        <v>513</v>
      </c>
      <c r="C37" s="2">
        <v>0.34</v>
      </c>
    </row>
    <row r="38" spans="1:3" x14ac:dyDescent="0.2">
      <c r="A38" t="s">
        <v>464</v>
      </c>
      <c r="B38" t="s">
        <v>514</v>
      </c>
      <c r="C38" s="2">
        <v>0.34</v>
      </c>
    </row>
    <row r="39" spans="1:3" x14ac:dyDescent="0.2">
      <c r="A39" t="s">
        <v>464</v>
      </c>
      <c r="B39" t="s">
        <v>515</v>
      </c>
      <c r="C39" s="2">
        <v>0.34</v>
      </c>
    </row>
    <row r="40" spans="1:3" x14ac:dyDescent="0.2">
      <c r="A40" t="s">
        <v>464</v>
      </c>
      <c r="B40" t="s">
        <v>516</v>
      </c>
      <c r="C40" s="2">
        <v>0.34</v>
      </c>
    </row>
    <row r="41" spans="1:3" x14ac:dyDescent="0.2">
      <c r="A41" t="s">
        <v>464</v>
      </c>
      <c r="B41" t="s">
        <v>517</v>
      </c>
      <c r="C41" s="2">
        <v>0.36</v>
      </c>
    </row>
    <row r="42" spans="1:3" x14ac:dyDescent="0.2">
      <c r="A42" t="s">
        <v>464</v>
      </c>
      <c r="B42" t="s">
        <v>518</v>
      </c>
      <c r="C42" s="2">
        <v>0.36</v>
      </c>
    </row>
    <row r="43" spans="1:3" x14ac:dyDescent="0.2">
      <c r="A43" t="s">
        <v>464</v>
      </c>
      <c r="B43" t="s">
        <v>519</v>
      </c>
      <c r="C43" s="2">
        <v>0.36</v>
      </c>
    </row>
    <row r="44" spans="1:3" x14ac:dyDescent="0.2">
      <c r="A44" t="s">
        <v>464</v>
      </c>
      <c r="B44" t="s">
        <v>520</v>
      </c>
      <c r="C44" s="2">
        <v>0.36</v>
      </c>
    </row>
    <row r="45" spans="1:3" x14ac:dyDescent="0.2">
      <c r="A45" t="s">
        <v>464</v>
      </c>
      <c r="B45" t="s">
        <v>521</v>
      </c>
      <c r="C45" s="2">
        <v>0.37</v>
      </c>
    </row>
    <row r="46" spans="1:3" x14ac:dyDescent="0.2">
      <c r="A46" t="s">
        <v>464</v>
      </c>
      <c r="B46" t="s">
        <v>522</v>
      </c>
      <c r="C46" s="2">
        <v>0.37</v>
      </c>
    </row>
    <row r="47" spans="1:3" x14ac:dyDescent="0.2">
      <c r="A47" t="s">
        <v>464</v>
      </c>
      <c r="B47" t="s">
        <v>523</v>
      </c>
      <c r="C47" s="2">
        <v>0.37</v>
      </c>
    </row>
    <row r="48" spans="1:3" x14ac:dyDescent="0.2">
      <c r="A48" t="s">
        <v>464</v>
      </c>
      <c r="B48" t="s">
        <v>524</v>
      </c>
      <c r="C48" s="2">
        <v>0.37</v>
      </c>
    </row>
    <row r="49" spans="1:3" x14ac:dyDescent="0.2">
      <c r="A49" t="s">
        <v>464</v>
      </c>
      <c r="B49" t="s">
        <v>525</v>
      </c>
      <c r="C49" s="2">
        <v>0.38</v>
      </c>
    </row>
    <row r="50" spans="1:3" x14ac:dyDescent="0.2">
      <c r="A50" t="s">
        <v>464</v>
      </c>
      <c r="B50" t="s">
        <v>526</v>
      </c>
      <c r="C50" s="2">
        <v>0.38</v>
      </c>
    </row>
    <row r="51" spans="1:3" x14ac:dyDescent="0.2">
      <c r="A51" t="s">
        <v>464</v>
      </c>
      <c r="B51" t="s">
        <v>527</v>
      </c>
      <c r="C51" s="2">
        <v>0.38</v>
      </c>
    </row>
    <row r="52" spans="1:3" x14ac:dyDescent="0.2">
      <c r="A52" t="s">
        <v>464</v>
      </c>
      <c r="B52" t="s">
        <v>528</v>
      </c>
      <c r="C52" s="2">
        <v>0.38</v>
      </c>
    </row>
    <row r="53" spans="1:3" x14ac:dyDescent="0.2">
      <c r="A53" t="s">
        <v>464</v>
      </c>
      <c r="B53" t="s">
        <v>529</v>
      </c>
      <c r="C53" s="2">
        <v>0.39</v>
      </c>
    </row>
    <row r="54" spans="1:3" x14ac:dyDescent="0.2">
      <c r="A54" t="s">
        <v>464</v>
      </c>
      <c r="B54" t="s">
        <v>530</v>
      </c>
      <c r="C54" s="2">
        <v>0.39</v>
      </c>
    </row>
    <row r="55" spans="1:3" x14ac:dyDescent="0.2">
      <c r="A55" t="s">
        <v>464</v>
      </c>
      <c r="B55" t="s">
        <v>531</v>
      </c>
      <c r="C55" s="2">
        <v>0.39</v>
      </c>
    </row>
    <row r="56" spans="1:3" x14ac:dyDescent="0.2">
      <c r="A56" t="s">
        <v>464</v>
      </c>
      <c r="B56" t="s">
        <v>532</v>
      </c>
      <c r="C56" s="2">
        <v>0.39</v>
      </c>
    </row>
    <row r="57" spans="1:3" x14ac:dyDescent="0.2">
      <c r="A57" t="s">
        <v>464</v>
      </c>
      <c r="B57" t="s">
        <v>533</v>
      </c>
      <c r="C57" s="2">
        <v>0.41</v>
      </c>
    </row>
    <row r="58" spans="1:3" x14ac:dyDescent="0.2">
      <c r="A58" t="s">
        <v>464</v>
      </c>
      <c r="B58" t="s">
        <v>534</v>
      </c>
      <c r="C58" s="2">
        <v>0.41</v>
      </c>
    </row>
    <row r="59" spans="1:3" x14ac:dyDescent="0.2">
      <c r="A59" t="s">
        <v>464</v>
      </c>
      <c r="B59" t="s">
        <v>535</v>
      </c>
      <c r="C59" s="2">
        <v>0.41</v>
      </c>
    </row>
    <row r="60" spans="1:3" x14ac:dyDescent="0.2">
      <c r="A60" t="s">
        <v>464</v>
      </c>
      <c r="B60" t="s">
        <v>536</v>
      </c>
      <c r="C60" s="2">
        <v>0.41</v>
      </c>
    </row>
    <row r="61" spans="1:3" x14ac:dyDescent="0.2">
      <c r="A61" t="s">
        <v>464</v>
      </c>
      <c r="B61" t="s">
        <v>537</v>
      </c>
      <c r="C61" s="2">
        <v>0.43</v>
      </c>
    </row>
    <row r="62" spans="1:3" x14ac:dyDescent="0.2">
      <c r="A62" t="s">
        <v>464</v>
      </c>
      <c r="B62" t="s">
        <v>538</v>
      </c>
      <c r="C62" s="2">
        <v>0.43</v>
      </c>
    </row>
    <row r="63" spans="1:3" x14ac:dyDescent="0.2">
      <c r="A63" t="s">
        <v>464</v>
      </c>
      <c r="B63" t="s">
        <v>539</v>
      </c>
      <c r="C63" s="2">
        <v>0.43</v>
      </c>
    </row>
    <row r="64" spans="1:3" x14ac:dyDescent="0.2">
      <c r="A64" t="s">
        <v>464</v>
      </c>
      <c r="B64" t="s">
        <v>540</v>
      </c>
      <c r="C64" s="2">
        <v>0.43</v>
      </c>
    </row>
    <row r="65" spans="1:3" x14ac:dyDescent="0.2">
      <c r="A65" t="s">
        <v>464</v>
      </c>
      <c r="B65" t="s">
        <v>541</v>
      </c>
      <c r="C65" s="2">
        <v>0.47</v>
      </c>
    </row>
    <row r="66" spans="1:3" x14ac:dyDescent="0.2">
      <c r="A66" t="s">
        <v>464</v>
      </c>
      <c r="B66" t="s">
        <v>542</v>
      </c>
      <c r="C66" s="2">
        <v>0.47</v>
      </c>
    </row>
    <row r="67" spans="1:3" x14ac:dyDescent="0.2">
      <c r="A67" t="s">
        <v>464</v>
      </c>
      <c r="B67" t="s">
        <v>543</v>
      </c>
      <c r="C67" s="2">
        <v>0.47</v>
      </c>
    </row>
    <row r="68" spans="1:3" x14ac:dyDescent="0.2">
      <c r="A68" t="s">
        <v>464</v>
      </c>
      <c r="B68" t="s">
        <v>544</v>
      </c>
      <c r="C68" s="2">
        <v>0.47</v>
      </c>
    </row>
    <row r="69" spans="1:3" x14ac:dyDescent="0.2">
      <c r="A69" t="s">
        <v>464</v>
      </c>
      <c r="B69" t="s">
        <v>545</v>
      </c>
      <c r="C69" s="2">
        <v>0.51</v>
      </c>
    </row>
    <row r="70" spans="1:3" x14ac:dyDescent="0.2">
      <c r="A70" t="s">
        <v>464</v>
      </c>
      <c r="B70" t="s">
        <v>546</v>
      </c>
      <c r="C70" s="2">
        <v>0.51</v>
      </c>
    </row>
    <row r="71" spans="1:3" x14ac:dyDescent="0.2">
      <c r="A71" t="s">
        <v>464</v>
      </c>
      <c r="B71" t="s">
        <v>547</v>
      </c>
      <c r="C71" s="2">
        <v>0.51</v>
      </c>
    </row>
    <row r="72" spans="1:3" x14ac:dyDescent="0.2">
      <c r="A72" t="s">
        <v>464</v>
      </c>
      <c r="B72" t="s">
        <v>548</v>
      </c>
      <c r="C72" s="2">
        <v>0.51</v>
      </c>
    </row>
    <row r="73" spans="1:3" x14ac:dyDescent="0.2">
      <c r="A73" t="s">
        <v>464</v>
      </c>
      <c r="B73" t="s">
        <v>549</v>
      </c>
      <c r="C73" s="2">
        <v>0.55000000000000004</v>
      </c>
    </row>
    <row r="74" spans="1:3" x14ac:dyDescent="0.2">
      <c r="A74" t="s">
        <v>464</v>
      </c>
      <c r="B74" t="s">
        <v>550</v>
      </c>
      <c r="C74" s="2">
        <v>0.55000000000000004</v>
      </c>
    </row>
    <row r="75" spans="1:3" x14ac:dyDescent="0.2">
      <c r="A75" t="s">
        <v>464</v>
      </c>
      <c r="B75" t="s">
        <v>551</v>
      </c>
      <c r="C75" s="2">
        <v>0.55000000000000004</v>
      </c>
    </row>
    <row r="76" spans="1:3" x14ac:dyDescent="0.2">
      <c r="A76" t="s">
        <v>464</v>
      </c>
      <c r="B76" t="s">
        <v>552</v>
      </c>
      <c r="C76" s="2">
        <v>0.55000000000000004</v>
      </c>
    </row>
    <row r="77" spans="1:3" x14ac:dyDescent="0.2">
      <c r="A77" t="s">
        <v>464</v>
      </c>
      <c r="B77" t="s">
        <v>553</v>
      </c>
      <c r="C77" s="2">
        <v>0.57999999999999996</v>
      </c>
    </row>
    <row r="78" spans="1:3" x14ac:dyDescent="0.2">
      <c r="A78" t="s">
        <v>464</v>
      </c>
      <c r="B78" t="s">
        <v>554</v>
      </c>
      <c r="C78" s="2">
        <v>0.57999999999999996</v>
      </c>
    </row>
    <row r="79" spans="1:3" x14ac:dyDescent="0.2">
      <c r="A79" t="s">
        <v>464</v>
      </c>
      <c r="B79" t="s">
        <v>555</v>
      </c>
      <c r="C79" s="2">
        <v>0.57999999999999996</v>
      </c>
    </row>
    <row r="80" spans="1:3" x14ac:dyDescent="0.2">
      <c r="A80" t="s">
        <v>464</v>
      </c>
      <c r="B80" t="s">
        <v>556</v>
      </c>
      <c r="C80" s="2">
        <v>0.57999999999999996</v>
      </c>
    </row>
    <row r="81" spans="1:3" x14ac:dyDescent="0.2">
      <c r="A81" t="s">
        <v>464</v>
      </c>
      <c r="B81" t="s">
        <v>557</v>
      </c>
      <c r="C81" s="2">
        <v>0.65</v>
      </c>
    </row>
    <row r="82" spans="1:3" x14ac:dyDescent="0.2">
      <c r="A82" t="s">
        <v>464</v>
      </c>
      <c r="B82" t="s">
        <v>558</v>
      </c>
      <c r="C82" s="2">
        <v>0.65</v>
      </c>
    </row>
    <row r="83" spans="1:3" x14ac:dyDescent="0.2">
      <c r="A83" t="s">
        <v>464</v>
      </c>
      <c r="B83" t="s">
        <v>559</v>
      </c>
      <c r="C83" s="2">
        <v>0.65</v>
      </c>
    </row>
    <row r="84" spans="1:3" x14ac:dyDescent="0.2">
      <c r="A84" t="s">
        <v>464</v>
      </c>
      <c r="B84" t="s">
        <v>560</v>
      </c>
      <c r="C84" s="2">
        <v>0.65</v>
      </c>
    </row>
    <row r="85" spans="1:3" x14ac:dyDescent="0.2">
      <c r="A85" t="s">
        <v>464</v>
      </c>
      <c r="B85" t="s">
        <v>561</v>
      </c>
      <c r="C85" s="2">
        <v>0.7</v>
      </c>
    </row>
    <row r="86" spans="1:3" x14ac:dyDescent="0.2">
      <c r="A86" t="s">
        <v>464</v>
      </c>
      <c r="B86" t="s">
        <v>562</v>
      </c>
      <c r="C86" s="2">
        <v>0.7</v>
      </c>
    </row>
    <row r="87" spans="1:3" x14ac:dyDescent="0.2">
      <c r="A87" t="s">
        <v>464</v>
      </c>
      <c r="B87" t="s">
        <v>563</v>
      </c>
      <c r="C87" s="2">
        <v>0.7</v>
      </c>
    </row>
    <row r="88" spans="1:3" x14ac:dyDescent="0.2">
      <c r="A88" t="s">
        <v>464</v>
      </c>
      <c r="B88" t="s">
        <v>564</v>
      </c>
      <c r="C88" s="2">
        <v>0.7</v>
      </c>
    </row>
    <row r="89" spans="1:3" x14ac:dyDescent="0.2">
      <c r="A89" t="s">
        <v>464</v>
      </c>
      <c r="B89" t="s">
        <v>565</v>
      </c>
      <c r="C89" s="2">
        <v>0.75</v>
      </c>
    </row>
    <row r="90" spans="1:3" x14ac:dyDescent="0.2">
      <c r="A90" t="s">
        <v>464</v>
      </c>
      <c r="B90" t="s">
        <v>566</v>
      </c>
      <c r="C90" s="2">
        <v>0.75</v>
      </c>
    </row>
    <row r="91" spans="1:3" x14ac:dyDescent="0.2">
      <c r="A91" t="s">
        <v>464</v>
      </c>
      <c r="B91" t="s">
        <v>567</v>
      </c>
      <c r="C91" s="2">
        <v>0.75</v>
      </c>
    </row>
    <row r="92" spans="1:3" x14ac:dyDescent="0.2">
      <c r="A92" t="s">
        <v>464</v>
      </c>
      <c r="B92" t="s">
        <v>568</v>
      </c>
      <c r="C92" s="2">
        <v>0.75</v>
      </c>
    </row>
    <row r="93" spans="1:3" x14ac:dyDescent="0.2">
      <c r="A93" t="s">
        <v>464</v>
      </c>
      <c r="B93" t="s">
        <v>569</v>
      </c>
      <c r="C93" s="2">
        <v>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Q_Income_Stmt</vt:lpstr>
      <vt:lpstr>A_Income_Stmt</vt:lpstr>
      <vt:lpstr>Q_Balance_Sheet</vt:lpstr>
      <vt:lpstr>A_Balance_Sheet</vt:lpstr>
      <vt:lpstr>Q_Cash_Flow</vt:lpstr>
      <vt:lpstr>A_Cash_Flow</vt:lpstr>
      <vt:lpstr>Sheet1</vt:lpstr>
      <vt:lpstr>Earnings</vt:lpstr>
      <vt:lpstr>Dividends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PADIA Aditya</cp:lastModifiedBy>
  <dcterms:created xsi:type="dcterms:W3CDTF">2025-05-31T15:16:32Z</dcterms:created>
  <dcterms:modified xsi:type="dcterms:W3CDTF">2025-05-31T19:23:11Z</dcterms:modified>
</cp:coreProperties>
</file>