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5/"/>
    </mc:Choice>
  </mc:AlternateContent>
  <xr:revisionPtr revIDLastSave="5" documentId="8_{B16CD867-5E91-45A8-A7D5-74D738B7ABC8}" xr6:coauthVersionLast="47" xr6:coauthVersionMax="47" xr10:uidLastSave="{1B7004E1-1B08-4E76-A6CD-4DD16473E2AE}"/>
  <bookViews>
    <workbookView xWindow="2295" yWindow="405" windowWidth="21420" windowHeight="14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2" i="1"/>
  <c r="I2" i="1"/>
  <c r="T3" i="1" l="1"/>
  <c r="V17" i="1"/>
  <c r="V14" i="1"/>
  <c r="U9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O2" i="1"/>
  <c r="V6" i="1"/>
  <c r="T9" i="1"/>
  <c r="I3" i="1"/>
  <c r="I4" i="1"/>
  <c r="I5" i="1"/>
  <c r="I6" i="1"/>
  <c r="I7" i="1"/>
  <c r="I8" i="1"/>
  <c r="I9" i="1"/>
  <c r="I10" i="1"/>
  <c r="I11" i="1"/>
  <c r="I12" i="1"/>
  <c r="I13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11" i="1"/>
  <c r="K11" i="1" s="1"/>
  <c r="L11" i="1" s="1"/>
  <c r="F12" i="1"/>
  <c r="K12" i="1" s="1"/>
  <c r="L12" i="1" s="1"/>
  <c r="F13" i="1"/>
  <c r="F2" i="1"/>
  <c r="L2" i="1" s="1"/>
  <c r="T11" i="1" l="1"/>
  <c r="V9" i="1"/>
  <c r="K5" i="1"/>
  <c r="L5" i="1" s="1"/>
  <c r="K10" i="1"/>
  <c r="L10" i="1" s="1"/>
  <c r="K6" i="1"/>
  <c r="L6" i="1" s="1"/>
  <c r="K13" i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<sst xmlns="http://schemas.openxmlformats.org/spreadsheetml/2006/main" count="31" uniqueCount="22">
  <si>
    <t>Molecular Mass</t>
  </si>
  <si>
    <t>signal</t>
  </si>
  <si>
    <t>Removing m17 m21 and m22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</si>
  <si>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</si>
  <si>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</si>
  <si>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</si>
  <si>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</si>
  <si>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</si>
  <si>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</si>
  <si>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</si>
  <si>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</si>
  <si>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</si>
  <si>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</si>
  <si>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</si>
  <si>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</si>
  <si>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</si>
  <si>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</si>
  <si>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</si>
  <si>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</si>
  <si>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</si>
  <si>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</si>
  <si>
    <t>Simulated from Literature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</si>
</sst>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  <c:pt idx="9">
                  <c:v>1</c:v>
                </c:pt>
                <c:pt idx="10">
                  <c:v>0.186505122974188</c:v>
                </c:pt>
                <c:pt idx="11">
                  <c:v>0.22320441159015497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  <c:pt idx="9">
                  <c:v>1</c:v>
                </c:pt>
                <c:pt idx="10">
                  <c:v>0.86554497192504942</c:v>
                </c:pt>
                <c:pt idx="11">
                  <c:v>0.69123057732842541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J10" sqref="J10"/>
    </sheetView>
  </sheetViews>
  <sheetFormatPr defaultRowHeight="15" x14ac:dyDescent="0.25"/>
  <cols>
    <col min="4" max="4" width="9.28515625" bestFit="1" customWidth="1"/>
    <col min="5" max="5" width="10" bestFit="1" customWidth="1"/>
    <col min="6" max="6" width="9.28515625" bestFit="1" customWidth="1"/>
    <col min="8" max="9" width="9.28515625" bestFit="1" customWidth="1"/>
  </cols>
  <sheetData>
    <row r="1" spans="1:23" x14ac:dyDescent="0.25">
      <c r="A1" t="s">
        <v>2</v>
      </c>
      <c r="D1" t="s">
        <v>0</v>
      </c>
      <c r="E1" t="s">
        <v>1</v>
      </c>
      <c r="F1" t="s">
        <v>3</v>
      </c>
      <c r="H1" t="s">
        <v>21</v>
      </c>
      <c r="I1" t="s">
        <v>8</v>
      </c>
      <c r="K1" t="s">
        <v>4</v>
      </c>
      <c r="L1" t="s">
        <v>6</v>
      </c>
      <c r="N1" t="s">
        <v>5</v>
      </c>
      <c r="O1" t="s">
        <v>7</v>
      </c>
      <c r="T1" t="s">
        <v>9</v>
      </c>
    </row>
    <row r="2" spans="1:23" x14ac:dyDescent="0.25">
      <c r="D2" s="2">
        <v>12</v>
      </c>
      <c r="E2" s="2">
        <v>1.51E-8</v>
      </c>
      <c r="F2" s="2">
        <f>E2*100000000 / 140</f>
        <v>1.0785714285714286E-2</v>
      </c>
      <c r="G2" s="2"/>
      <c r="H2" s="2">
        <v>0.50294454827770996</v>
      </c>
      <c r="I2" s="2">
        <f>H2/100</f>
        <v>5.0294454827771E-3</v>
      </c>
      <c r="K2" s="1">
        <f>F2/I2</f>
        <v>2.1445136094324968</v>
      </c>
      <c r="L2" s="1">
        <f>1/K2</f>
        <v>0.46630620370118808</v>
      </c>
      <c r="N2">
        <f>(D2^2)*-0.00209891515351478+0.0415721558521753*D2+1.48645618255443</f>
        <v>1.6830782706744052</v>
      </c>
      <c r="O2">
        <f>0.00453957499583183*(D2^2) +D2*(-0.158786664417733) + 1.94715165380596</f>
        <v>0.69541048019294749</v>
      </c>
      <c r="T2" t="s">
        <v>10</v>
      </c>
    </row>
    <row r="3" spans="1:23" x14ac:dyDescent="0.25">
      <c r="D3" s="2">
        <v>13</v>
      </c>
      <c r="E3" s="2">
        <v>3.3799999999999998E-8</v>
      </c>
      <c r="F3" s="2">
        <f t="shared" ref="F3:F13" si="0">E3*100000000 / 140</f>
        <v>2.4142857142857143E-2</v>
      </c>
      <c r="G3" s="2"/>
      <c r="H3" s="2">
        <v>1.3874613195859</v>
      </c>
      <c r="I3" s="2">
        <f t="shared" ref="I3:I13" si="1">H3/100</f>
        <v>1.3874613195859E-2</v>
      </c>
      <c r="K3" s="1">
        <f t="shared" ref="K3:K12" si="2">F3/I3</f>
        <v>1.7400742494257635</v>
      </c>
      <c r="L3" s="1">
        <f t="shared" ref="L3:L13" si="3">1/K3</f>
        <v>0.57468812053853846</v>
      </c>
      <c r="N3">
        <f t="shared" ref="N3:N14" si="4">(D3^2)*-0.00209891515351478+0.0415721558521753*D3+1.48645618255443</f>
        <v>1.6721775476887111</v>
      </c>
      <c r="O3">
        <f t="shared" ref="O3:O14" si="5">0.00453957499583183*(D3^2) +D3*(-0.158786664417733) + 1.94715165380596</f>
        <v>0.65011319067101025</v>
      </c>
      <c r="T3">
        <f>1491/150</f>
        <v>9.94</v>
      </c>
    </row>
    <row r="4" spans="1:23" x14ac:dyDescent="0.25">
      <c r="D4" s="2">
        <v>14</v>
      </c>
      <c r="E4" s="2">
        <v>5.9200000000000001E-8</v>
      </c>
      <c r="F4" s="2">
        <f t="shared" si="0"/>
        <v>4.2285714285714288E-2</v>
      </c>
      <c r="G4" s="2"/>
      <c r="H4" s="2">
        <v>2.8781568483916802</v>
      </c>
      <c r="I4" s="2">
        <f t="shared" si="1"/>
        <v>2.8781568483916803E-2</v>
      </c>
      <c r="K4" s="1">
        <f t="shared" si="2"/>
        <v>1.4691942278734262</v>
      </c>
      <c r="L4" s="1">
        <f t="shared" si="3"/>
        <v>0.68064520063316758</v>
      </c>
      <c r="N4">
        <f t="shared" si="4"/>
        <v>1.6570789943959872</v>
      </c>
      <c r="O4">
        <f t="shared" si="5"/>
        <v>0.61389505114073639</v>
      </c>
      <c r="T4" t="s">
        <v>11</v>
      </c>
    </row>
    <row r="5" spans="1:23" x14ac:dyDescent="0.25">
      <c r="D5" s="2">
        <v>15</v>
      </c>
      <c r="E5" s="2">
        <v>5.99E-8</v>
      </c>
      <c r="F5" s="2">
        <f t="shared" si="0"/>
        <v>4.2785714285714288E-2</v>
      </c>
      <c r="G5" s="2"/>
      <c r="H5" s="2">
        <v>3.7878873461372402</v>
      </c>
      <c r="I5" s="2">
        <f t="shared" si="1"/>
        <v>3.7878873461372399E-2</v>
      </c>
      <c r="K5" s="1">
        <f t="shared" si="2"/>
        <v>1.1295403050818213</v>
      </c>
      <c r="L5" s="1">
        <f t="shared" si="3"/>
        <v>0.8853159072774851</v>
      </c>
      <c r="N5">
        <f t="shared" si="4"/>
        <v>1.6377826107962341</v>
      </c>
      <c r="O5">
        <f t="shared" si="5"/>
        <v>0.58675606160212657</v>
      </c>
      <c r="T5" t="s">
        <v>12</v>
      </c>
      <c r="U5" t="s">
        <v>13</v>
      </c>
      <c r="V5" t="s">
        <v>16</v>
      </c>
    </row>
    <row r="6" spans="1:23" x14ac:dyDescent="0.25">
      <c r="D6" s="2">
        <v>16</v>
      </c>
      <c r="E6" s="2">
        <v>1.7800000000000001E-9</v>
      </c>
      <c r="F6" s="2">
        <f t="shared" si="0"/>
        <v>1.2714285714285716E-3</v>
      </c>
      <c r="G6" s="2"/>
      <c r="H6" s="2">
        <v>8.5070611541757907E-2</v>
      </c>
      <c r="I6" s="2">
        <f t="shared" si="1"/>
        <v>8.5070611541757904E-4</v>
      </c>
      <c r="K6" s="1">
        <f t="shared" si="2"/>
        <v>1.4945567551309726</v>
      </c>
      <c r="L6" s="1">
        <f t="shared" si="3"/>
        <v>0.66909469751944406</v>
      </c>
      <c r="N6">
        <f t="shared" si="4"/>
        <v>1.6142883968894512</v>
      </c>
      <c r="O6">
        <f t="shared" si="5"/>
        <v>0.56869622205518033</v>
      </c>
      <c r="T6">
        <v>9.94</v>
      </c>
      <c r="U6">
        <v>1</v>
      </c>
      <c r="V6">
        <f>T6/U6</f>
        <v>9.94</v>
      </c>
    </row>
    <row r="7" spans="1:23" x14ac:dyDescent="0.25">
      <c r="D7" s="2">
        <v>24</v>
      </c>
      <c r="E7" s="2">
        <v>3.25E-8</v>
      </c>
      <c r="F7" s="2">
        <f t="shared" si="0"/>
        <v>2.3214285714285715E-2</v>
      </c>
      <c r="G7" s="2"/>
      <c r="H7" s="2">
        <v>1.3974414533235799</v>
      </c>
      <c r="I7" s="2">
        <f t="shared" si="1"/>
        <v>1.39744145332358E-2</v>
      </c>
      <c r="K7" s="1">
        <f t="shared" si="2"/>
        <v>1.6611991621598481</v>
      </c>
      <c r="L7" s="1">
        <f t="shared" si="3"/>
        <v>0.60197477989323445</v>
      </c>
      <c r="N7">
        <f t="shared" si="4"/>
        <v>1.2752127945821239</v>
      </c>
      <c r="O7">
        <f t="shared" si="5"/>
        <v>0.75106690537950227</v>
      </c>
      <c r="T7" t="s">
        <v>14</v>
      </c>
    </row>
    <row r="8" spans="1:23" x14ac:dyDescent="0.25">
      <c r="D8" s="2">
        <v>25</v>
      </c>
      <c r="E8" s="2">
        <v>1.2100000000000001E-7</v>
      </c>
      <c r="F8" s="2">
        <f t="shared" si="0"/>
        <v>8.6428571428571438E-2</v>
      </c>
      <c r="G8" s="2"/>
      <c r="H8" s="2">
        <v>6.54767846941564</v>
      </c>
      <c r="I8" s="2">
        <f t="shared" si="1"/>
        <v>6.5476784694156395E-2</v>
      </c>
      <c r="K8" s="1">
        <f t="shared" si="2"/>
        <v>1.3199880206745236</v>
      </c>
      <c r="L8" s="1">
        <f t="shared" si="3"/>
        <v>0.75758263282494986</v>
      </c>
      <c r="N8">
        <f t="shared" si="4"/>
        <v>1.213938107912075</v>
      </c>
      <c r="O8">
        <f t="shared" si="5"/>
        <v>0.8147194157575286</v>
      </c>
      <c r="T8" t="s">
        <v>12</v>
      </c>
      <c r="U8" t="s">
        <v>13</v>
      </c>
      <c r="V8" t="s">
        <v>16</v>
      </c>
    </row>
    <row r="9" spans="1:23" x14ac:dyDescent="0.25">
      <c r="D9" s="2">
        <v>26</v>
      </c>
      <c r="E9" s="2">
        <v>6.6300000000000005E-7</v>
      </c>
      <c r="F9" s="2">
        <f t="shared" si="0"/>
        <v>0.47357142857142864</v>
      </c>
      <c r="G9" s="2"/>
      <c r="H9" s="2">
        <v>40.231319856169101</v>
      </c>
      <c r="I9" s="2">
        <f t="shared" si="1"/>
        <v>0.40231319856169101</v>
      </c>
      <c r="K9" s="1">
        <f t="shared" si="2"/>
        <v>1.1771212832800235</v>
      </c>
      <c r="L9" s="1">
        <f t="shared" si="3"/>
        <v>0.84953013270945299</v>
      </c>
      <c r="N9">
        <f t="shared" si="4"/>
        <v>1.1484655909349966</v>
      </c>
      <c r="O9">
        <f t="shared" si="5"/>
        <v>0.88745107612721918</v>
      </c>
      <c r="T9">
        <f>N11*T6</f>
        <v>9.9889750366339207</v>
      </c>
      <c r="U9">
        <f>U6*N14</f>
        <v>1.5547064781547968</v>
      </c>
      <c r="V9">
        <f>T9/U9</f>
        <v>6.4249909400836449</v>
      </c>
    </row>
    <row r="10" spans="1:23" x14ac:dyDescent="0.25">
      <c r="D10" s="2">
        <v>27</v>
      </c>
      <c r="E10" s="2">
        <v>5.6400000000000002E-7</v>
      </c>
      <c r="F10" s="2">
        <f t="shared" si="0"/>
        <v>0.40285714285714286</v>
      </c>
      <c r="G10" s="2"/>
      <c r="H10" s="2">
        <v>37.853984205470802</v>
      </c>
      <c r="I10" s="2">
        <f t="shared" si="1"/>
        <v>0.37853984205470803</v>
      </c>
      <c r="K10" s="1">
        <f t="shared" si="2"/>
        <v>1.0642397393902869</v>
      </c>
      <c r="L10" s="1">
        <f t="shared" si="3"/>
        <v>0.93963790580955897</v>
      </c>
      <c r="N10">
        <f t="shared" si="4"/>
        <v>1.0787952436508885</v>
      </c>
      <c r="O10">
        <f t="shared" si="5"/>
        <v>0.96926188648857314</v>
      </c>
      <c r="T10" t="s">
        <v>15</v>
      </c>
    </row>
    <row r="11" spans="1:23" x14ac:dyDescent="0.25">
      <c r="D11" s="2">
        <v>28</v>
      </c>
      <c r="E11" s="2">
        <v>1.3999999999999999E-6</v>
      </c>
      <c r="F11" s="2">
        <f t="shared" si="0"/>
        <v>1</v>
      </c>
      <c r="G11" s="2"/>
      <c r="H11" s="2">
        <v>100</v>
      </c>
      <c r="I11" s="2">
        <f t="shared" si="1"/>
        <v>1</v>
      </c>
      <c r="K11" s="1">
        <f t="shared" si="2"/>
        <v>1</v>
      </c>
      <c r="L11" s="1">
        <f t="shared" si="3"/>
        <v>1</v>
      </c>
      <c r="N11">
        <f t="shared" si="4"/>
        <v>1.0049270660597507</v>
      </c>
      <c r="O11">
        <f t="shared" si="5"/>
        <v>1.0601518468415905</v>
      </c>
      <c r="T11">
        <f>T9/U9</f>
        <v>6.4249909400836449</v>
      </c>
    </row>
    <row r="12" spans="1:23" x14ac:dyDescent="0.25">
      <c r="D12" s="2">
        <v>29</v>
      </c>
      <c r="E12" s="2">
        <v>2.2600000000000001E-7</v>
      </c>
      <c r="F12" s="2">
        <f t="shared" si="0"/>
        <v>0.16142857142857145</v>
      </c>
      <c r="G12" s="2"/>
      <c r="H12" s="2">
        <v>18.6505122974188</v>
      </c>
      <c r="I12" s="2">
        <f t="shared" si="1"/>
        <v>0.186505122974188</v>
      </c>
      <c r="K12" s="1">
        <f t="shared" si="2"/>
        <v>0.86554497192504942</v>
      </c>
      <c r="L12" s="1">
        <f t="shared" si="3"/>
        <v>1.1553414697516069</v>
      </c>
      <c r="N12">
        <f t="shared" si="4"/>
        <v>0.92686105816158371</v>
      </c>
      <c r="O12">
        <f t="shared" si="5"/>
        <v>1.1601209571862721</v>
      </c>
      <c r="T12" t="s">
        <v>17</v>
      </c>
    </row>
    <row r="13" spans="1:23" x14ac:dyDescent="0.25">
      <c r="D13" s="2">
        <v>30</v>
      </c>
      <c r="E13" s="2">
        <v>2.16E-7</v>
      </c>
      <c r="F13" s="2">
        <f t="shared" si="0"/>
        <v>0.1542857142857143</v>
      </c>
      <c r="G13" s="2"/>
      <c r="H13" s="2">
        <v>22.320441159015498</v>
      </c>
      <c r="I13" s="2">
        <f t="shared" si="1"/>
        <v>0.22320441159015497</v>
      </c>
      <c r="K13" s="1">
        <f>F13/I13</f>
        <v>0.69123057732842541</v>
      </c>
      <c r="L13" s="1">
        <f t="shared" si="3"/>
        <v>1.4466952603065597</v>
      </c>
      <c r="N13">
        <f t="shared" si="4"/>
        <v>0.84459721995638692</v>
      </c>
      <c r="O13">
        <f t="shared" si="5"/>
        <v>1.269169217522617</v>
      </c>
      <c r="T13" t="s">
        <v>12</v>
      </c>
      <c r="U13" t="s">
        <v>13</v>
      </c>
      <c r="V13" t="s">
        <v>16</v>
      </c>
    </row>
    <row r="14" spans="1:23" x14ac:dyDescent="0.25">
      <c r="D14" s="2">
        <v>18</v>
      </c>
      <c r="E14" s="2"/>
      <c r="F14" s="2"/>
      <c r="G14" s="2"/>
      <c r="H14" s="2"/>
      <c r="I14" s="2"/>
      <c r="N14">
        <f t="shared" si="4"/>
        <v>1.5547064781547968</v>
      </c>
      <c r="O14">
        <f t="shared" si="5"/>
        <v>0.55981399293627887</v>
      </c>
      <c r="T14" s="1">
        <v>14.9849611</v>
      </c>
      <c r="U14" s="1">
        <v>2.3322929499999998</v>
      </c>
      <c r="V14">
        <f>T14/U14</f>
        <v>6.4249909515011829</v>
      </c>
      <c r="W14" t="s">
        <v>18</v>
      </c>
    </row>
    <row r="15" spans="1:23" x14ac:dyDescent="0.25">
      <c r="T15" t="s">
        <v>19</v>
      </c>
    </row>
    <row r="16" spans="1:23" x14ac:dyDescent="0.25">
      <c r="T16" t="s">
        <v>12</v>
      </c>
      <c r="U16" t="s">
        <v>13</v>
      </c>
      <c r="V16" t="s">
        <v>16</v>
      </c>
    </row>
    <row r="17" spans="20:22" x14ac:dyDescent="0.25">
      <c r="T17" s="1">
        <v>23.56</v>
      </c>
      <c r="U17" s="1">
        <v>3.6669999999999998</v>
      </c>
      <c r="V17">
        <f>T17/U17</f>
        <v>6.4248704663212433</v>
      </c>
    </row>
    <row r="18" spans="20:22" x14ac:dyDescent="0.25">
      <c r="T18" t="s">
        <v>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Lane Lee</cp:lastModifiedBy>
  <dcterms:created xsi:type="dcterms:W3CDTF">2015-06-05T18:17:20Z</dcterms:created>
  <dcterms:modified xsi:type="dcterms:W3CDTF">2022-01-24T16:34:41Z</dcterms:modified>
</cp:coreProperties>
</file>