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310_Implicit_SLS_Unit_Test_11/"/>
    </mc:Choice>
  </mc:AlternateContent>
  <xr:revisionPtr revIDLastSave="537" documentId="13_ncr:40009_{2AE2FE10-F754-4E12-AD7D-77D7A5496061}" xr6:coauthVersionLast="47" xr6:coauthVersionMax="47" xr10:uidLastSave="{EB416485-6BBD-4C28-A485-27609DBF4AFB}"/>
  <bookViews>
    <workbookView xWindow="780" yWindow="780" windowWidth="20130" windowHeight="14520" xr2:uid="{00000000-000D-0000-FFFF-FFFF00000000}"/>
  </bookViews>
  <sheets>
    <sheet name="Test_10_SL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1" l="1"/>
  <c r="F78" i="1"/>
  <c r="M68" i="1"/>
  <c r="I58" i="1"/>
  <c r="K48" i="1"/>
  <c r="C67" i="1" l="1"/>
  <c r="C77" i="1" s="1"/>
  <c r="C87" i="1" s="1"/>
  <c r="J39" i="1" l="1"/>
  <c r="N29" i="1"/>
  <c r="E19" i="1"/>
  <c r="D9" i="1"/>
  <c r="V9" i="1"/>
  <c r="V10" i="1"/>
  <c r="V11" i="1"/>
  <c r="V12" i="1"/>
  <c r="V13" i="1"/>
  <c r="V14" i="1"/>
  <c r="V15" i="1"/>
  <c r="V16" i="1"/>
  <c r="V8" i="1"/>
  <c r="D10" i="1" l="1"/>
  <c r="D13" i="1" s="1"/>
  <c r="D14" i="1"/>
  <c r="D18" i="1" s="1"/>
  <c r="D24" i="1" s="1"/>
  <c r="D28" i="1" s="1"/>
  <c r="D34" i="1" s="1"/>
  <c r="D38" i="1" s="1"/>
  <c r="D44" i="1" s="1"/>
  <c r="E14" i="1"/>
  <c r="E18" i="1" s="1"/>
  <c r="E20" i="1" s="1"/>
  <c r="F14" i="1"/>
  <c r="F18" i="1" s="1"/>
  <c r="G14" i="1"/>
  <c r="G18" i="1" s="1"/>
  <c r="G24" i="1" s="1"/>
  <c r="G28" i="1" s="1"/>
  <c r="H14" i="1"/>
  <c r="H18" i="1" s="1"/>
  <c r="H24" i="1" s="1"/>
  <c r="H28" i="1" s="1"/>
  <c r="I14" i="1"/>
  <c r="I18" i="1" s="1"/>
  <c r="I24" i="1" s="1"/>
  <c r="I28" i="1" s="1"/>
  <c r="J14" i="1"/>
  <c r="J18" i="1" s="1"/>
  <c r="J24" i="1" s="1"/>
  <c r="J28" i="1" s="1"/>
  <c r="K14" i="1"/>
  <c r="K18" i="1" s="1"/>
  <c r="K24" i="1" s="1"/>
  <c r="K28" i="1" s="1"/>
  <c r="K34" i="1" s="1"/>
  <c r="K38" i="1" s="1"/>
  <c r="L14" i="1"/>
  <c r="L18" i="1" s="1"/>
  <c r="L24" i="1" s="1"/>
  <c r="L28" i="1" s="1"/>
  <c r="M14" i="1"/>
  <c r="M18" i="1" s="1"/>
  <c r="M24" i="1" s="1"/>
  <c r="M28" i="1" s="1"/>
  <c r="N14" i="1"/>
  <c r="N18" i="1" s="1"/>
  <c r="N24" i="1" s="1"/>
  <c r="N28" i="1" s="1"/>
  <c r="N30" i="1" s="1"/>
  <c r="O14" i="1"/>
  <c r="O18" i="1" s="1"/>
  <c r="O24" i="1" s="1"/>
  <c r="O28" i="1" s="1"/>
  <c r="O34" i="1" s="1"/>
  <c r="O38" i="1" s="1"/>
  <c r="P14" i="1"/>
  <c r="P18" i="1" s="1"/>
  <c r="P24" i="1" s="1"/>
  <c r="P28" i="1" s="1"/>
  <c r="P34" i="1" s="1"/>
  <c r="P38" i="1" s="1"/>
  <c r="Q14" i="1"/>
  <c r="Q18" i="1" s="1"/>
  <c r="Q24" i="1" s="1"/>
  <c r="Q28" i="1" s="1"/>
  <c r="Q34" i="1" s="1"/>
  <c r="Q38" i="1" s="1"/>
  <c r="C17" i="1"/>
  <c r="C27" i="1" s="1"/>
  <c r="C37" i="1" s="1"/>
  <c r="C46" i="1" s="1"/>
  <c r="D17" i="1"/>
  <c r="D27" i="1" s="1"/>
  <c r="D37" i="1" s="1"/>
  <c r="D46" i="1" s="1"/>
  <c r="E17" i="1"/>
  <c r="E27" i="1" s="1"/>
  <c r="E37" i="1" s="1"/>
  <c r="E46" i="1" s="1"/>
  <c r="F17" i="1"/>
  <c r="F27" i="1" s="1"/>
  <c r="F37" i="1" s="1"/>
  <c r="F46" i="1" s="1"/>
  <c r="G17" i="1"/>
  <c r="G27" i="1" s="1"/>
  <c r="G37" i="1" s="1"/>
  <c r="G46" i="1" s="1"/>
  <c r="H17" i="1"/>
  <c r="H27" i="1" s="1"/>
  <c r="H37" i="1" s="1"/>
  <c r="H46" i="1" s="1"/>
  <c r="I17" i="1"/>
  <c r="I27" i="1" s="1"/>
  <c r="I37" i="1" s="1"/>
  <c r="I46" i="1" s="1"/>
  <c r="J17" i="1"/>
  <c r="J27" i="1" s="1"/>
  <c r="J37" i="1" s="1"/>
  <c r="J46" i="1" s="1"/>
  <c r="K17" i="1"/>
  <c r="K27" i="1" s="1"/>
  <c r="K37" i="1" s="1"/>
  <c r="K46" i="1" s="1"/>
  <c r="L17" i="1"/>
  <c r="L27" i="1" s="1"/>
  <c r="L37" i="1" s="1"/>
  <c r="L46" i="1" s="1"/>
  <c r="M17" i="1"/>
  <c r="M27" i="1" s="1"/>
  <c r="M37" i="1" s="1"/>
  <c r="M46" i="1" s="1"/>
  <c r="N17" i="1"/>
  <c r="N27" i="1" s="1"/>
  <c r="N37" i="1" s="1"/>
  <c r="N46" i="1" s="1"/>
  <c r="O17" i="1"/>
  <c r="O27" i="1" s="1"/>
  <c r="O37" i="1" s="1"/>
  <c r="O46" i="1" s="1"/>
  <c r="P17" i="1"/>
  <c r="P27" i="1" s="1"/>
  <c r="P37" i="1" s="1"/>
  <c r="P46" i="1" s="1"/>
  <c r="Q17" i="1"/>
  <c r="Q27" i="1" s="1"/>
  <c r="Q37" i="1" s="1"/>
  <c r="Q46" i="1" s="1"/>
  <c r="B18" i="1"/>
  <c r="B19" i="1"/>
  <c r="B20" i="1"/>
  <c r="B21" i="1"/>
  <c r="B22" i="1"/>
  <c r="B23" i="1"/>
  <c r="B33" i="1" s="1"/>
  <c r="B43" i="1" s="1"/>
  <c r="B52" i="1" s="1"/>
  <c r="B62" i="1" s="1"/>
  <c r="B72" i="1" s="1"/>
  <c r="B82" i="1" s="1"/>
  <c r="B24" i="1"/>
  <c r="F24" i="1"/>
  <c r="F28" i="1" s="1"/>
  <c r="B28" i="1"/>
  <c r="B38" i="1" s="1"/>
  <c r="B47" i="1" s="1"/>
  <c r="B57" i="1" s="1"/>
  <c r="B67" i="1" s="1"/>
  <c r="B77" i="1" s="1"/>
  <c r="B87" i="1" s="1"/>
  <c r="B29" i="1"/>
  <c r="B39" i="1" s="1"/>
  <c r="B48" i="1" s="1"/>
  <c r="B58" i="1" s="1"/>
  <c r="B68" i="1" s="1"/>
  <c r="B78" i="1" s="1"/>
  <c r="B88" i="1" s="1"/>
  <c r="B30" i="1"/>
  <c r="B40" i="1" s="1"/>
  <c r="B49" i="1" s="1"/>
  <c r="B59" i="1" s="1"/>
  <c r="B69" i="1" s="1"/>
  <c r="B79" i="1" s="1"/>
  <c r="B89" i="1" s="1"/>
  <c r="B31" i="1"/>
  <c r="B32" i="1"/>
  <c r="B34" i="1"/>
  <c r="B44" i="1" s="1"/>
  <c r="B53" i="1" s="1"/>
  <c r="B63" i="1" s="1"/>
  <c r="B73" i="1" s="1"/>
  <c r="B83" i="1" s="1"/>
  <c r="B41" i="1"/>
  <c r="B50" i="1" s="1"/>
  <c r="B60" i="1" s="1"/>
  <c r="B70" i="1" s="1"/>
  <c r="B80" i="1" s="1"/>
  <c r="B42" i="1"/>
  <c r="B51" i="1" s="1"/>
  <c r="B61" i="1" s="1"/>
  <c r="B71" i="1" s="1"/>
  <c r="B81" i="1" s="1"/>
  <c r="C47" i="1"/>
  <c r="D11" i="1" l="1"/>
  <c r="N31" i="1"/>
  <c r="N33" i="1"/>
  <c r="E21" i="1"/>
  <c r="E23" i="1"/>
  <c r="D47" i="1"/>
  <c r="D53" i="1" s="1"/>
  <c r="D57" i="1" s="1"/>
  <c r="D63" i="1" s="1"/>
  <c r="D67" i="1" s="1"/>
  <c r="D73" i="1" s="1"/>
  <c r="D77" i="1" s="1"/>
  <c r="E24" i="1"/>
  <c r="E28" i="1" s="1"/>
  <c r="G33" i="1" l="1"/>
  <c r="G34" i="1" s="1"/>
  <c r="G38" i="1" s="1"/>
  <c r="E33" i="1"/>
  <c r="E34" i="1" s="1"/>
  <c r="E38" i="1" s="1"/>
  <c r="F33" i="1"/>
  <c r="F34" i="1" s="1"/>
  <c r="F38" i="1" s="1"/>
  <c r="N34" i="1"/>
  <c r="N38" i="1" s="1"/>
  <c r="M33" i="1"/>
  <c r="L33" i="1"/>
  <c r="L34" i="1" s="1"/>
  <c r="L38" i="1" s="1"/>
  <c r="H33" i="1"/>
  <c r="H34" i="1" s="1"/>
  <c r="H38" i="1" s="1"/>
  <c r="J33" i="1"/>
  <c r="J34" i="1" s="1"/>
  <c r="I33" i="1"/>
  <c r="I34" i="1" s="1"/>
  <c r="I38" i="1" s="1"/>
  <c r="J38" i="1" l="1"/>
  <c r="J40" i="1" s="1"/>
  <c r="J43" i="1" s="1"/>
  <c r="M34" i="1"/>
  <c r="M38" i="1" s="1"/>
  <c r="J41" i="1" l="1"/>
  <c r="G43" i="1" l="1"/>
  <c r="G44" i="1" s="1"/>
  <c r="G47" i="1" s="1"/>
  <c r="I43" i="1"/>
  <c r="E43" i="1"/>
  <c r="E44" i="1" s="1"/>
  <c r="E47" i="1" s="1"/>
  <c r="P43" i="1"/>
  <c r="P44" i="1" s="1"/>
  <c r="P47" i="1" s="1"/>
  <c r="L43" i="1"/>
  <c r="L44" i="1" s="1"/>
  <c r="L47" i="1" s="1"/>
  <c r="M43" i="1"/>
  <c r="M44" i="1" s="1"/>
  <c r="M47" i="1" s="1"/>
  <c r="K43" i="1"/>
  <c r="K44" i="1" s="1"/>
  <c r="K47" i="1" s="1"/>
  <c r="K49" i="1" s="1"/>
  <c r="H43" i="1"/>
  <c r="H44" i="1" s="1"/>
  <c r="H47" i="1" s="1"/>
  <c r="O43" i="1"/>
  <c r="O44" i="1" s="1"/>
  <c r="O47" i="1" s="1"/>
  <c r="Q43" i="1"/>
  <c r="Q44" i="1" s="1"/>
  <c r="Q47" i="1" s="1"/>
  <c r="Q53" i="1" s="1"/>
  <c r="Q57" i="1" s="1"/>
  <c r="Q63" i="1" s="1"/>
  <c r="Q67" i="1" s="1"/>
  <c r="Q73" i="1" s="1"/>
  <c r="Q77" i="1" s="1"/>
  <c r="Q83" i="1" s="1"/>
  <c r="Q87" i="1" s="1"/>
  <c r="F43" i="1"/>
  <c r="F44" i="1" s="1"/>
  <c r="F47" i="1" s="1"/>
  <c r="N43" i="1"/>
  <c r="N44" i="1" s="1"/>
  <c r="N47" i="1" s="1"/>
  <c r="J44" i="1"/>
  <c r="J47" i="1" s="1"/>
  <c r="K52" i="1" l="1"/>
  <c r="K50" i="1"/>
  <c r="I44" i="1"/>
  <c r="I47" i="1" s="1"/>
  <c r="N52" i="1" l="1"/>
  <c r="N53" i="1" s="1"/>
  <c r="N57" i="1" s="1"/>
  <c r="N63" i="1" s="1"/>
  <c r="N67" i="1" s="1"/>
  <c r="J52" i="1"/>
  <c r="J53" i="1" s="1"/>
  <c r="J57" i="1" s="1"/>
  <c r="J63" i="1" s="1"/>
  <c r="J67" i="1" s="1"/>
  <c r="J73" i="1" s="1"/>
  <c r="J77" i="1" s="1"/>
  <c r="J83" i="1" s="1"/>
  <c r="J87" i="1" s="1"/>
  <c r="H52" i="1"/>
  <c r="H53" i="1" s="1"/>
  <c r="H57" i="1" s="1"/>
  <c r="I52" i="1"/>
  <c r="I53" i="1" s="1"/>
  <c r="I57" i="1" s="1"/>
  <c r="P52" i="1"/>
  <c r="P53" i="1" s="1"/>
  <c r="P57" i="1" s="1"/>
  <c r="P63" i="1" s="1"/>
  <c r="P67" i="1" s="1"/>
  <c r="P73" i="1" s="1"/>
  <c r="P77" i="1" s="1"/>
  <c r="P83" i="1" s="1"/>
  <c r="P87" i="1" s="1"/>
  <c r="O52" i="1"/>
  <c r="O53" i="1" s="1"/>
  <c r="O57" i="1" s="1"/>
  <c r="O63" i="1" s="1"/>
  <c r="O67" i="1" s="1"/>
  <c r="O73" i="1" s="1"/>
  <c r="O77" i="1" s="1"/>
  <c r="O83" i="1" s="1"/>
  <c r="O87" i="1" s="1"/>
  <c r="G52" i="1"/>
  <c r="G53" i="1" s="1"/>
  <c r="G57" i="1" s="1"/>
  <c r="M52" i="1"/>
  <c r="M53" i="1" s="1"/>
  <c r="M57" i="1" s="1"/>
  <c r="K53" i="1"/>
  <c r="K57" i="1" s="1"/>
  <c r="K63" i="1" s="1"/>
  <c r="K67" i="1" s="1"/>
  <c r="K73" i="1" s="1"/>
  <c r="K77" i="1" s="1"/>
  <c r="K83" i="1" s="1"/>
  <c r="K87" i="1" s="1"/>
  <c r="L52" i="1"/>
  <c r="L53" i="1" s="1"/>
  <c r="L57" i="1" s="1"/>
  <c r="E52" i="1"/>
  <c r="E53" i="1" s="1"/>
  <c r="E57" i="1" s="1"/>
  <c r="E63" i="1" s="1"/>
  <c r="E67" i="1" s="1"/>
  <c r="E73" i="1" s="1"/>
  <c r="E77" i="1" s="1"/>
  <c r="E83" i="1" s="1"/>
  <c r="E87" i="1" s="1"/>
  <c r="F52" i="1"/>
  <c r="F53" i="1" s="1"/>
  <c r="F57" i="1" s="1"/>
  <c r="I59" i="1" l="1"/>
  <c r="I62" i="1" l="1"/>
  <c r="I60" i="1"/>
  <c r="M62" i="1" l="1"/>
  <c r="M63" i="1" s="1"/>
  <c r="M67" i="1" s="1"/>
  <c r="F62" i="1"/>
  <c r="F63" i="1" s="1"/>
  <c r="F67" i="1" s="1"/>
  <c r="F73" i="1" s="1"/>
  <c r="F77" i="1" s="1"/>
  <c r="H62" i="1"/>
  <c r="H63" i="1" s="1"/>
  <c r="H67" i="1" s="1"/>
  <c r="L62" i="1"/>
  <c r="L63" i="1" s="1"/>
  <c r="L67" i="1" s="1"/>
  <c r="L73" i="1" s="1"/>
  <c r="L77" i="1" s="1"/>
  <c r="L83" i="1" s="1"/>
  <c r="L87" i="1" s="1"/>
  <c r="G62" i="1"/>
  <c r="G63" i="1" s="1"/>
  <c r="G67" i="1" s="1"/>
  <c r="G73" i="1" s="1"/>
  <c r="G77" i="1" s="1"/>
  <c r="I63" i="1"/>
  <c r="I67" i="1" s="1"/>
  <c r="F79" i="1" l="1"/>
  <c r="M69" i="1"/>
  <c r="F82" i="1" l="1"/>
  <c r="F80" i="1"/>
  <c r="M70" i="1"/>
  <c r="M72" i="1"/>
  <c r="H72" i="1" l="1"/>
  <c r="H73" i="1" s="1"/>
  <c r="H77" i="1" s="1"/>
  <c r="N72" i="1"/>
  <c r="N73" i="1" s="1"/>
  <c r="N77" i="1" s="1"/>
  <c r="N83" i="1" s="1"/>
  <c r="N87" i="1" s="1"/>
  <c r="I72" i="1"/>
  <c r="I73" i="1" s="1"/>
  <c r="I77" i="1" s="1"/>
  <c r="M73" i="1"/>
  <c r="M77" i="1" s="1"/>
  <c r="M83" i="1" s="1"/>
  <c r="M87" i="1" s="1"/>
  <c r="D82" i="1"/>
  <c r="D83" i="1" s="1"/>
  <c r="D87" i="1" s="1"/>
  <c r="G82" i="1"/>
  <c r="G83" i="1" s="1"/>
  <c r="G87" i="1" s="1"/>
  <c r="H82" i="1"/>
  <c r="I82" i="1"/>
  <c r="F83" i="1"/>
  <c r="F87" i="1" s="1"/>
  <c r="I83" i="1" l="1"/>
  <c r="I87" i="1" s="1"/>
  <c r="H83" i="1"/>
  <c r="H87" i="1" s="1"/>
  <c r="H89" i="1" s="1"/>
</calcChain>
</file>

<file path=xl/sharedStrings.xml><?xml version="1.0" encoding="utf-8"?>
<sst xmlns="http://schemas.openxmlformats.org/spreadsheetml/2006/main" count="108" uniqueCount="40">
  <si>
    <t>Molecule</t>
  </si>
  <si>
    <t>m2</t>
  </si>
  <si>
    <t>m18</t>
  </si>
  <si>
    <t>m26</t>
  </si>
  <si>
    <t>m27</t>
  </si>
  <si>
    <t>m28</t>
  </si>
  <si>
    <t>m29</t>
  </si>
  <si>
    <t>m31</t>
  </si>
  <si>
    <t>m39</t>
  </si>
  <si>
    <t>m41</t>
  </si>
  <si>
    <t>m44</t>
  </si>
  <si>
    <t>m45</t>
  </si>
  <si>
    <t>m56</t>
  </si>
  <si>
    <t>m57</t>
  </si>
  <si>
    <t>m70</t>
  </si>
  <si>
    <t>Time</t>
  </si>
  <si>
    <t>H2</t>
  </si>
  <si>
    <t>Remaining Signals</t>
  </si>
  <si>
    <t>Correction factors</t>
  </si>
  <si>
    <t>Concentrations</t>
  </si>
  <si>
    <t>calculated main signal</t>
  </si>
  <si>
    <t>Standardized pattern</t>
  </si>
  <si>
    <t>Signal to subtract</t>
  </si>
  <si>
    <t>After subtraction</t>
  </si>
  <si>
    <t>H20</t>
  </si>
  <si>
    <t>Ethanol</t>
  </si>
  <si>
    <t>Crotyl Alcohol</t>
  </si>
  <si>
    <t>1butanal</t>
  </si>
  <si>
    <t>Compound</t>
  </si>
  <si>
    <t xml:space="preserve">Mass Fragment </t>
  </si>
  <si>
    <t>Correction Factor</t>
  </si>
  <si>
    <t>CO2</t>
  </si>
  <si>
    <t>Acetaldehyde</t>
  </si>
  <si>
    <t>Ethylene</t>
  </si>
  <si>
    <t>CO</t>
  </si>
  <si>
    <t>Ethylene (Ethene)</t>
  </si>
  <si>
    <t>Reciprocal Correction Factor</t>
  </si>
  <si>
    <t>Correction factors are Highlighted:</t>
  </si>
  <si>
    <t xml:space="preserve">Strandardized Patterns are Highlighted: </t>
  </si>
  <si>
    <t>Unit Test 10 Manual SLS: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</si>
</sst>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0" fontId="8" fillId="4" borderId="8" xfId="8" applyBorder="1"/>
    <xf numFmtId="0" fontId="8" fillId="4" borderId="10" xfId="8" applyBorder="1"/>
    <xf numFmtId="0" fontId="16" fillId="0" borderId="0" xfId="0" applyFont="1"/>
    <xf numFmtId="0" fontId="0" fillId="34" borderId="11" xfId="0" applyFill="1" applyBorder="1"/>
    <xf numFmtId="0" fontId="16" fillId="0" borderId="12" xfId="0" applyFont="1" applyBorder="1"/>
    <xf numFmtId="0" fontId="0" fillId="35" borderId="13" xfId="0" applyFill="1" applyBorder="1"/>
    <xf numFmtId="0" fontId="0" fillId="35" borderId="14" xfId="0" applyFill="1" applyBorder="1"/>
    <xf numFmtId="0" fontId="0" fillId="34" borderId="15" xfId="0" applyFill="1" applyBorder="1"/>
    <xf numFmtId="0" fontId="0" fillId="0" borderId="16" xfId="0" applyBorder="1"/>
    <xf numFmtId="0" fontId="0" fillId="35" borderId="17" xfId="0" applyFill="1" applyBorder="1"/>
    <xf numFmtId="0" fontId="8" fillId="4" borderId="13" xfId="8" applyBorder="1"/>
    <xf numFmtId="0" fontId="16" fillId="0" borderId="0" xfId="0" applyFont="1" applyFill="1" applyBorder="1"/>
    <xf numFmtId="0" fontId="0" fillId="36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89"/>
  <sheetViews>
    <sheetView tabSelected="1" topLeftCell="A55" zoomScale="115" zoomScaleNormal="115" workbookViewId="0">
      <selection activeCell="D65" sqref="D65"/>
    </sheetView>
  </sheetViews>
  <sheetFormatPr defaultRowHeight="15" x14ac:dyDescent="0.25"/>
  <cols>
    <col min="2" max="2" width="20.7109375" bestFit="1" customWidth="1"/>
    <col min="19" max="19" width="20.7109375" bestFit="1" customWidth="1"/>
    <col min="20" max="20" width="15.28515625" bestFit="1" customWidth="1"/>
    <col min="21" max="21" width="16.42578125" bestFit="1" customWidth="1"/>
    <col min="22" max="22" width="26.28515625" bestFit="1" customWidth="1"/>
    <col min="30" max="30" width="13.140625" bestFit="1" customWidth="1"/>
    <col min="37" max="37" width="24.140625" bestFit="1" customWidth="1"/>
  </cols>
  <sheetData>
    <row r="2" spans="1:22" ht="28.5" x14ac:dyDescent="0.45">
      <c r="A2" s="15" t="s">
        <v>39</v>
      </c>
    </row>
    <row r="6" spans="1:22" x14ac:dyDescent="0.25">
      <c r="A6" t="s">
        <v>0</v>
      </c>
    </row>
    <row r="7" spans="1:22" x14ac:dyDescent="0.25">
      <c r="C7" s="1" t="s">
        <v>15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  <c r="Q7" s="1" t="s">
        <v>14</v>
      </c>
      <c r="S7" s="4" t="s">
        <v>28</v>
      </c>
      <c r="T7" s="4" t="s">
        <v>29</v>
      </c>
      <c r="U7" s="4" t="s">
        <v>30</v>
      </c>
      <c r="V7" s="13" t="s">
        <v>36</v>
      </c>
    </row>
    <row r="8" spans="1:22" x14ac:dyDescent="0.25">
      <c r="A8" t="s">
        <v>16</v>
      </c>
      <c r="B8" t="s">
        <v>17</v>
      </c>
      <c r="C8" s="1">
        <v>176.84809999999999</v>
      </c>
      <c r="D8" s="1">
        <v>1.579431</v>
      </c>
      <c r="E8" s="1">
        <v>0.18166199999999999</v>
      </c>
      <c r="F8" s="1">
        <v>0.166435</v>
      </c>
      <c r="G8" s="1">
        <v>0.13122700000000001</v>
      </c>
      <c r="H8" s="1">
        <v>3.8631890000000002</v>
      </c>
      <c r="I8" s="1">
        <v>0.25121500000000002</v>
      </c>
      <c r="J8" s="1">
        <v>6.1466E-2</v>
      </c>
      <c r="K8" s="1">
        <v>3.5978000000000003E-2</v>
      </c>
      <c r="L8" s="1">
        <v>4.8861000000000002E-2</v>
      </c>
      <c r="M8" s="1">
        <v>1.173705</v>
      </c>
      <c r="N8" s="1">
        <v>3.4122E-2</v>
      </c>
      <c r="O8" s="1">
        <v>1.4425E-2</v>
      </c>
      <c r="P8" s="1">
        <v>-2.0010000000000002E-3</v>
      </c>
      <c r="Q8" s="1">
        <v>9.9500000000000001E-4</v>
      </c>
      <c r="S8" s="5" t="s">
        <v>26</v>
      </c>
      <c r="T8" s="6">
        <v>31</v>
      </c>
      <c r="U8" s="7">
        <v>12.380758175200878</v>
      </c>
      <c r="V8">
        <f>U8^-1</f>
        <v>8.0770497723074625E-2</v>
      </c>
    </row>
    <row r="9" spans="1:22" x14ac:dyDescent="0.25">
      <c r="B9" t="s">
        <v>18</v>
      </c>
      <c r="C9" s="1"/>
      <c r="D9" s="2">
        <f>U16</f>
        <v>0.55856235858755843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S9" s="5" t="s">
        <v>27</v>
      </c>
      <c r="T9" s="6">
        <v>39</v>
      </c>
      <c r="U9" s="8">
        <v>12.087936672079417</v>
      </c>
      <c r="V9">
        <f t="shared" ref="V9:V16" si="0">U9^-1</f>
        <v>8.27271044784499E-2</v>
      </c>
    </row>
    <row r="10" spans="1:22" x14ac:dyDescent="0.25">
      <c r="B10" t="s">
        <v>19</v>
      </c>
      <c r="C10" s="1"/>
      <c r="D10" s="1">
        <f>D8*D9</f>
        <v>0.88221070458630602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S10" s="5" t="s">
        <v>25</v>
      </c>
      <c r="T10" s="6">
        <v>45</v>
      </c>
      <c r="U10" s="8">
        <v>4.8891055066059943</v>
      </c>
      <c r="V10">
        <f t="shared" si="0"/>
        <v>0.2045363919123516</v>
      </c>
    </row>
    <row r="11" spans="1:22" x14ac:dyDescent="0.25">
      <c r="B11" t="s">
        <v>20</v>
      </c>
      <c r="C11" s="1"/>
      <c r="D11" s="1">
        <f>D10/D9</f>
        <v>1.579431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S11" s="5" t="s">
        <v>24</v>
      </c>
      <c r="T11" s="6">
        <v>18</v>
      </c>
      <c r="U11" s="8">
        <v>1.187026897776684</v>
      </c>
      <c r="V11">
        <f t="shared" si="0"/>
        <v>0.84244089318701398</v>
      </c>
    </row>
    <row r="12" spans="1:22" x14ac:dyDescent="0.25">
      <c r="B12" t="s">
        <v>21</v>
      </c>
      <c r="C12" s="1"/>
      <c r="D12" s="14">
        <v>100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S12" s="5" t="s">
        <v>31</v>
      </c>
      <c r="T12" s="6">
        <v>44</v>
      </c>
      <c r="U12" s="8">
        <v>1.4227214338619145</v>
      </c>
      <c r="V12">
        <f t="shared" si="0"/>
        <v>0.70287828396985919</v>
      </c>
    </row>
    <row r="13" spans="1:22" x14ac:dyDescent="0.25">
      <c r="B13" t="s">
        <v>22</v>
      </c>
      <c r="C13" s="1"/>
      <c r="D13" s="1">
        <f>D10/D9</f>
        <v>1.579431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S13" s="5" t="s">
        <v>32</v>
      </c>
      <c r="T13" s="6">
        <v>29</v>
      </c>
      <c r="U13" s="8">
        <v>2.3997499909604523</v>
      </c>
      <c r="V13">
        <f t="shared" si="0"/>
        <v>0.41671007553573108</v>
      </c>
    </row>
    <row r="14" spans="1:22" x14ac:dyDescent="0.25">
      <c r="B14" t="s">
        <v>23</v>
      </c>
      <c r="C14" s="1"/>
      <c r="D14" s="1">
        <f t="shared" ref="D14:Q14" si="1">D8-D13</f>
        <v>0</v>
      </c>
      <c r="E14" s="1">
        <f t="shared" si="1"/>
        <v>0.18166199999999999</v>
      </c>
      <c r="F14" s="1">
        <f t="shared" si="1"/>
        <v>0.166435</v>
      </c>
      <c r="G14" s="1">
        <f t="shared" si="1"/>
        <v>0.13122700000000001</v>
      </c>
      <c r="H14" s="1">
        <f t="shared" si="1"/>
        <v>3.8631890000000002</v>
      </c>
      <c r="I14" s="1">
        <f t="shared" si="1"/>
        <v>0.25121500000000002</v>
      </c>
      <c r="J14" s="1">
        <f t="shared" si="1"/>
        <v>6.1466E-2</v>
      </c>
      <c r="K14" s="1">
        <f t="shared" si="1"/>
        <v>3.5978000000000003E-2</v>
      </c>
      <c r="L14" s="1">
        <f t="shared" si="1"/>
        <v>4.8861000000000002E-2</v>
      </c>
      <c r="M14" s="1">
        <f t="shared" si="1"/>
        <v>1.173705</v>
      </c>
      <c r="N14" s="1">
        <f t="shared" si="1"/>
        <v>3.4122E-2</v>
      </c>
      <c r="O14" s="1">
        <f t="shared" si="1"/>
        <v>1.4425E-2</v>
      </c>
      <c r="P14" s="1">
        <f t="shared" si="1"/>
        <v>-2.0010000000000002E-3</v>
      </c>
      <c r="Q14" s="1">
        <f t="shared" si="1"/>
        <v>9.9500000000000001E-4</v>
      </c>
      <c r="S14" s="5" t="s">
        <v>33</v>
      </c>
      <c r="T14" s="6">
        <v>26</v>
      </c>
      <c r="U14" s="8">
        <v>3.8894768008651894</v>
      </c>
      <c r="V14">
        <f t="shared" si="0"/>
        <v>0.25710398883920749</v>
      </c>
    </row>
    <row r="15" spans="1:22" x14ac:dyDescent="0.25">
      <c r="S15" s="5" t="s">
        <v>34</v>
      </c>
      <c r="T15" s="6">
        <v>28</v>
      </c>
      <c r="U15" s="8">
        <v>1.0678133917468022</v>
      </c>
      <c r="V15">
        <f t="shared" si="0"/>
        <v>0.93649321850527789</v>
      </c>
    </row>
    <row r="16" spans="1:22" x14ac:dyDescent="0.25">
      <c r="S16" s="9" t="s">
        <v>16</v>
      </c>
      <c r="T16" s="10">
        <v>2</v>
      </c>
      <c r="U16" s="11">
        <v>0.55856235858755843</v>
      </c>
      <c r="V16">
        <f t="shared" si="0"/>
        <v>1.7903104006662907</v>
      </c>
    </row>
    <row r="17" spans="1:21" x14ac:dyDescent="0.25">
      <c r="C17" s="1" t="str">
        <f t="shared" ref="C17:Q17" si="2">C7</f>
        <v>Time</v>
      </c>
      <c r="D17" s="1" t="str">
        <f t="shared" si="2"/>
        <v>m2</v>
      </c>
      <c r="E17" s="1" t="str">
        <f t="shared" si="2"/>
        <v>m18</v>
      </c>
      <c r="F17" s="1" t="str">
        <f t="shared" si="2"/>
        <v>m26</v>
      </c>
      <c r="G17" s="1" t="str">
        <f t="shared" si="2"/>
        <v>m27</v>
      </c>
      <c r="H17" s="1" t="str">
        <f t="shared" si="2"/>
        <v>m28</v>
      </c>
      <c r="I17" s="1" t="str">
        <f t="shared" si="2"/>
        <v>m29</v>
      </c>
      <c r="J17" s="1" t="str">
        <f t="shared" si="2"/>
        <v>m31</v>
      </c>
      <c r="K17" s="1" t="str">
        <f t="shared" si="2"/>
        <v>m39</v>
      </c>
      <c r="L17" s="1" t="str">
        <f t="shared" si="2"/>
        <v>m41</v>
      </c>
      <c r="M17" s="1" t="str">
        <f t="shared" si="2"/>
        <v>m44</v>
      </c>
      <c r="N17" s="1" t="str">
        <f t="shared" si="2"/>
        <v>m45</v>
      </c>
      <c r="O17" s="1" t="str">
        <f t="shared" si="2"/>
        <v>m56</v>
      </c>
      <c r="P17" s="1" t="str">
        <f t="shared" si="2"/>
        <v>m57</v>
      </c>
      <c r="Q17" s="1" t="str">
        <f t="shared" si="2"/>
        <v>m70</v>
      </c>
    </row>
    <row r="18" spans="1:21" x14ac:dyDescent="0.25">
      <c r="A18" t="s">
        <v>24</v>
      </c>
      <c r="B18" t="str">
        <f t="shared" ref="B18:B24" si="3">B8</f>
        <v>Remaining Signals</v>
      </c>
      <c r="C18" s="1">
        <v>176.84809999999999</v>
      </c>
      <c r="D18" s="1">
        <f>D14</f>
        <v>0</v>
      </c>
      <c r="E18" s="1">
        <f t="shared" ref="E18:Q18" si="4">E14</f>
        <v>0.18166199999999999</v>
      </c>
      <c r="F18" s="1">
        <f t="shared" si="4"/>
        <v>0.166435</v>
      </c>
      <c r="G18" s="1">
        <f t="shared" si="4"/>
        <v>0.13122700000000001</v>
      </c>
      <c r="H18" s="1">
        <f t="shared" si="4"/>
        <v>3.8631890000000002</v>
      </c>
      <c r="I18" s="1">
        <f t="shared" si="4"/>
        <v>0.25121500000000002</v>
      </c>
      <c r="J18" s="1">
        <f t="shared" si="4"/>
        <v>6.1466E-2</v>
      </c>
      <c r="K18" s="1">
        <f t="shared" si="4"/>
        <v>3.5978000000000003E-2</v>
      </c>
      <c r="L18" s="1">
        <f t="shared" si="4"/>
        <v>4.8861000000000002E-2</v>
      </c>
      <c r="M18" s="1">
        <f t="shared" si="4"/>
        <v>1.173705</v>
      </c>
      <c r="N18" s="1">
        <f t="shared" si="4"/>
        <v>3.4122E-2</v>
      </c>
      <c r="O18" s="1">
        <f t="shared" si="4"/>
        <v>1.4425E-2</v>
      </c>
      <c r="P18" s="1">
        <f t="shared" si="4"/>
        <v>-2.0010000000000002E-3</v>
      </c>
      <c r="Q18" s="1">
        <f t="shared" si="4"/>
        <v>9.9500000000000001E-4</v>
      </c>
      <c r="S18" t="s">
        <v>37</v>
      </c>
      <c r="U18" s="3"/>
    </row>
    <row r="19" spans="1:21" x14ac:dyDescent="0.25">
      <c r="B19" t="str">
        <f t="shared" si="3"/>
        <v>Correction factors</v>
      </c>
      <c r="C19" s="1"/>
      <c r="D19" s="1"/>
      <c r="E19" s="3">
        <f>U11</f>
        <v>1.187026897776684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21" x14ac:dyDescent="0.25">
      <c r="B20" t="str">
        <f t="shared" si="3"/>
        <v>Concentrations</v>
      </c>
      <c r="C20" s="1"/>
      <c r="D20" s="1"/>
      <c r="E20" s="1">
        <f>E18*E19</f>
        <v>0.21563768030390795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S20" t="s">
        <v>38</v>
      </c>
      <c r="U20" s="14"/>
    </row>
    <row r="21" spans="1:21" x14ac:dyDescent="0.25">
      <c r="B21" t="str">
        <f t="shared" si="3"/>
        <v>calculated main signal</v>
      </c>
      <c r="C21" s="1"/>
      <c r="D21" s="1"/>
      <c r="E21" s="1">
        <f>E20/E19</f>
        <v>0.18166199999999999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21" x14ac:dyDescent="0.25">
      <c r="B22" t="str">
        <f t="shared" si="3"/>
        <v>Standardized pattern</v>
      </c>
      <c r="C22" s="1"/>
      <c r="D22" s="1"/>
      <c r="E22" s="14"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1" x14ac:dyDescent="0.25">
      <c r="B23" t="str">
        <f t="shared" si="3"/>
        <v>Signal to subtract</v>
      </c>
      <c r="C23" s="1"/>
      <c r="D23" s="1"/>
      <c r="E23" s="1">
        <f>E20/E19</f>
        <v>0.18166199999999999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1" x14ac:dyDescent="0.25">
      <c r="B24" t="str">
        <f t="shared" si="3"/>
        <v>After subtraction</v>
      </c>
      <c r="C24" s="1"/>
      <c r="D24" s="1">
        <f t="shared" ref="D24:Q24" si="5">D18-D23</f>
        <v>0</v>
      </c>
      <c r="E24" s="1">
        <f>E18-E23</f>
        <v>0</v>
      </c>
      <c r="F24" s="1">
        <f t="shared" si="5"/>
        <v>0.166435</v>
      </c>
      <c r="G24" s="1">
        <f t="shared" si="5"/>
        <v>0.13122700000000001</v>
      </c>
      <c r="H24" s="1">
        <f t="shared" si="5"/>
        <v>3.8631890000000002</v>
      </c>
      <c r="I24" s="1">
        <f t="shared" si="5"/>
        <v>0.25121500000000002</v>
      </c>
      <c r="J24" s="1">
        <f t="shared" si="5"/>
        <v>6.1466E-2</v>
      </c>
      <c r="K24" s="1">
        <f t="shared" si="5"/>
        <v>3.5978000000000003E-2</v>
      </c>
      <c r="L24" s="1">
        <f t="shared" si="5"/>
        <v>4.8861000000000002E-2</v>
      </c>
      <c r="M24" s="1">
        <f t="shared" si="5"/>
        <v>1.173705</v>
      </c>
      <c r="N24" s="1">
        <f t="shared" si="5"/>
        <v>3.4122E-2</v>
      </c>
      <c r="O24" s="1">
        <f t="shared" si="5"/>
        <v>1.4425E-2</v>
      </c>
      <c r="P24" s="1">
        <f t="shared" si="5"/>
        <v>-2.0010000000000002E-3</v>
      </c>
      <c r="Q24" s="1">
        <f t="shared" si="5"/>
        <v>9.9500000000000001E-4</v>
      </c>
    </row>
    <row r="27" spans="1:21" x14ac:dyDescent="0.25">
      <c r="C27" s="1" t="str">
        <f t="shared" ref="C27:Q27" si="6">C17</f>
        <v>Time</v>
      </c>
      <c r="D27" s="1" t="str">
        <f t="shared" si="6"/>
        <v>m2</v>
      </c>
      <c r="E27" s="1" t="str">
        <f t="shared" si="6"/>
        <v>m18</v>
      </c>
      <c r="F27" s="1" t="str">
        <f t="shared" si="6"/>
        <v>m26</v>
      </c>
      <c r="G27" s="1" t="str">
        <f t="shared" si="6"/>
        <v>m27</v>
      </c>
      <c r="H27" s="1" t="str">
        <f t="shared" si="6"/>
        <v>m28</v>
      </c>
      <c r="I27" s="1" t="str">
        <f t="shared" si="6"/>
        <v>m29</v>
      </c>
      <c r="J27" s="1" t="str">
        <f t="shared" si="6"/>
        <v>m31</v>
      </c>
      <c r="K27" s="1" t="str">
        <f t="shared" si="6"/>
        <v>m39</v>
      </c>
      <c r="L27" s="1" t="str">
        <f t="shared" si="6"/>
        <v>m41</v>
      </c>
      <c r="M27" s="1" t="str">
        <f t="shared" si="6"/>
        <v>m44</v>
      </c>
      <c r="N27" s="1" t="str">
        <f t="shared" si="6"/>
        <v>m45</v>
      </c>
      <c r="O27" s="1" t="str">
        <f t="shared" si="6"/>
        <v>m56</v>
      </c>
      <c r="P27" s="1" t="str">
        <f t="shared" si="6"/>
        <v>m57</v>
      </c>
      <c r="Q27" s="1" t="str">
        <f t="shared" si="6"/>
        <v>m70</v>
      </c>
    </row>
    <row r="28" spans="1:21" x14ac:dyDescent="0.25">
      <c r="A28" t="s">
        <v>25</v>
      </c>
      <c r="B28" t="str">
        <f t="shared" ref="B28:B34" si="7">B18</f>
        <v>Remaining Signals</v>
      </c>
      <c r="C28" s="1">
        <v>176.84809999999999</v>
      </c>
      <c r="D28" s="1">
        <f>D24</f>
        <v>0</v>
      </c>
      <c r="E28" s="1">
        <f t="shared" ref="E28:Q28" si="8">E24</f>
        <v>0</v>
      </c>
      <c r="F28" s="1">
        <f t="shared" si="8"/>
        <v>0.166435</v>
      </c>
      <c r="G28" s="1">
        <f t="shared" si="8"/>
        <v>0.13122700000000001</v>
      </c>
      <c r="H28" s="1">
        <f t="shared" si="8"/>
        <v>3.8631890000000002</v>
      </c>
      <c r="I28" s="1">
        <f t="shared" si="8"/>
        <v>0.25121500000000002</v>
      </c>
      <c r="J28" s="1">
        <f t="shared" si="8"/>
        <v>6.1466E-2</v>
      </c>
      <c r="K28" s="1">
        <f t="shared" si="8"/>
        <v>3.5978000000000003E-2</v>
      </c>
      <c r="L28" s="1">
        <f t="shared" si="8"/>
        <v>4.8861000000000002E-2</v>
      </c>
      <c r="M28" s="1">
        <f t="shared" si="8"/>
        <v>1.173705</v>
      </c>
      <c r="N28" s="1">
        <f t="shared" si="8"/>
        <v>3.4122E-2</v>
      </c>
      <c r="O28" s="1">
        <f t="shared" si="8"/>
        <v>1.4425E-2</v>
      </c>
      <c r="P28" s="1">
        <f t="shared" si="8"/>
        <v>-2.0010000000000002E-3</v>
      </c>
      <c r="Q28" s="1">
        <f t="shared" si="8"/>
        <v>9.9500000000000001E-4</v>
      </c>
    </row>
    <row r="29" spans="1:21" x14ac:dyDescent="0.25">
      <c r="B29" t="str">
        <f t="shared" si="7"/>
        <v>Correction factors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>
        <f>U10</f>
        <v>4.8891055066059943</v>
      </c>
      <c r="O29" s="1"/>
      <c r="P29" s="1"/>
      <c r="Q29" s="1"/>
    </row>
    <row r="30" spans="1:21" x14ac:dyDescent="0.25">
      <c r="B30" t="str">
        <f t="shared" si="7"/>
        <v>Concentrations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f>N28*N29</f>
        <v>0.16682605809640974</v>
      </c>
      <c r="O30" s="1"/>
      <c r="P30" s="1"/>
      <c r="Q30" s="1"/>
    </row>
    <row r="31" spans="1:21" x14ac:dyDescent="0.25">
      <c r="B31" t="str">
        <f t="shared" si="7"/>
        <v>calculated main signal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>N30/N29</f>
        <v>3.4122E-2</v>
      </c>
      <c r="O31" s="1"/>
      <c r="P31" s="1"/>
      <c r="Q31" s="1"/>
    </row>
    <row r="32" spans="1:21" x14ac:dyDescent="0.25">
      <c r="B32" t="str">
        <f t="shared" si="7"/>
        <v>Standardized pattern</v>
      </c>
      <c r="C32" s="1"/>
      <c r="D32" s="1"/>
      <c r="E32" s="14">
        <v>0.67593182299999999</v>
      </c>
      <c r="F32" s="14">
        <v>10.61767423</v>
      </c>
      <c r="G32" s="14">
        <v>23.78485908</v>
      </c>
      <c r="H32" s="14">
        <v>3.60619355</v>
      </c>
      <c r="I32" s="14">
        <v>30.736730099999999</v>
      </c>
      <c r="J32" s="14">
        <v>100</v>
      </c>
      <c r="K32" s="1"/>
      <c r="L32" s="14">
        <v>1.209212575</v>
      </c>
      <c r="M32" s="14">
        <v>0.608706105</v>
      </c>
      <c r="N32" s="14">
        <v>43.762209859999999</v>
      </c>
      <c r="O32" s="1"/>
      <c r="P32" s="1"/>
      <c r="Q32" s="1"/>
    </row>
    <row r="33" spans="1:17" x14ac:dyDescent="0.25">
      <c r="B33" t="str">
        <f t="shared" si="7"/>
        <v>Signal to subtract</v>
      </c>
      <c r="C33" s="1"/>
      <c r="D33" s="1"/>
      <c r="E33" s="1">
        <f t="shared" ref="E33:J33" si="9">(E32*$N$33)/$N$32</f>
        <v>5.2703338652665562E-4</v>
      </c>
      <c r="F33" s="1">
        <f t="shared" si="9"/>
        <v>8.2787473766769235E-3</v>
      </c>
      <c r="G33" s="1">
        <f t="shared" si="9"/>
        <v>1.8545383428398926E-2</v>
      </c>
      <c r="H33" s="1">
        <f t="shared" si="9"/>
        <v>2.8117989632322465E-3</v>
      </c>
      <c r="I33" s="1">
        <f t="shared" si="9"/>
        <v>2.3965853365893075E-2</v>
      </c>
      <c r="J33" s="1">
        <f t="shared" si="9"/>
        <v>7.7971382407698187E-2</v>
      </c>
      <c r="K33" s="1"/>
      <c r="L33" s="1">
        <f>(L32*$N$33)/$N$32</f>
        <v>9.4283976097522435E-4</v>
      </c>
      <c r="M33" s="1">
        <f>(M32*$N$33)/$N$32</f>
        <v>4.7461656486855484E-4</v>
      </c>
      <c r="N33" s="1">
        <f>N30/N29</f>
        <v>3.4122E-2</v>
      </c>
      <c r="O33" s="1"/>
      <c r="P33" s="1"/>
      <c r="Q33" s="1"/>
    </row>
    <row r="34" spans="1:17" x14ac:dyDescent="0.25">
      <c r="B34" t="str">
        <f t="shared" si="7"/>
        <v>After subtraction</v>
      </c>
      <c r="C34" s="1"/>
      <c r="D34" s="1">
        <f t="shared" ref="D34:Q34" si="10">D28-D33</f>
        <v>0</v>
      </c>
      <c r="E34" s="1">
        <f t="shared" si="10"/>
        <v>-5.2703338652665562E-4</v>
      </c>
      <c r="F34" s="1">
        <f t="shared" si="10"/>
        <v>0.15815625262332308</v>
      </c>
      <c r="G34" s="1">
        <f t="shared" si="10"/>
        <v>0.11268161657160108</v>
      </c>
      <c r="H34" s="1">
        <f t="shared" si="10"/>
        <v>3.8603772010367678</v>
      </c>
      <c r="I34" s="1">
        <f t="shared" si="10"/>
        <v>0.22724914663410695</v>
      </c>
      <c r="J34" s="1">
        <f>J28-J33</f>
        <v>-1.6505382407698187E-2</v>
      </c>
      <c r="K34" s="1">
        <f t="shared" si="10"/>
        <v>3.5978000000000003E-2</v>
      </c>
      <c r="L34" s="1">
        <f t="shared" si="10"/>
        <v>4.791816023902478E-2</v>
      </c>
      <c r="M34" s="1">
        <f t="shared" si="10"/>
        <v>1.1732303834351314</v>
      </c>
      <c r="N34" s="1">
        <f t="shared" si="10"/>
        <v>0</v>
      </c>
      <c r="O34" s="1">
        <f t="shared" si="10"/>
        <v>1.4425E-2</v>
      </c>
      <c r="P34" s="1">
        <f t="shared" si="10"/>
        <v>-2.0010000000000002E-3</v>
      </c>
      <c r="Q34" s="1">
        <f t="shared" si="10"/>
        <v>9.9500000000000001E-4</v>
      </c>
    </row>
    <row r="37" spans="1:17" x14ac:dyDescent="0.25">
      <c r="C37" s="1" t="str">
        <f t="shared" ref="C37:Q37" si="11">C27</f>
        <v>Time</v>
      </c>
      <c r="D37" s="1" t="str">
        <f t="shared" si="11"/>
        <v>m2</v>
      </c>
      <c r="E37" s="1" t="str">
        <f t="shared" si="11"/>
        <v>m18</v>
      </c>
      <c r="F37" s="1" t="str">
        <f t="shared" si="11"/>
        <v>m26</v>
      </c>
      <c r="G37" s="1" t="str">
        <f t="shared" si="11"/>
        <v>m27</v>
      </c>
      <c r="H37" s="1" t="str">
        <f t="shared" si="11"/>
        <v>m28</v>
      </c>
      <c r="I37" s="1" t="str">
        <f t="shared" si="11"/>
        <v>m29</v>
      </c>
      <c r="J37" s="1" t="str">
        <f t="shared" si="11"/>
        <v>m31</v>
      </c>
      <c r="K37" s="1" t="str">
        <f t="shared" si="11"/>
        <v>m39</v>
      </c>
      <c r="L37" s="1" t="str">
        <f t="shared" si="11"/>
        <v>m41</v>
      </c>
      <c r="M37" s="1" t="str">
        <f t="shared" si="11"/>
        <v>m44</v>
      </c>
      <c r="N37" s="1" t="str">
        <f t="shared" si="11"/>
        <v>m45</v>
      </c>
      <c r="O37" s="1" t="str">
        <f t="shared" si="11"/>
        <v>m56</v>
      </c>
      <c r="P37" s="1" t="str">
        <f t="shared" si="11"/>
        <v>m57</v>
      </c>
      <c r="Q37" s="1" t="str">
        <f t="shared" si="11"/>
        <v>m70</v>
      </c>
    </row>
    <row r="38" spans="1:17" x14ac:dyDescent="0.25">
      <c r="A38" t="s">
        <v>26</v>
      </c>
      <c r="B38" t="str">
        <f t="shared" ref="B38:B44" si="12">B28</f>
        <v>Remaining Signals</v>
      </c>
      <c r="C38" s="1">
        <v>176.84809999999999</v>
      </c>
      <c r="D38" s="1">
        <f>D34</f>
        <v>0</v>
      </c>
      <c r="E38" s="1">
        <f t="shared" ref="E38:Q38" si="13">E34</f>
        <v>-5.2703338652665562E-4</v>
      </c>
      <c r="F38" s="1">
        <f t="shared" si="13"/>
        <v>0.15815625262332308</v>
      </c>
      <c r="G38" s="1">
        <f t="shared" si="13"/>
        <v>0.11268161657160108</v>
      </c>
      <c r="H38" s="1">
        <f t="shared" si="13"/>
        <v>3.8603772010367678</v>
      </c>
      <c r="I38" s="1">
        <f t="shared" si="13"/>
        <v>0.22724914663410695</v>
      </c>
      <c r="J38" s="1">
        <f t="shared" si="13"/>
        <v>-1.6505382407698187E-2</v>
      </c>
      <c r="K38" s="1">
        <f t="shared" si="13"/>
        <v>3.5978000000000003E-2</v>
      </c>
      <c r="L38" s="1">
        <f t="shared" si="13"/>
        <v>4.791816023902478E-2</v>
      </c>
      <c r="M38" s="1">
        <f t="shared" si="13"/>
        <v>1.1732303834351314</v>
      </c>
      <c r="N38" s="1">
        <f t="shared" si="13"/>
        <v>0</v>
      </c>
      <c r="O38" s="1">
        <f t="shared" si="13"/>
        <v>1.4425E-2</v>
      </c>
      <c r="P38" s="1">
        <f t="shared" si="13"/>
        <v>-2.0010000000000002E-3</v>
      </c>
      <c r="Q38" s="1">
        <f t="shared" si="13"/>
        <v>9.9500000000000001E-4</v>
      </c>
    </row>
    <row r="39" spans="1:17" x14ac:dyDescent="0.25">
      <c r="B39" t="str">
        <f t="shared" si="12"/>
        <v>Correction factors</v>
      </c>
      <c r="C39" s="1"/>
      <c r="D39" s="1"/>
      <c r="E39" s="1"/>
      <c r="F39" s="1"/>
      <c r="G39" s="1"/>
      <c r="H39" s="1"/>
      <c r="I39" s="1"/>
      <c r="J39" s="12">
        <f>U8</f>
        <v>12.380758175200878</v>
      </c>
      <c r="K39" s="1"/>
      <c r="L39" s="1"/>
      <c r="M39" s="1"/>
      <c r="N39" s="1"/>
      <c r="O39" s="1"/>
      <c r="P39" s="1"/>
      <c r="Q39" s="1"/>
    </row>
    <row r="40" spans="1:17" x14ac:dyDescent="0.25">
      <c r="B40" t="str">
        <f t="shared" si="12"/>
        <v>Concentrations</v>
      </c>
      <c r="C40" s="1"/>
      <c r="D40" s="1"/>
      <c r="E40" s="1"/>
      <c r="F40" s="1"/>
      <c r="G40" s="1"/>
      <c r="H40" s="1"/>
      <c r="I40" s="1"/>
      <c r="J40" s="1">
        <f>J38*J39</f>
        <v>-0.20434914817892608</v>
      </c>
      <c r="K40" s="1"/>
      <c r="L40" s="1"/>
      <c r="M40" s="1"/>
      <c r="N40" s="1"/>
      <c r="O40" s="1"/>
      <c r="P40" s="1"/>
      <c r="Q40" s="1"/>
    </row>
    <row r="41" spans="1:17" x14ac:dyDescent="0.25">
      <c r="B41" t="str">
        <f t="shared" si="12"/>
        <v>calculated main signal</v>
      </c>
      <c r="C41" s="1"/>
      <c r="D41" s="1"/>
      <c r="E41" s="1"/>
      <c r="F41" s="1"/>
      <c r="G41" s="1"/>
      <c r="H41" s="1"/>
      <c r="I41" s="1"/>
      <c r="J41" s="1">
        <f>J40/J39</f>
        <v>-1.6505382407698187E-2</v>
      </c>
      <c r="K41" s="1"/>
      <c r="L41" s="1"/>
      <c r="M41" s="1"/>
      <c r="N41" s="1"/>
      <c r="O41" s="1"/>
      <c r="P41" s="1"/>
      <c r="Q41" s="1"/>
    </row>
    <row r="42" spans="1:17" x14ac:dyDescent="0.25">
      <c r="B42" t="str">
        <f t="shared" si="12"/>
        <v>Standardized pattern</v>
      </c>
      <c r="C42" s="1"/>
      <c r="D42" s="1"/>
      <c r="E42" s="14">
        <v>1.013157519</v>
      </c>
      <c r="F42" s="14">
        <v>14.635768860000001</v>
      </c>
      <c r="G42" s="14">
        <v>54.221916810000003</v>
      </c>
      <c r="H42" s="14">
        <v>18.461720809999999</v>
      </c>
      <c r="I42" s="14">
        <v>93.41620159</v>
      </c>
      <c r="J42" s="14">
        <v>36.214665580000002</v>
      </c>
      <c r="K42" s="14">
        <v>58.973784790000003</v>
      </c>
      <c r="L42" s="14">
        <v>34.386683769999998</v>
      </c>
      <c r="M42" s="14">
        <v>11.544121840000001</v>
      </c>
      <c r="N42" s="14">
        <v>3.269790301</v>
      </c>
      <c r="O42" s="14">
        <v>0.46079427499999998</v>
      </c>
      <c r="P42" s="14">
        <v>100</v>
      </c>
      <c r="Q42" s="14">
        <v>3.2371154309999999</v>
      </c>
    </row>
    <row r="43" spans="1:17" x14ac:dyDescent="0.25">
      <c r="B43" t="str">
        <f t="shared" si="12"/>
        <v>Signal to subtract</v>
      </c>
      <c r="C43" s="1"/>
      <c r="D43" s="1"/>
      <c r="E43" s="1">
        <f>(E42*$J$43)/$J$42</f>
        <v>-4.6176188631063815E-4</v>
      </c>
      <c r="F43" s="1">
        <f>(F42*$J$43)/$J$42</f>
        <v>-6.6704733564733071E-3</v>
      </c>
      <c r="G43" s="1">
        <f>(G42*$J$43)/$J$42</f>
        <v>-2.4712459924569836E-2</v>
      </c>
      <c r="H43" s="1">
        <f>(H42*$J$43)/$J$42</f>
        <v>-8.4142089121345808E-3</v>
      </c>
      <c r="I43" s="1">
        <f>(I42*$J$43)/$J$42</f>
        <v>-4.2575848917105294E-2</v>
      </c>
      <c r="J43" s="1">
        <f>J40/J39</f>
        <v>-1.6505382407698187E-2</v>
      </c>
      <c r="K43" s="1">
        <f t="shared" ref="K43:Q43" si="14">(K42*$J$43)/$J$42</f>
        <v>-2.6878195736420352E-2</v>
      </c>
      <c r="L43" s="1">
        <f t="shared" si="14"/>
        <v>-1.5672252008034109E-2</v>
      </c>
      <c r="M43" s="1">
        <f t="shared" si="14"/>
        <v>-5.2614083957049874E-3</v>
      </c>
      <c r="N43" s="1">
        <f t="shared" si="14"/>
        <v>-1.4902564595486059E-3</v>
      </c>
      <c r="O43" s="1">
        <f t="shared" si="14"/>
        <v>-2.1001397081389368E-4</v>
      </c>
      <c r="P43" s="1">
        <f t="shared" si="14"/>
        <v>-4.5576514771997471E-2</v>
      </c>
      <c r="Q43" s="1">
        <f t="shared" si="14"/>
        <v>-1.4753643925963246E-3</v>
      </c>
    </row>
    <row r="44" spans="1:17" x14ac:dyDescent="0.25">
      <c r="B44" t="str">
        <f t="shared" si="12"/>
        <v>After subtraction</v>
      </c>
      <c r="C44" s="1"/>
      <c r="D44" s="1">
        <f t="shared" ref="D44:Q44" si="15">D38-D43</f>
        <v>0</v>
      </c>
      <c r="E44" s="1">
        <f t="shared" si="15"/>
        <v>-6.5271500216017471E-5</v>
      </c>
      <c r="F44" s="1">
        <f t="shared" si="15"/>
        <v>0.16482672597979639</v>
      </c>
      <c r="G44" s="1">
        <f t="shared" si="15"/>
        <v>0.13739407649617091</v>
      </c>
      <c r="H44" s="1">
        <f t="shared" si="15"/>
        <v>3.8687914099489022</v>
      </c>
      <c r="I44" s="1">
        <f t="shared" si="15"/>
        <v>0.26982499555121225</v>
      </c>
      <c r="J44" s="1">
        <f t="shared" si="15"/>
        <v>0</v>
      </c>
      <c r="K44" s="1">
        <f t="shared" si="15"/>
        <v>6.2856195736420359E-2</v>
      </c>
      <c r="L44" s="1">
        <f t="shared" si="15"/>
        <v>6.3590412247058886E-2</v>
      </c>
      <c r="M44" s="1">
        <f t="shared" si="15"/>
        <v>1.1784917918308364</v>
      </c>
      <c r="N44" s="1">
        <f t="shared" si="15"/>
        <v>1.4902564595486059E-3</v>
      </c>
      <c r="O44" s="1">
        <f t="shared" si="15"/>
        <v>1.4635013970813893E-2</v>
      </c>
      <c r="P44" s="1">
        <f t="shared" si="15"/>
        <v>4.3575514771997469E-2</v>
      </c>
      <c r="Q44" s="1">
        <f t="shared" si="15"/>
        <v>2.4703643925963244E-3</v>
      </c>
    </row>
    <row r="46" spans="1:17" x14ac:dyDescent="0.25">
      <c r="C46" s="1" t="str">
        <f t="shared" ref="C46:Q46" si="16">C37</f>
        <v>Time</v>
      </c>
      <c r="D46" s="1" t="str">
        <f t="shared" si="16"/>
        <v>m2</v>
      </c>
      <c r="E46" s="1" t="str">
        <f t="shared" si="16"/>
        <v>m18</v>
      </c>
      <c r="F46" s="1" t="str">
        <f t="shared" si="16"/>
        <v>m26</v>
      </c>
      <c r="G46" s="1" t="str">
        <f t="shared" si="16"/>
        <v>m27</v>
      </c>
      <c r="H46" s="1" t="str">
        <f t="shared" si="16"/>
        <v>m28</v>
      </c>
      <c r="I46" s="1" t="str">
        <f t="shared" si="16"/>
        <v>m29</v>
      </c>
      <c r="J46" s="1" t="str">
        <f t="shared" si="16"/>
        <v>m31</v>
      </c>
      <c r="K46" s="1" t="str">
        <f t="shared" si="16"/>
        <v>m39</v>
      </c>
      <c r="L46" s="1" t="str">
        <f t="shared" si="16"/>
        <v>m41</v>
      </c>
      <c r="M46" s="1" t="str">
        <f t="shared" si="16"/>
        <v>m44</v>
      </c>
      <c r="N46" s="1" t="str">
        <f t="shared" si="16"/>
        <v>m45</v>
      </c>
      <c r="O46" s="1" t="str">
        <f t="shared" si="16"/>
        <v>m56</v>
      </c>
      <c r="P46" s="1" t="str">
        <f t="shared" si="16"/>
        <v>m57</v>
      </c>
      <c r="Q46" s="1" t="str">
        <f t="shared" si="16"/>
        <v>m70</v>
      </c>
    </row>
    <row r="47" spans="1:17" x14ac:dyDescent="0.25">
      <c r="A47" t="s">
        <v>27</v>
      </c>
      <c r="B47" t="str">
        <f>B38</f>
        <v>Remaining Signals</v>
      </c>
      <c r="C47" s="1">
        <f>C38</f>
        <v>176.84809999999999</v>
      </c>
      <c r="D47" s="1">
        <f>D44</f>
        <v>0</v>
      </c>
      <c r="E47" s="1">
        <f t="shared" ref="E47:Q47" si="17">E44</f>
        <v>-6.5271500216017471E-5</v>
      </c>
      <c r="F47" s="1">
        <f t="shared" si="17"/>
        <v>0.16482672597979639</v>
      </c>
      <c r="G47" s="1">
        <f t="shared" si="17"/>
        <v>0.13739407649617091</v>
      </c>
      <c r="H47" s="1">
        <f>H44</f>
        <v>3.8687914099489022</v>
      </c>
      <c r="I47" s="1">
        <f t="shared" si="17"/>
        <v>0.26982499555121225</v>
      </c>
      <c r="J47" s="1">
        <f t="shared" si="17"/>
        <v>0</v>
      </c>
      <c r="K47" s="1">
        <f t="shared" si="17"/>
        <v>6.2856195736420359E-2</v>
      </c>
      <c r="L47" s="1">
        <f t="shared" si="17"/>
        <v>6.3590412247058886E-2</v>
      </c>
      <c r="M47" s="1">
        <f t="shared" si="17"/>
        <v>1.1784917918308364</v>
      </c>
      <c r="N47" s="1">
        <f t="shared" si="17"/>
        <v>1.4902564595486059E-3</v>
      </c>
      <c r="O47" s="1">
        <f t="shared" si="17"/>
        <v>1.4635013970813893E-2</v>
      </c>
      <c r="P47" s="1">
        <f t="shared" si="17"/>
        <v>4.3575514771997469E-2</v>
      </c>
      <c r="Q47" s="1">
        <f t="shared" si="17"/>
        <v>2.4703643925963244E-3</v>
      </c>
    </row>
    <row r="48" spans="1:17" x14ac:dyDescent="0.25">
      <c r="B48" t="str">
        <f t="shared" ref="B48:B53" si="18">B39</f>
        <v>Correction factors</v>
      </c>
      <c r="C48" s="1"/>
      <c r="D48" s="1"/>
      <c r="E48" s="1"/>
      <c r="F48" s="1"/>
      <c r="G48" s="1"/>
      <c r="H48" s="1"/>
      <c r="I48" s="1"/>
      <c r="J48" s="1"/>
      <c r="K48" s="3">
        <f>U9</f>
        <v>12.087936672079417</v>
      </c>
      <c r="L48" s="1"/>
      <c r="M48" s="1"/>
      <c r="N48" s="1"/>
      <c r="O48" s="1"/>
      <c r="P48" s="1"/>
      <c r="Q48" s="1"/>
    </row>
    <row r="49" spans="1:17" x14ac:dyDescent="0.25">
      <c r="B49" t="str">
        <f t="shared" si="18"/>
        <v>Concentrations</v>
      </c>
      <c r="C49" s="1"/>
      <c r="D49" s="1"/>
      <c r="E49" s="1"/>
      <c r="F49" s="1"/>
      <c r="G49" s="1"/>
      <c r="H49" s="1"/>
      <c r="I49" s="1"/>
      <c r="J49" s="1"/>
      <c r="K49" s="1">
        <f>K47*K48</f>
        <v>0.75980171350967751</v>
      </c>
      <c r="L49" s="1"/>
      <c r="M49" s="1"/>
      <c r="N49" s="1"/>
      <c r="O49" s="1"/>
      <c r="P49" s="1"/>
      <c r="Q49" s="1"/>
    </row>
    <row r="50" spans="1:17" x14ac:dyDescent="0.25">
      <c r="B50" t="str">
        <f t="shared" si="18"/>
        <v>calculated main signal</v>
      </c>
      <c r="C50" s="1"/>
      <c r="D50" s="1"/>
      <c r="E50" s="1"/>
      <c r="F50" s="1"/>
      <c r="G50" s="1"/>
      <c r="H50" s="1"/>
      <c r="I50" s="1"/>
      <c r="J50" s="1"/>
      <c r="K50" s="1">
        <f>K49/K48</f>
        <v>6.2856195736420359E-2</v>
      </c>
      <c r="L50" s="1"/>
      <c r="M50" s="1"/>
      <c r="N50" s="1"/>
      <c r="O50" s="1"/>
      <c r="P50" s="1"/>
      <c r="Q50" s="1"/>
    </row>
    <row r="51" spans="1:17" x14ac:dyDescent="0.25">
      <c r="B51" t="str">
        <f t="shared" si="18"/>
        <v>Standardized pattern</v>
      </c>
      <c r="C51" s="1"/>
      <c r="D51" s="1"/>
      <c r="E51" s="14">
        <v>1.2038428459999999</v>
      </c>
      <c r="F51" s="14">
        <v>5.1408711399999998</v>
      </c>
      <c r="G51" s="14">
        <v>48.29635914</v>
      </c>
      <c r="H51" s="14">
        <v>12.293452690000001</v>
      </c>
      <c r="I51" s="14">
        <v>44.718108170000001</v>
      </c>
      <c r="J51" s="14">
        <v>2.363940285</v>
      </c>
      <c r="K51" s="14">
        <v>21.424294870000001</v>
      </c>
      <c r="L51" s="14">
        <v>57.765171299999999</v>
      </c>
      <c r="M51" s="14">
        <v>100</v>
      </c>
      <c r="N51" s="14">
        <v>3.5588517070000001</v>
      </c>
      <c r="O51" s="14">
        <v>0.49809994899999999</v>
      </c>
      <c r="P51" s="14">
        <v>32.793175490000003</v>
      </c>
      <c r="Q51" s="1"/>
    </row>
    <row r="52" spans="1:17" x14ac:dyDescent="0.25">
      <c r="B52" t="str">
        <f t="shared" si="18"/>
        <v>Signal to subtract</v>
      </c>
      <c r="C52" s="1"/>
      <c r="D52" s="1"/>
      <c r="E52" s="1">
        <f t="shared" ref="E52:J52" si="19">(E51*$K$52)/$K$51</f>
        <v>3.5319240153860588E-3</v>
      </c>
      <c r="F52" s="1">
        <f t="shared" si="19"/>
        <v>1.5082671546125637E-2</v>
      </c>
      <c r="G52" s="1">
        <f t="shared" si="19"/>
        <v>0.1416954640458743</v>
      </c>
      <c r="H52" s="1">
        <f t="shared" si="19"/>
        <v>3.6067449278859902E-2</v>
      </c>
      <c r="I52" s="1">
        <f t="shared" si="19"/>
        <v>0.13119732421307634</v>
      </c>
      <c r="J52" s="1">
        <f t="shared" si="19"/>
        <v>6.9355044898693242E-3</v>
      </c>
      <c r="K52" s="1">
        <f>K49/K48</f>
        <v>6.2856195736420359E-2</v>
      </c>
      <c r="L52" s="1">
        <f>(L51*$K$52)/$K$51</f>
        <v>0.1694757720621613</v>
      </c>
      <c r="M52" s="1">
        <f>(M51*$K$52)/$K$51</f>
        <v>0.2933874655750589</v>
      </c>
      <c r="N52" s="1">
        <f>(N51*$K$52)/$K$51</f>
        <v>1.0441224826742021E-2</v>
      </c>
      <c r="O52" s="1">
        <f>(O51*$K$52)/$K$51</f>
        <v>1.461362816401761E-3</v>
      </c>
      <c r="P52" s="1">
        <f>(P51*$K$52)/$K$51</f>
        <v>9.6211066451692404E-2</v>
      </c>
      <c r="Q52" s="1"/>
    </row>
    <row r="53" spans="1:17" x14ac:dyDescent="0.25">
      <c r="B53" t="str">
        <f t="shared" si="18"/>
        <v>After subtraction</v>
      </c>
      <c r="C53" s="1"/>
      <c r="D53" s="1">
        <f t="shared" ref="D53" si="20">D47-D52</f>
        <v>0</v>
      </c>
      <c r="E53" s="1">
        <f t="shared" ref="E53" si="21">E47-E52</f>
        <v>-3.5971955156020763E-3</v>
      </c>
      <c r="F53" s="1">
        <f t="shared" ref="F53" si="22">F47-F52</f>
        <v>0.14974405443367075</v>
      </c>
      <c r="G53" s="1">
        <f t="shared" ref="G53" si="23">G47-G52</f>
        <v>-4.3013875497033838E-3</v>
      </c>
      <c r="H53" s="1">
        <f t="shared" ref="H53" si="24">H47-H52</f>
        <v>3.8327239606700423</v>
      </c>
      <c r="I53" s="1">
        <f t="shared" ref="I53" si="25">I47-I52</f>
        <v>0.13862767133813592</v>
      </c>
      <c r="J53" s="1">
        <f t="shared" ref="J53" si="26">J47-J52</f>
        <v>-6.9355044898693242E-3</v>
      </c>
      <c r="K53" s="1">
        <f t="shared" ref="K53" si="27">K47-K52</f>
        <v>0</v>
      </c>
      <c r="L53" s="1">
        <f t="shared" ref="L53" si="28">L47-L52</f>
        <v>-0.10588535981510241</v>
      </c>
      <c r="M53" s="1">
        <f t="shared" ref="M53" si="29">M47-M52</f>
        <v>0.88510432625577751</v>
      </c>
      <c r="N53" s="1">
        <f t="shared" ref="N53" si="30">N47-N52</f>
        <v>-8.9509683671934147E-3</v>
      </c>
      <c r="O53" s="1">
        <f t="shared" ref="O53" si="31">O47-O52</f>
        <v>1.3173651154412132E-2</v>
      </c>
      <c r="P53" s="1">
        <f t="shared" ref="P53" si="32">P47-P52</f>
        <v>-5.2635551679694935E-2</v>
      </c>
      <c r="Q53" s="1">
        <f t="shared" ref="Q53" si="33">Q47-Q52</f>
        <v>2.4703643925963244E-3</v>
      </c>
    </row>
    <row r="56" spans="1:17" x14ac:dyDescent="0.25">
      <c r="A56" t="s">
        <v>32</v>
      </c>
      <c r="C56" s="1" t="s">
        <v>15</v>
      </c>
      <c r="D56" s="1" t="s">
        <v>1</v>
      </c>
      <c r="E56" s="1" t="s">
        <v>2</v>
      </c>
      <c r="F56" s="1" t="s">
        <v>3</v>
      </c>
      <c r="G56" s="1" t="s">
        <v>4</v>
      </c>
      <c r="H56" s="1" t="s">
        <v>5</v>
      </c>
      <c r="I56" s="1" t="s">
        <v>6</v>
      </c>
      <c r="J56" s="1" t="s">
        <v>7</v>
      </c>
      <c r="K56" s="1" t="s">
        <v>8</v>
      </c>
      <c r="L56" s="1" t="s">
        <v>9</v>
      </c>
      <c r="M56" s="1" t="s">
        <v>10</v>
      </c>
      <c r="N56" s="1" t="s">
        <v>11</v>
      </c>
      <c r="O56" s="1" t="s">
        <v>12</v>
      </c>
      <c r="P56" s="1" t="s">
        <v>13</v>
      </c>
      <c r="Q56" s="1" t="s">
        <v>14</v>
      </c>
    </row>
    <row r="57" spans="1:17" x14ac:dyDescent="0.25">
      <c r="B57" t="str">
        <f t="shared" ref="B57:B63" si="34">B47</f>
        <v>Remaining Signals</v>
      </c>
      <c r="C57" s="1">
        <v>176.84809999999999</v>
      </c>
      <c r="D57" s="1">
        <f>D53</f>
        <v>0</v>
      </c>
      <c r="E57" s="1">
        <f t="shared" ref="E57:Q57" si="35">E53</f>
        <v>-3.5971955156020763E-3</v>
      </c>
      <c r="F57" s="1">
        <f t="shared" si="35"/>
        <v>0.14974405443367075</v>
      </c>
      <c r="G57" s="1">
        <f t="shared" si="35"/>
        <v>-4.3013875497033838E-3</v>
      </c>
      <c r="H57" s="1">
        <f t="shared" si="35"/>
        <v>3.8327239606700423</v>
      </c>
      <c r="I57" s="1">
        <f t="shared" si="35"/>
        <v>0.13862767133813592</v>
      </c>
      <c r="J57" s="1">
        <f t="shared" si="35"/>
        <v>-6.9355044898693242E-3</v>
      </c>
      <c r="K57" s="1">
        <f t="shared" si="35"/>
        <v>0</v>
      </c>
      <c r="L57" s="1">
        <f t="shared" si="35"/>
        <v>-0.10588535981510241</v>
      </c>
      <c r="M57" s="1">
        <f t="shared" si="35"/>
        <v>0.88510432625577751</v>
      </c>
      <c r="N57" s="1">
        <f t="shared" si="35"/>
        <v>-8.9509683671934147E-3</v>
      </c>
      <c r="O57" s="1">
        <f t="shared" si="35"/>
        <v>1.3173651154412132E-2</v>
      </c>
      <c r="P57" s="1">
        <f t="shared" si="35"/>
        <v>-5.2635551679694935E-2</v>
      </c>
      <c r="Q57" s="1">
        <f t="shared" si="35"/>
        <v>2.4703643925963244E-3</v>
      </c>
    </row>
    <row r="58" spans="1:17" x14ac:dyDescent="0.25">
      <c r="B58" t="str">
        <f t="shared" si="34"/>
        <v>Correction factors</v>
      </c>
      <c r="C58" s="1"/>
      <c r="D58" s="1"/>
      <c r="E58" s="1"/>
      <c r="F58" s="1"/>
      <c r="G58" s="1"/>
      <c r="H58" s="1"/>
      <c r="I58" s="3">
        <f>U13</f>
        <v>2.3997499909604523</v>
      </c>
      <c r="J58" s="1"/>
      <c r="K58" s="1"/>
      <c r="L58" s="1"/>
      <c r="M58" s="1"/>
      <c r="N58" s="1"/>
      <c r="O58" s="1"/>
      <c r="P58" s="1"/>
      <c r="Q58" s="1"/>
    </row>
    <row r="59" spans="1:17" x14ac:dyDescent="0.25">
      <c r="B59" t="str">
        <f t="shared" si="34"/>
        <v>Concentrations</v>
      </c>
      <c r="C59" s="1"/>
      <c r="D59" s="1"/>
      <c r="E59" s="1"/>
      <c r="F59" s="1"/>
      <c r="G59" s="1"/>
      <c r="H59" s="1"/>
      <c r="I59" s="1">
        <f>I58*I57</f>
        <v>0.33267175304056024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B60" t="str">
        <f t="shared" si="34"/>
        <v>calculated main signal</v>
      </c>
      <c r="C60" s="1"/>
      <c r="D60" s="1"/>
      <c r="E60" s="1"/>
      <c r="F60" s="1"/>
      <c r="G60" s="1"/>
      <c r="H60" s="1"/>
      <c r="I60" s="1">
        <f>I59/I58</f>
        <v>0.13862767133813592</v>
      </c>
      <c r="J60" s="1"/>
      <c r="K60" s="1"/>
      <c r="L60" s="1"/>
      <c r="M60" s="1"/>
      <c r="N60" s="1"/>
      <c r="O60" s="1"/>
      <c r="P60" s="1"/>
      <c r="Q60" s="1"/>
    </row>
    <row r="61" spans="1:17" x14ac:dyDescent="0.25">
      <c r="B61" t="str">
        <f t="shared" si="34"/>
        <v>Standardized pattern</v>
      </c>
      <c r="C61" s="1"/>
      <c r="D61" s="1"/>
      <c r="E61" s="1"/>
      <c r="F61" s="14">
        <v>10.70107011</v>
      </c>
      <c r="G61" s="14">
        <v>7.7407740770000002</v>
      </c>
      <c r="H61" s="14">
        <v>61.036103609999998</v>
      </c>
      <c r="I61" s="14">
        <v>100</v>
      </c>
      <c r="J61" s="1"/>
      <c r="K61" s="1"/>
      <c r="L61" s="14">
        <v>5.460546055</v>
      </c>
      <c r="M61" s="14">
        <v>99.989998999999997</v>
      </c>
      <c r="N61" s="1"/>
      <c r="O61" s="1"/>
      <c r="P61" s="1"/>
      <c r="Q61" s="1"/>
    </row>
    <row r="62" spans="1:17" x14ac:dyDescent="0.25">
      <c r="B62" t="str">
        <f t="shared" si="34"/>
        <v>Signal to subtract</v>
      </c>
      <c r="C62" s="1"/>
      <c r="D62" s="1"/>
      <c r="E62" s="1"/>
      <c r="F62" s="1">
        <f>(F61*$I$62)/$I$61</f>
        <v>1.4834644301754298E-2</v>
      </c>
      <c r="G62" s="1">
        <f>(G61*$I$62)/$I$61</f>
        <v>1.0730854846491184E-2</v>
      </c>
      <c r="H62" s="1">
        <f>(H61*$I$62)/$I$61</f>
        <v>8.4612929110074897E-2</v>
      </c>
      <c r="I62" s="1">
        <f>I59/I58</f>
        <v>0.13862767133813592</v>
      </c>
      <c r="J62" s="1"/>
      <c r="K62" s="1"/>
      <c r="L62" s="1">
        <f>(L61*$I$62)/$I$61</f>
        <v>7.5698278383929465E-3</v>
      </c>
      <c r="M62" s="1">
        <f>(M61*$I$62)/$I$61</f>
        <v>0.13861380718472538</v>
      </c>
      <c r="N62" s="1"/>
      <c r="O62" s="1"/>
      <c r="P62" s="1"/>
      <c r="Q62" s="1"/>
    </row>
    <row r="63" spans="1:17" x14ac:dyDescent="0.25">
      <c r="B63" t="str">
        <f t="shared" si="34"/>
        <v>After subtraction</v>
      </c>
      <c r="C63" s="1"/>
      <c r="D63" s="1">
        <f t="shared" ref="D63:Q63" si="36">D57-D62</f>
        <v>0</v>
      </c>
      <c r="E63" s="1">
        <f t="shared" si="36"/>
        <v>-3.5971955156020763E-3</v>
      </c>
      <c r="F63" s="1">
        <f t="shared" si="36"/>
        <v>0.13490941013191646</v>
      </c>
      <c r="G63" s="1">
        <f t="shared" si="36"/>
        <v>-1.5032242396194568E-2</v>
      </c>
      <c r="H63" s="1">
        <f t="shared" si="36"/>
        <v>3.7481110315599673</v>
      </c>
      <c r="I63" s="1">
        <f t="shared" si="36"/>
        <v>0</v>
      </c>
      <c r="J63" s="1">
        <f t="shared" si="36"/>
        <v>-6.9355044898693242E-3</v>
      </c>
      <c r="K63" s="1">
        <f t="shared" si="36"/>
        <v>0</v>
      </c>
      <c r="L63" s="1">
        <f t="shared" si="36"/>
        <v>-0.11345518765349535</v>
      </c>
      <c r="M63" s="1">
        <f t="shared" si="36"/>
        <v>0.74649051907105213</v>
      </c>
      <c r="N63" s="1">
        <f t="shared" si="36"/>
        <v>-8.9509683671934147E-3</v>
      </c>
      <c r="O63" s="1">
        <f t="shared" si="36"/>
        <v>1.3173651154412132E-2</v>
      </c>
      <c r="P63" s="1">
        <f t="shared" si="36"/>
        <v>-5.2635551679694935E-2</v>
      </c>
      <c r="Q63" s="1">
        <f t="shared" si="36"/>
        <v>2.4703643925963244E-3</v>
      </c>
    </row>
    <row r="66" spans="1:17" x14ac:dyDescent="0.25">
      <c r="A66" t="s">
        <v>31</v>
      </c>
      <c r="C66" s="1" t="s">
        <v>15</v>
      </c>
      <c r="D66" s="1" t="s">
        <v>1</v>
      </c>
      <c r="E66" s="1" t="s">
        <v>2</v>
      </c>
      <c r="F66" s="1" t="s">
        <v>3</v>
      </c>
      <c r="G66" s="1" t="s">
        <v>4</v>
      </c>
      <c r="H66" s="1" t="s">
        <v>5</v>
      </c>
      <c r="I66" s="1" t="s">
        <v>6</v>
      </c>
      <c r="J66" s="1" t="s">
        <v>7</v>
      </c>
      <c r="K66" s="1" t="s">
        <v>8</v>
      </c>
      <c r="L66" s="1" t="s">
        <v>9</v>
      </c>
      <c r="M66" s="1" t="s">
        <v>10</v>
      </c>
      <c r="N66" s="1" t="s">
        <v>11</v>
      </c>
      <c r="O66" s="1" t="s">
        <v>12</v>
      </c>
      <c r="P66" s="1" t="s">
        <v>13</v>
      </c>
      <c r="Q66" s="1" t="s">
        <v>14</v>
      </c>
    </row>
    <row r="67" spans="1:17" x14ac:dyDescent="0.25">
      <c r="B67" t="str">
        <f>B57</f>
        <v>Remaining Signals</v>
      </c>
      <c r="C67" s="1">
        <f>C57</f>
        <v>176.84809999999999</v>
      </c>
      <c r="D67" s="1">
        <f>D63</f>
        <v>0</v>
      </c>
      <c r="E67" s="1">
        <f t="shared" ref="E67:Q67" si="37">E63</f>
        <v>-3.5971955156020763E-3</v>
      </c>
      <c r="F67" s="1">
        <f t="shared" si="37"/>
        <v>0.13490941013191646</v>
      </c>
      <c r="G67" s="1">
        <f t="shared" si="37"/>
        <v>-1.5032242396194568E-2</v>
      </c>
      <c r="H67" s="1">
        <f t="shared" si="37"/>
        <v>3.7481110315599673</v>
      </c>
      <c r="I67" s="1">
        <f t="shared" si="37"/>
        <v>0</v>
      </c>
      <c r="J67" s="1">
        <f t="shared" si="37"/>
        <v>-6.9355044898693242E-3</v>
      </c>
      <c r="K67" s="1">
        <f t="shared" si="37"/>
        <v>0</v>
      </c>
      <c r="L67" s="1">
        <f t="shared" si="37"/>
        <v>-0.11345518765349535</v>
      </c>
      <c r="M67" s="1">
        <f t="shared" si="37"/>
        <v>0.74649051907105213</v>
      </c>
      <c r="N67" s="1">
        <f t="shared" si="37"/>
        <v>-8.9509683671934147E-3</v>
      </c>
      <c r="O67" s="1">
        <f t="shared" si="37"/>
        <v>1.3173651154412132E-2</v>
      </c>
      <c r="P67" s="1">
        <f t="shared" si="37"/>
        <v>-5.2635551679694935E-2</v>
      </c>
      <c r="Q67" s="1">
        <f t="shared" si="37"/>
        <v>2.4703643925963244E-3</v>
      </c>
    </row>
    <row r="68" spans="1:17" x14ac:dyDescent="0.25">
      <c r="B68" t="str">
        <f t="shared" ref="B68:B73" si="38">B58</f>
        <v>Correction factors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3">
        <f>U12</f>
        <v>1.4227214338619145</v>
      </c>
      <c r="N68" s="1"/>
      <c r="O68" s="1"/>
      <c r="P68" s="1"/>
      <c r="Q68" s="1"/>
    </row>
    <row r="69" spans="1:17" x14ac:dyDescent="0.25">
      <c r="B69" t="str">
        <f t="shared" si="38"/>
        <v>Concentrations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>
        <f>M68*M67</f>
        <v>1.0620480616570922</v>
      </c>
      <c r="N69" s="1"/>
      <c r="O69" s="1"/>
      <c r="P69" s="1"/>
      <c r="Q69" s="1"/>
    </row>
    <row r="70" spans="1:17" x14ac:dyDescent="0.25">
      <c r="B70" t="str">
        <f t="shared" si="38"/>
        <v>calculated main signal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>
        <f>M69/M68</f>
        <v>0.74649051907105213</v>
      </c>
      <c r="N70" s="1"/>
      <c r="O70" s="1"/>
      <c r="P70" s="1"/>
      <c r="Q70" s="1"/>
    </row>
    <row r="71" spans="1:17" x14ac:dyDescent="0.25">
      <c r="B71" t="str">
        <f t="shared" si="38"/>
        <v>Standardized pattern</v>
      </c>
      <c r="C71" s="1"/>
      <c r="D71" s="1"/>
      <c r="E71" s="1"/>
      <c r="F71" s="1"/>
      <c r="G71" s="1"/>
      <c r="H71" s="14">
        <v>11.96170444</v>
      </c>
      <c r="I71" s="14">
        <v>0.120117823</v>
      </c>
      <c r="J71" s="1"/>
      <c r="K71" s="1"/>
      <c r="L71" s="1"/>
      <c r="M71" s="14">
        <v>100</v>
      </c>
      <c r="N71" s="14">
        <v>1.1897390640000001</v>
      </c>
      <c r="O71" s="1"/>
      <c r="P71" s="1"/>
      <c r="Q71" s="1"/>
    </row>
    <row r="72" spans="1:17" x14ac:dyDescent="0.25">
      <c r="B72" t="str">
        <f t="shared" si="38"/>
        <v>Signal to subtract</v>
      </c>
      <c r="C72" s="1"/>
      <c r="D72" s="1"/>
      <c r="E72" s="1"/>
      <c r="F72" s="1"/>
      <c r="G72" s="1"/>
      <c r="H72" s="1">
        <f>(H71*$M$72)/$M$71</f>
        <v>8.9292989563901096E-2</v>
      </c>
      <c r="I72" s="1">
        <f>(I71*$M$72)/$M$71</f>
        <v>8.9666816040954761E-4</v>
      </c>
      <c r="J72" s="1"/>
      <c r="K72" s="1"/>
      <c r="L72" s="1"/>
      <c r="M72" s="1">
        <f>M69/M68</f>
        <v>0.74649051907105213</v>
      </c>
      <c r="N72" s="1">
        <f>(N71*$M$72)/$M$71</f>
        <v>8.8812893144446774E-3</v>
      </c>
      <c r="O72" s="1"/>
      <c r="P72" s="1"/>
      <c r="Q72" s="1"/>
    </row>
    <row r="73" spans="1:17" x14ac:dyDescent="0.25">
      <c r="B73" t="str">
        <f t="shared" si="38"/>
        <v>After subtraction</v>
      </c>
      <c r="C73" s="1"/>
      <c r="D73" s="1">
        <f t="shared" ref="D73:Q73" si="39">D67-D72</f>
        <v>0</v>
      </c>
      <c r="E73" s="1">
        <f t="shared" si="39"/>
        <v>-3.5971955156020763E-3</v>
      </c>
      <c r="F73" s="1">
        <f t="shared" si="39"/>
        <v>0.13490941013191646</v>
      </c>
      <c r="G73" s="1">
        <f t="shared" si="39"/>
        <v>-1.5032242396194568E-2</v>
      </c>
      <c r="H73" s="1">
        <f t="shared" si="39"/>
        <v>3.6588180419960663</v>
      </c>
      <c r="I73" s="1">
        <f t="shared" si="39"/>
        <v>-8.9666816040954761E-4</v>
      </c>
      <c r="J73" s="1">
        <f t="shared" si="39"/>
        <v>-6.9355044898693242E-3</v>
      </c>
      <c r="K73" s="1">
        <f t="shared" si="39"/>
        <v>0</v>
      </c>
      <c r="L73" s="1">
        <f t="shared" si="39"/>
        <v>-0.11345518765349535</v>
      </c>
      <c r="M73" s="1">
        <f t="shared" si="39"/>
        <v>0</v>
      </c>
      <c r="N73" s="1">
        <f t="shared" si="39"/>
        <v>-1.783225768163809E-2</v>
      </c>
      <c r="O73" s="1">
        <f t="shared" si="39"/>
        <v>1.3173651154412132E-2</v>
      </c>
      <c r="P73" s="1">
        <f t="shared" si="39"/>
        <v>-5.2635551679694935E-2</v>
      </c>
      <c r="Q73" s="1">
        <f t="shared" si="39"/>
        <v>2.4703643925963244E-3</v>
      </c>
    </row>
    <row r="76" spans="1:17" x14ac:dyDescent="0.25">
      <c r="A76" t="s">
        <v>35</v>
      </c>
      <c r="C76" s="1" t="s">
        <v>15</v>
      </c>
      <c r="D76" s="1" t="s">
        <v>1</v>
      </c>
      <c r="E76" s="1" t="s">
        <v>2</v>
      </c>
      <c r="F76" s="1" t="s">
        <v>3</v>
      </c>
      <c r="G76" s="1" t="s">
        <v>4</v>
      </c>
      <c r="H76" s="1" t="s">
        <v>5</v>
      </c>
      <c r="I76" s="1" t="s">
        <v>6</v>
      </c>
      <c r="J76" s="1" t="s">
        <v>7</v>
      </c>
      <c r="K76" s="1" t="s">
        <v>8</v>
      </c>
      <c r="L76" s="1" t="s">
        <v>9</v>
      </c>
      <c r="M76" s="1" t="s">
        <v>10</v>
      </c>
      <c r="N76" s="1" t="s">
        <v>11</v>
      </c>
      <c r="O76" s="1" t="s">
        <v>12</v>
      </c>
      <c r="P76" s="1" t="s">
        <v>13</v>
      </c>
      <c r="Q76" s="1" t="s">
        <v>14</v>
      </c>
    </row>
    <row r="77" spans="1:17" x14ac:dyDescent="0.25">
      <c r="B77" t="str">
        <f>B67</f>
        <v>Remaining Signals</v>
      </c>
      <c r="C77" s="1">
        <f>C67</f>
        <v>176.84809999999999</v>
      </c>
      <c r="D77" s="1">
        <f>D73</f>
        <v>0</v>
      </c>
      <c r="E77" s="1">
        <f t="shared" ref="E77:Q77" si="40">E73</f>
        <v>-3.5971955156020763E-3</v>
      </c>
      <c r="F77" s="1">
        <f t="shared" si="40"/>
        <v>0.13490941013191646</v>
      </c>
      <c r="G77" s="1">
        <f t="shared" si="40"/>
        <v>-1.5032242396194568E-2</v>
      </c>
      <c r="H77" s="1">
        <f t="shared" si="40"/>
        <v>3.6588180419960663</v>
      </c>
      <c r="I77" s="1">
        <f t="shared" si="40"/>
        <v>-8.9666816040954761E-4</v>
      </c>
      <c r="J77" s="1">
        <f t="shared" si="40"/>
        <v>-6.9355044898693242E-3</v>
      </c>
      <c r="K77" s="1">
        <f t="shared" si="40"/>
        <v>0</v>
      </c>
      <c r="L77" s="1">
        <f t="shared" si="40"/>
        <v>-0.11345518765349535</v>
      </c>
      <c r="M77" s="1">
        <f t="shared" si="40"/>
        <v>0</v>
      </c>
      <c r="N77" s="1">
        <f t="shared" si="40"/>
        <v>-1.783225768163809E-2</v>
      </c>
      <c r="O77" s="1">
        <f t="shared" si="40"/>
        <v>1.3173651154412132E-2</v>
      </c>
      <c r="P77" s="1">
        <f t="shared" si="40"/>
        <v>-5.2635551679694935E-2</v>
      </c>
      <c r="Q77" s="1">
        <f t="shared" si="40"/>
        <v>2.4703643925963244E-3</v>
      </c>
    </row>
    <row r="78" spans="1:17" x14ac:dyDescent="0.25">
      <c r="B78" t="str">
        <f t="shared" ref="B78:B83" si="41">B68</f>
        <v>Correction factors</v>
      </c>
      <c r="C78" s="1"/>
      <c r="D78" s="1"/>
      <c r="E78" s="1"/>
      <c r="F78" s="3">
        <f>U14</f>
        <v>3.8894768008651894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B79" t="str">
        <f t="shared" si="41"/>
        <v>Concentrations</v>
      </c>
      <c r="C79" s="1"/>
      <c r="D79" s="1"/>
      <c r="E79" s="1"/>
      <c r="F79" s="1">
        <f>F78*F77</f>
        <v>0.52472702092649615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B80" t="str">
        <f t="shared" si="41"/>
        <v>calculated main signal</v>
      </c>
      <c r="C80" s="1"/>
      <c r="D80" s="1"/>
      <c r="E80" s="1"/>
      <c r="F80" s="1">
        <f>F79/F78</f>
        <v>0.13490941013191646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B81" t="str">
        <f t="shared" si="41"/>
        <v>Standardized pattern</v>
      </c>
      <c r="C81" s="1"/>
      <c r="D81" s="14">
        <v>0.15584514299999999</v>
      </c>
      <c r="E81" s="1"/>
      <c r="F81" s="14">
        <v>54.61005634</v>
      </c>
      <c r="G81" s="14">
        <v>63.325456209999999</v>
      </c>
      <c r="H81" s="14">
        <v>100</v>
      </c>
      <c r="I81" s="14">
        <v>2.2659726230000001</v>
      </c>
      <c r="J81" s="1"/>
      <c r="K81" s="1"/>
      <c r="L81" s="1"/>
      <c r="M81" s="1"/>
      <c r="N81" s="1"/>
      <c r="O81" s="1"/>
      <c r="P81" s="1"/>
      <c r="Q81" s="1"/>
    </row>
    <row r="82" spans="1:17" x14ac:dyDescent="0.25">
      <c r="B82" t="str">
        <f t="shared" si="41"/>
        <v>Signal to subtract</v>
      </c>
      <c r="C82" s="1"/>
      <c r="D82" s="1">
        <f>(D81*$F$82)/$F$81</f>
        <v>3.8500191582212473E-4</v>
      </c>
      <c r="E82" s="1"/>
      <c r="F82" s="1">
        <f>F79/F78</f>
        <v>0.13490941013191646</v>
      </c>
      <c r="G82" s="1">
        <f>(G81*$F$82)/$F$81</f>
        <v>0.15644004998705713</v>
      </c>
      <c r="H82" s="1">
        <f>(H81*$F$82)/$F$81</f>
        <v>0.24704133116431146</v>
      </c>
      <c r="I82" s="1">
        <f>(I81*$F$82)/$F$81</f>
        <v>5.5978889316780642E-3</v>
      </c>
      <c r="J82" s="1"/>
      <c r="K82" s="1"/>
      <c r="L82" s="1"/>
      <c r="M82" s="1"/>
      <c r="N82" s="1"/>
      <c r="O82" s="1"/>
      <c r="P82" s="1"/>
      <c r="Q82" s="1"/>
    </row>
    <row r="83" spans="1:17" x14ac:dyDescent="0.25">
      <c r="B83" t="str">
        <f t="shared" si="41"/>
        <v>After subtraction</v>
      </c>
      <c r="C83" s="1"/>
      <c r="D83" s="1">
        <f t="shared" ref="D83:Q83" si="42">D77-D82</f>
        <v>-3.8500191582212473E-4</v>
      </c>
      <c r="E83" s="1">
        <f t="shared" si="42"/>
        <v>-3.5971955156020763E-3</v>
      </c>
      <c r="F83" s="1">
        <f t="shared" si="42"/>
        <v>0</v>
      </c>
      <c r="G83" s="1">
        <f t="shared" si="42"/>
        <v>-0.17147229238325171</v>
      </c>
      <c r="H83" s="1">
        <f t="shared" si="42"/>
        <v>3.4117767108317549</v>
      </c>
      <c r="I83" s="1">
        <f t="shared" si="42"/>
        <v>-6.4945570920876116E-3</v>
      </c>
      <c r="J83" s="1">
        <f t="shared" si="42"/>
        <v>-6.9355044898693242E-3</v>
      </c>
      <c r="K83" s="1">
        <f t="shared" si="42"/>
        <v>0</v>
      </c>
      <c r="L83" s="1">
        <f t="shared" si="42"/>
        <v>-0.11345518765349535</v>
      </c>
      <c r="M83" s="1">
        <f t="shared" si="42"/>
        <v>0</v>
      </c>
      <c r="N83" s="1">
        <f t="shared" si="42"/>
        <v>-1.783225768163809E-2</v>
      </c>
      <c r="O83" s="1">
        <f t="shared" si="42"/>
        <v>1.3173651154412132E-2</v>
      </c>
      <c r="P83" s="1">
        <f t="shared" si="42"/>
        <v>-5.2635551679694935E-2</v>
      </c>
      <c r="Q83" s="1">
        <f t="shared" si="42"/>
        <v>2.4703643925963244E-3</v>
      </c>
    </row>
    <row r="86" spans="1:17" x14ac:dyDescent="0.25">
      <c r="A86" t="s">
        <v>34</v>
      </c>
      <c r="C86" s="1" t="s">
        <v>15</v>
      </c>
      <c r="D86" s="1" t="s">
        <v>1</v>
      </c>
      <c r="E86" s="1" t="s">
        <v>2</v>
      </c>
      <c r="F86" s="1" t="s">
        <v>3</v>
      </c>
      <c r="G86" s="1" t="s">
        <v>4</v>
      </c>
      <c r="H86" s="1" t="s">
        <v>5</v>
      </c>
      <c r="I86" s="1" t="s">
        <v>6</v>
      </c>
      <c r="J86" s="1" t="s">
        <v>7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x14ac:dyDescent="0.25">
      <c r="B87" t="str">
        <f>B77</f>
        <v>Remaining Signals</v>
      </c>
      <c r="C87" s="1">
        <f>C77</f>
        <v>176.84809999999999</v>
      </c>
      <c r="D87" s="1">
        <f>D83</f>
        <v>-3.8500191582212473E-4</v>
      </c>
      <c r="E87" s="1">
        <f t="shared" ref="E87:Q87" si="43">E83</f>
        <v>-3.5971955156020763E-3</v>
      </c>
      <c r="F87" s="1">
        <f t="shared" si="43"/>
        <v>0</v>
      </c>
      <c r="G87" s="1">
        <f t="shared" si="43"/>
        <v>-0.17147229238325171</v>
      </c>
      <c r="H87" s="1">
        <f t="shared" si="43"/>
        <v>3.4117767108317549</v>
      </c>
      <c r="I87" s="1">
        <f t="shared" si="43"/>
        <v>-6.4945570920876116E-3</v>
      </c>
      <c r="J87" s="1">
        <f t="shared" si="43"/>
        <v>-6.9355044898693242E-3</v>
      </c>
      <c r="K87" s="1">
        <f t="shared" si="43"/>
        <v>0</v>
      </c>
      <c r="L87" s="1">
        <f t="shared" si="43"/>
        <v>-0.11345518765349535</v>
      </c>
      <c r="M87" s="1">
        <f t="shared" si="43"/>
        <v>0</v>
      </c>
      <c r="N87" s="1">
        <f t="shared" si="43"/>
        <v>-1.783225768163809E-2</v>
      </c>
      <c r="O87" s="1">
        <f t="shared" si="43"/>
        <v>1.3173651154412132E-2</v>
      </c>
      <c r="P87" s="1">
        <f t="shared" si="43"/>
        <v>-5.2635551679694935E-2</v>
      </c>
      <c r="Q87" s="1">
        <f t="shared" si="43"/>
        <v>2.4703643925963244E-3</v>
      </c>
    </row>
    <row r="88" spans="1:17" x14ac:dyDescent="0.25">
      <c r="B88" t="str">
        <f t="shared" ref="B88:B89" si="44">B78</f>
        <v>Correction factors</v>
      </c>
      <c r="C88" s="1"/>
      <c r="D88" s="1"/>
      <c r="E88" s="1"/>
      <c r="F88" s="1"/>
      <c r="G88" s="1"/>
      <c r="H88" s="3">
        <f>U15</f>
        <v>1.0678133917468022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B89" t="str">
        <f t="shared" si="44"/>
        <v>Concentrations</v>
      </c>
      <c r="C89" s="1"/>
      <c r="D89" s="1"/>
      <c r="E89" s="1"/>
      <c r="F89" s="1"/>
      <c r="G89" s="1"/>
      <c r="H89" s="1">
        <f>H88*H87</f>
        <v>3.643140861476005</v>
      </c>
      <c r="I89" s="1"/>
      <c r="J89" s="1"/>
      <c r="K89" s="1"/>
      <c r="L89" s="1"/>
      <c r="M89" s="1"/>
      <c r="N89" s="1"/>
      <c r="O89" s="1"/>
      <c r="P89" s="1"/>
      <c r="Q8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Test_10_SLS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2022-01-31T17:35:42Z</dcterms:created>
  <dcterms:modified xsi:type="dcterms:W3CDTF">2022-03-10T14:55:05Z</dcterms:modified>
</cp:coreProperties>
</file>