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aditya\Downloads\Spring2017\6329\A1\"/>
    </mc:Choice>
  </mc:AlternateContent>
  <bookViews>
    <workbookView xWindow="0" yWindow="0" windowWidth="24000" windowHeight="9510" activeTab="2"/>
  </bookViews>
  <sheets>
    <sheet name="Cover Sheet" sheetId="8" r:id="rId1"/>
    <sheet name="Instructions" sheetId="7" r:id="rId2"/>
    <sheet name="WBS" sheetId="1" r:id="rId3"/>
    <sheet name="Burn Charts" sheetId="6" r:id="rId4"/>
    <sheet name="Earned Value Charts" sheetId="4" r:id="rId5"/>
  </sheets>
  <definedNames>
    <definedName name="_xlnm.Print_Area" localSheetId="3">'Burn Charts'!$B$2:$M$45</definedName>
    <definedName name="_xlnm.Print_Area" localSheetId="0">'Cover Sheet'!$A$1:$E$44</definedName>
    <definedName name="_xlnm.Print_Area" localSheetId="4">'Earned Value Charts'!$A$1:$M$25</definedName>
    <definedName name="_xlnm.Print_Area" localSheetId="1">Instructions!$A$1:$I$46</definedName>
    <definedName name="_xlnm.Print_Area" localSheetId="2">WBS!$B$2:$AN$82</definedName>
    <definedName name="_xlnm.Print_Titles" localSheetId="2">WBS!$2:$7</definedName>
  </definedNames>
  <calcPr calcId="171027"/>
</workbook>
</file>

<file path=xl/calcChain.xml><?xml version="1.0" encoding="utf-8"?>
<calcChain xmlns="http://schemas.openxmlformats.org/spreadsheetml/2006/main">
  <c r="F29" i="1" l="1"/>
  <c r="F15" i="1"/>
  <c r="AL158" i="1" l="1"/>
  <c r="F158" i="1" s="1"/>
  <c r="C158" i="1" s="1"/>
  <c r="AL159" i="1"/>
  <c r="F159" i="1" s="1"/>
  <c r="C159" i="1" s="1"/>
  <c r="AL165" i="1" l="1"/>
  <c r="F165" i="1" s="1"/>
  <c r="AL164" i="1"/>
  <c r="F164" i="1"/>
  <c r="AL163" i="1"/>
  <c r="F163" i="1" s="1"/>
  <c r="AL162" i="1"/>
  <c r="F162" i="1" s="1"/>
  <c r="AL154" i="1"/>
  <c r="F154" i="1" s="1"/>
  <c r="AL155" i="1"/>
  <c r="F155" i="1" s="1"/>
  <c r="AL156" i="1"/>
  <c r="F156" i="1" s="1"/>
  <c r="AL157" i="1" l="1"/>
  <c r="F157" i="1" s="1"/>
  <c r="AL167" i="1"/>
  <c r="F167" i="1" s="1"/>
  <c r="AL166" i="1"/>
  <c r="F166" i="1" s="1"/>
  <c r="C166" i="1" s="1"/>
  <c r="AL174" i="1"/>
  <c r="C167" i="1" l="1"/>
  <c r="AL151" i="1" l="1"/>
  <c r="AL149" i="1"/>
  <c r="F149" i="1" s="1"/>
  <c r="C149" i="1" s="1"/>
  <c r="AL148" i="1"/>
  <c r="F148" i="1" s="1"/>
  <c r="C148" i="1" s="1"/>
  <c r="AL146" i="1"/>
  <c r="F146" i="1" s="1"/>
  <c r="C146" i="1" s="1"/>
  <c r="AL145" i="1"/>
  <c r="F145" i="1" s="1"/>
  <c r="C145" i="1" s="1"/>
  <c r="AL144" i="1"/>
  <c r="F144" i="1" s="1"/>
  <c r="C144" i="1" s="1"/>
  <c r="AL141" i="1"/>
  <c r="F141" i="1" s="1"/>
  <c r="C141" i="1" s="1"/>
  <c r="AL140" i="1"/>
  <c r="F140" i="1" s="1"/>
  <c r="C140" i="1" s="1"/>
  <c r="AL138" i="1"/>
  <c r="F138" i="1" s="1"/>
  <c r="C138" i="1" s="1"/>
  <c r="AL136" i="1"/>
  <c r="F136" i="1" s="1"/>
  <c r="C136" i="1" s="1"/>
  <c r="AL135" i="1"/>
  <c r="F135" i="1" s="1"/>
  <c r="C135" i="1" s="1"/>
  <c r="AL132" i="1"/>
  <c r="F132" i="1" s="1"/>
  <c r="C132" i="1" s="1"/>
  <c r="AL129" i="1"/>
  <c r="F129" i="1" s="1"/>
  <c r="C129" i="1" s="1"/>
  <c r="AL128" i="1"/>
  <c r="F128" i="1" s="1"/>
  <c r="C128" i="1" s="1"/>
  <c r="AL126" i="1"/>
  <c r="F126" i="1" s="1"/>
  <c r="C126" i="1" s="1"/>
  <c r="AL125" i="1"/>
  <c r="F125" i="1" s="1"/>
  <c r="C125" i="1" s="1"/>
  <c r="AL124" i="1"/>
  <c r="F124" i="1" s="1"/>
  <c r="C124" i="1" s="1"/>
  <c r="AL123" i="1"/>
  <c r="F123" i="1" s="1"/>
  <c r="C123" i="1" s="1"/>
  <c r="AL121" i="1"/>
  <c r="F121" i="1" s="1"/>
  <c r="C121" i="1" s="1"/>
  <c r="AL120" i="1"/>
  <c r="F120" i="1" s="1"/>
  <c r="C120" i="1" s="1"/>
  <c r="AL119" i="1"/>
  <c r="F119" i="1" s="1"/>
  <c r="C119" i="1" s="1"/>
  <c r="AL118" i="1"/>
  <c r="F118" i="1" s="1"/>
  <c r="C118" i="1" s="1"/>
  <c r="AL116" i="1"/>
  <c r="F116" i="1" s="1"/>
  <c r="C116" i="1" s="1"/>
  <c r="AL115" i="1"/>
  <c r="F115" i="1" s="1"/>
  <c r="C115" i="1" s="1"/>
  <c r="AL114" i="1"/>
  <c r="F114" i="1" s="1"/>
  <c r="C114" i="1" s="1"/>
  <c r="AL113" i="1"/>
  <c r="F113" i="1" s="1"/>
  <c r="C113" i="1" s="1"/>
  <c r="AL110" i="1"/>
  <c r="AL109" i="1"/>
  <c r="AL107" i="1"/>
  <c r="AL106" i="1"/>
  <c r="AL105" i="1"/>
  <c r="AL104" i="1"/>
  <c r="AL103" i="1"/>
  <c r="AL101" i="1"/>
  <c r="AL100" i="1"/>
  <c r="AL99" i="1"/>
  <c r="AL98" i="1"/>
  <c r="C151" i="1" l="1"/>
  <c r="F151" i="1"/>
  <c r="F104" i="1"/>
  <c r="C104" i="1" s="1"/>
  <c r="C106" i="1"/>
  <c r="F106" i="1"/>
  <c r="C98" i="1"/>
  <c r="F98" i="1"/>
  <c r="C107" i="1"/>
  <c r="F107" i="1"/>
  <c r="F103" i="1"/>
  <c r="C103" i="1" s="1"/>
  <c r="C105" i="1"/>
  <c r="F105" i="1"/>
  <c r="C110" i="1"/>
  <c r="F110" i="1"/>
  <c r="C99" i="1"/>
  <c r="F99" i="1"/>
  <c r="F109" i="1"/>
  <c r="C109" i="1" s="1"/>
  <c r="C100" i="1"/>
  <c r="F100" i="1"/>
  <c r="C101" i="1"/>
  <c r="F101" i="1"/>
  <c r="AL172" i="1"/>
  <c r="AL173" i="1"/>
  <c r="F173" i="1" s="1"/>
  <c r="C173" i="1" s="1"/>
  <c r="F174" i="1"/>
  <c r="C174" i="1" s="1"/>
  <c r="I177" i="1"/>
  <c r="T179" i="1" s="1"/>
  <c r="U177" i="1"/>
  <c r="U178" i="1" s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U182" i="1"/>
  <c r="V182" i="1" s="1"/>
  <c r="AL94" i="1"/>
  <c r="AL93" i="1"/>
  <c r="AL92" i="1"/>
  <c r="AL91" i="1"/>
  <c r="AL90" i="1"/>
  <c r="AL84" i="1"/>
  <c r="AL83" i="1"/>
  <c r="AL86" i="1"/>
  <c r="AL80" i="1"/>
  <c r="AL79" i="1"/>
  <c r="F79" i="1" s="1"/>
  <c r="AL77" i="1"/>
  <c r="AL70" i="1"/>
  <c r="AL69" i="1"/>
  <c r="F69" i="1" s="1"/>
  <c r="AL68" i="1"/>
  <c r="F68" i="1" s="1"/>
  <c r="AL67" i="1"/>
  <c r="F67" i="1" s="1"/>
  <c r="AL66" i="1"/>
  <c r="F66" i="1" s="1"/>
  <c r="AL75" i="1"/>
  <c r="F75" i="1" s="1"/>
  <c r="AL74" i="1"/>
  <c r="F74" i="1" s="1"/>
  <c r="AL73" i="1"/>
  <c r="F73" i="1" s="1"/>
  <c r="AL76" i="1"/>
  <c r="F76" i="1" s="1"/>
  <c r="AL62" i="1"/>
  <c r="F62" i="1" s="1"/>
  <c r="AL59" i="1"/>
  <c r="F59" i="1" s="1"/>
  <c r="AL56" i="1"/>
  <c r="F56" i="1" s="1"/>
  <c r="AL63" i="1"/>
  <c r="AL60" i="1"/>
  <c r="F63" i="1" l="1"/>
  <c r="C63" i="1" s="1"/>
  <c r="F70" i="1"/>
  <c r="C70" i="1" s="1"/>
  <c r="F91" i="1"/>
  <c r="C91" i="1" s="1"/>
  <c r="F77" i="1"/>
  <c r="C77" i="1" s="1"/>
  <c r="F92" i="1"/>
  <c r="C92" i="1" s="1"/>
  <c r="F93" i="1"/>
  <c r="C93" i="1" s="1"/>
  <c r="F60" i="1"/>
  <c r="C60" i="1" s="1"/>
  <c r="F80" i="1"/>
  <c r="C80" i="1" s="1"/>
  <c r="F94" i="1"/>
  <c r="C94" i="1" s="1"/>
  <c r="F86" i="1"/>
  <c r="C86" i="1" s="1"/>
  <c r="F84" i="1"/>
  <c r="C84" i="1" s="1"/>
  <c r="F83" i="1"/>
  <c r="C83" i="1" s="1"/>
  <c r="F90" i="1"/>
  <c r="C90" i="1" s="1"/>
  <c r="V178" i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F172" i="1"/>
  <c r="C172" i="1" s="1"/>
  <c r="U183" i="1"/>
  <c r="W182" i="1"/>
  <c r="X182" i="1" s="1"/>
  <c r="Y182" i="1" s="1"/>
  <c r="Z182" i="1" s="1"/>
  <c r="AL34" i="1"/>
  <c r="C34" i="1" l="1"/>
  <c r="F34" i="1"/>
  <c r="V183" i="1"/>
  <c r="Z183" i="1"/>
  <c r="E177" i="1"/>
  <c r="W183" i="1"/>
  <c r="AA182" i="1"/>
  <c r="AB182" i="1" s="1"/>
  <c r="X183" i="1"/>
  <c r="Y183" i="1"/>
  <c r="AL51" i="1"/>
  <c r="F51" i="1" s="1"/>
  <c r="AL50" i="1"/>
  <c r="F50" i="1" s="1"/>
  <c r="AL49" i="1"/>
  <c r="F49" i="1" s="1"/>
  <c r="AL48" i="1"/>
  <c r="AL47" i="1"/>
  <c r="AL46" i="1"/>
  <c r="F46" i="1" s="1"/>
  <c r="AL45" i="1"/>
  <c r="F45" i="1" s="1"/>
  <c r="AL44" i="1"/>
  <c r="F44" i="1" s="1"/>
  <c r="AL43" i="1"/>
  <c r="F43" i="1" s="1"/>
  <c r="AL42" i="1"/>
  <c r="F42" i="1" s="1"/>
  <c r="AL41" i="1"/>
  <c r="F41" i="1" s="1"/>
  <c r="AL40" i="1"/>
  <c r="F40" i="1" s="1"/>
  <c r="AL39" i="1"/>
  <c r="F39" i="1" s="1"/>
  <c r="AL38" i="1"/>
  <c r="F38" i="1" s="1"/>
  <c r="AL36" i="1"/>
  <c r="F36" i="1" s="1"/>
  <c r="AL35" i="1"/>
  <c r="F35" i="1" s="1"/>
  <c r="C47" i="1" l="1"/>
  <c r="F47" i="1"/>
  <c r="F48" i="1"/>
  <c r="C48" i="1" s="1"/>
  <c r="AA183" i="1"/>
  <c r="AC182" i="1"/>
  <c r="AB183" i="1"/>
  <c r="C49" i="1"/>
  <c r="C40" i="1"/>
  <c r="C39" i="1"/>
  <c r="C51" i="1"/>
  <c r="C43" i="1"/>
  <c r="C41" i="1"/>
  <c r="C44" i="1"/>
  <c r="C45" i="1"/>
  <c r="C38" i="1"/>
  <c r="C42" i="1"/>
  <c r="C46" i="1"/>
  <c r="C50" i="1"/>
  <c r="C36" i="1"/>
  <c r="C35" i="1"/>
  <c r="AL11" i="1"/>
  <c r="F11" i="1" s="1"/>
  <c r="AC183" i="1" l="1"/>
  <c r="AD182" i="1"/>
  <c r="AL12" i="1"/>
  <c r="F12" i="1" s="1"/>
  <c r="AL13" i="1"/>
  <c r="F13" i="1" s="1"/>
  <c r="V7" i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D183" i="1" l="1"/>
  <c r="AE182" i="1"/>
  <c r="C13" i="1"/>
  <c r="C12" i="1"/>
  <c r="AF182" i="1" l="1"/>
  <c r="AE183" i="1"/>
  <c r="AL87" i="1"/>
  <c r="F87" i="1" s="1"/>
  <c r="AL57" i="1"/>
  <c r="F57" i="1" s="1"/>
  <c r="AL33" i="1"/>
  <c r="F33" i="1" s="1"/>
  <c r="AL32" i="1"/>
  <c r="F32" i="1" s="1"/>
  <c r="AL31" i="1"/>
  <c r="F31" i="1" s="1"/>
  <c r="AL30" i="1"/>
  <c r="F30" i="1" s="1"/>
  <c r="AL29" i="1"/>
  <c r="AL27" i="1"/>
  <c r="F27" i="1" s="1"/>
  <c r="AL26" i="1"/>
  <c r="F26" i="1" s="1"/>
  <c r="AL25" i="1"/>
  <c r="F25" i="1" s="1"/>
  <c r="AL24" i="1"/>
  <c r="F24" i="1" s="1"/>
  <c r="AL23" i="1"/>
  <c r="F23" i="1" s="1"/>
  <c r="AL21" i="1"/>
  <c r="F21" i="1" s="1"/>
  <c r="AL20" i="1"/>
  <c r="F20" i="1" s="1"/>
  <c r="AL19" i="1"/>
  <c r="F19" i="1" s="1"/>
  <c r="AL18" i="1"/>
  <c r="F18" i="1" s="1"/>
  <c r="AL17" i="1"/>
  <c r="F17" i="1" s="1"/>
  <c r="AL15" i="1"/>
  <c r="AL14" i="1"/>
  <c r="F14" i="1" s="1"/>
  <c r="AL178" i="1" l="1"/>
  <c r="AG182" i="1"/>
  <c r="AF183" i="1"/>
  <c r="F177" i="1"/>
  <c r="C21" i="1"/>
  <c r="C26" i="1"/>
  <c r="C32" i="1"/>
  <c r="C15" i="1"/>
  <c r="C17" i="1"/>
  <c r="C29" i="1"/>
  <c r="C18" i="1"/>
  <c r="C30" i="1"/>
  <c r="C19" i="1"/>
  <c r="C31" i="1"/>
  <c r="C57" i="1"/>
  <c r="C25" i="1"/>
  <c r="C27" i="1"/>
  <c r="C20" i="1"/>
  <c r="C33" i="1"/>
  <c r="C23" i="1"/>
  <c r="C24" i="1"/>
  <c r="AH182" i="1" l="1"/>
  <c r="AG183" i="1"/>
  <c r="T5" i="1"/>
  <c r="AA3" i="1"/>
  <c r="Y3" i="1"/>
  <c r="X3" i="1"/>
  <c r="W3" i="1"/>
  <c r="V3" i="1"/>
  <c r="U3" i="1"/>
  <c r="AD3" i="1"/>
  <c r="Z3" i="1"/>
  <c r="AJ3" i="1"/>
  <c r="AI3" i="1"/>
  <c r="AG3" i="1"/>
  <c r="AF3" i="1"/>
  <c r="AE3" i="1"/>
  <c r="AC3" i="1"/>
  <c r="AH3" i="1"/>
  <c r="AB3" i="1"/>
  <c r="C87" i="1"/>
  <c r="AH183" i="1" l="1"/>
  <c r="AI182" i="1"/>
  <c r="U5" i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L3" i="1"/>
  <c r="U4" i="1"/>
  <c r="U184" i="1" s="1"/>
  <c r="C14" i="1"/>
  <c r="AI183" i="1" l="1"/>
  <c r="AJ182" i="1"/>
  <c r="V4" i="1"/>
  <c r="V184" i="1" s="1"/>
  <c r="AJ183" i="1" l="1"/>
  <c r="W4" i="1"/>
  <c r="W184" i="1" s="1"/>
  <c r="X4" i="1" l="1"/>
  <c r="X184" i="1" s="1"/>
  <c r="Y4" i="1" l="1"/>
  <c r="Y184" i="1" s="1"/>
  <c r="Z4" i="1" l="1"/>
  <c r="Z184" i="1" s="1"/>
  <c r="AA4" i="1" l="1"/>
  <c r="AA184" i="1" s="1"/>
  <c r="AB4" i="1" l="1"/>
  <c r="AB184" i="1" s="1"/>
  <c r="AC4" i="1" l="1"/>
  <c r="AC184" i="1" s="1"/>
  <c r="AD4" i="1" l="1"/>
  <c r="AD184" i="1" s="1"/>
  <c r="AE4" i="1" l="1"/>
  <c r="AE184" i="1" s="1"/>
  <c r="AF4" i="1" l="1"/>
  <c r="AF184" i="1" s="1"/>
  <c r="AG4" i="1" l="1"/>
  <c r="AG184" i="1" s="1"/>
  <c r="AH4" i="1" l="1"/>
  <c r="AH184" i="1" s="1"/>
  <c r="AI4" i="1" l="1"/>
  <c r="AI184" i="1" s="1"/>
  <c r="AJ4" i="1" l="1"/>
  <c r="AJ184" i="1" s="1"/>
</calcChain>
</file>

<file path=xl/sharedStrings.xml><?xml version="1.0" encoding="utf-8"?>
<sst xmlns="http://schemas.openxmlformats.org/spreadsheetml/2006/main" count="283" uniqueCount="226">
  <si>
    <t>Task #</t>
  </si>
  <si>
    <t>^</t>
  </si>
  <si>
    <t xml:space="preserve">Actual Completion Week </t>
  </si>
  <si>
    <t xml:space="preserve">Planned Completion  Week </t>
  </si>
  <si>
    <t>Status</t>
  </si>
  <si>
    <t>Open</t>
  </si>
  <si>
    <t>In Progress</t>
  </si>
  <si>
    <t>Complete</t>
  </si>
  <si>
    <t>Actual Results</t>
  </si>
  <si>
    <t>Planned Completion Week</t>
  </si>
  <si>
    <t>(fill in when the task is complete)</t>
  </si>
  <si>
    <t>Totals &gt;&gt;</t>
  </si>
  <si>
    <t>Cumulative Plan (PV)</t>
  </si>
  <si>
    <t>WBS</t>
  </si>
  <si>
    <t>Planned Effort</t>
  </si>
  <si>
    <t>Estimated Effort Remaining</t>
  </si>
  <si>
    <t>Schedule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</si>
  <si>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</si>
  <si>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</si>
  <si>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</si>
  <si>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</si>
  <si>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CSE 6329-002</t>
  </si>
  <si>
    <t>List tasks to be performed</t>
  </si>
  <si>
    <t>Estimate hours required for each task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</si>
  <si>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</si>
  <si>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</si>
  <si>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</si>
  <si>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</si>
  <si>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</si>
  <si>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</si>
  <si>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</si>
  <si>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</si>
  <si>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</si>
  <si>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</si>
  <si>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Submit A1 (Draft)</t>
  </si>
  <si>
    <t>Review comments from TA/Instructor and Correct Mistakes</t>
  </si>
  <si>
    <t>Submit Final PWBS</t>
  </si>
  <si>
    <t>Instructions for Weekly WBS Entries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</si>
  <si>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</si>
  <si>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</si>
  <si>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</si>
  <si>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</si>
  <si>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</si>
  <si>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</si>
  <si>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</si>
  <si>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</si>
  <si>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</si>
  <si>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</si>
  <si>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Cell should change color when you enter a non-zero value.</t>
  </si>
  <si>
    <t>Cell will change color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</si>
  <si>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</si>
  <si>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</si>
  <si>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</si>
  <si>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</si>
  <si>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</si>
  <si>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</si>
  <si>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E1 - Study for Midterm Exam</t>
  </si>
  <si>
    <t>E2 - Study for Final Exam</t>
  </si>
  <si>
    <t>PWBS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</si>
  <si>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</si>
  <si>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</si>
  <si>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</si>
  <si>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</si>
  <si>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</si>
  <si>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</si>
  <si>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</si>
  <si>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</si>
  <si>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</si>
  <si>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Task Description                                     Week  Ending &gt;&gt;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</si>
  <si>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</si>
  <si>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</si>
  <si>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</si>
  <si>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</si>
  <si>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</si>
  <si>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</si>
  <si>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</si>
  <si>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Name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</si>
  <si>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</si>
  <si>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</si>
  <si>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</si>
  <si>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</si>
  <si>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</si>
  <si>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</si>
  <si>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2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1.3</t>
    </r>
    <r>
      <rPr>
        <sz val="10"/>
        <rFont val="Arial"/>
        <family val="2"/>
      </rPr>
      <t>)</t>
    </r>
  </si>
  <si>
    <t>Enter total hours worked on the task in the column corresponding to the current week (column U through AJ).</t>
  </si>
  <si>
    <t>The total hours remaining is your best current estimate, which may differ from what was originally estimated.</t>
  </si>
  <si>
    <r>
      <t xml:space="preserve">Find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 for the current week</t>
    </r>
  </si>
  <si>
    <t>ID</t>
  </si>
  <si>
    <t>General Rules:</t>
  </si>
  <si>
    <t>2: Cells with a colored background usually contain formulas that you should not change unless you are extending</t>
  </si>
  <si>
    <t xml:space="preserve">the length of the course (which you may only do with the instructor's permission).  </t>
  </si>
  <si>
    <t>3: You may insert rows as needed to accommodate all of the tasks that you plan to do for the course.</t>
  </si>
  <si>
    <t>4: You should study every formula and every graph and understand what it is and why.  This may be on an exam.</t>
  </si>
  <si>
    <t xml:space="preserve">1: Cells with a white background are cells in which you may put a number or a task name at the appropriate time. </t>
  </si>
  <si>
    <t>Some of these cells will change color when you put something there.</t>
  </si>
  <si>
    <t>(Use the spare tasks near the bottom to preserve the correct format and formulas.)</t>
  </si>
  <si>
    <t>If the graphs (charts) look strange, something is wrong.  Figure out what's wrong and fix it.</t>
  </si>
  <si>
    <t>Step 3: Record Estimated Hours Remaining at end of current week</t>
  </si>
  <si>
    <r>
      <t xml:space="preserve">The </t>
    </r>
    <r>
      <rPr>
        <b/>
        <sz val="10"/>
        <rFont val="Arial"/>
        <family val="2"/>
      </rPr>
      <t>hours earned this week</t>
    </r>
    <r>
      <rPr>
        <sz val="10"/>
        <rFont val="Arial"/>
        <family val="2"/>
      </rPr>
      <t xml:space="preserve"> row for the current week (near the bottom) should start off with blank or 0.</t>
    </r>
  </si>
  <si>
    <r>
      <t xml:space="preserve">For each task that has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during the current week:</t>
    </r>
  </si>
  <si>
    <t>When done, this total will be the earned value for the week and will update the earned value chart accordingly.</t>
  </si>
  <si>
    <t>2017 Spring</t>
  </si>
  <si>
    <t>2017 sp</t>
  </si>
  <si>
    <t>Hours Earned This Week (enter each week) &gt;&gt;</t>
  </si>
  <si>
    <t>Should match Cumulative Actual Hours</t>
  </si>
  <si>
    <t>Should match Cumulative Plan (PV)</t>
  </si>
  <si>
    <t>(copy to the right at the end of each week)</t>
  </si>
  <si>
    <t>CPI</t>
  </si>
  <si>
    <t>SPI</t>
  </si>
  <si>
    <t>Spring, 2017</t>
  </si>
  <si>
    <t>Enter Actual and Earned Hours for week ending 1/27</t>
  </si>
  <si>
    <t>Make Weekly Updates to Actual and Earned Hours in PWBS</t>
  </si>
  <si>
    <t>Updates for 2/3</t>
  </si>
  <si>
    <t>Updates for 2/10</t>
  </si>
  <si>
    <t>Updates for 2/17</t>
  </si>
  <si>
    <t>Updates for2/24</t>
  </si>
  <si>
    <t>Updates for 3/3</t>
  </si>
  <si>
    <t>Updates for 3/10</t>
  </si>
  <si>
    <t>Updates for 3/17</t>
  </si>
  <si>
    <t>Updates for 3/24</t>
  </si>
  <si>
    <t>Updates for 3/31</t>
  </si>
  <si>
    <t>Updates for 4/7</t>
  </si>
  <si>
    <t>Updates for 4/14</t>
  </si>
  <si>
    <t>Updates for 4/21</t>
  </si>
  <si>
    <t>Updates for 4/28</t>
  </si>
  <si>
    <t>VISHWEKAR ADITYA</t>
  </si>
  <si>
    <t>A2 - Analysis of Defect Data</t>
  </si>
  <si>
    <t>Post-Release Quality for Product A Graph</t>
  </si>
  <si>
    <t>Analyze 1 year data of Product A</t>
  </si>
  <si>
    <t xml:space="preserve">Post-Release Quality </t>
  </si>
  <si>
    <t>Discuss basic facts about the post-release quality graph</t>
  </si>
  <si>
    <t>Post-Release Quality Average Graph</t>
  </si>
  <si>
    <t>Calculate average number of defects per product</t>
  </si>
  <si>
    <t>Discuss, how product ‘A’ compares with the average</t>
  </si>
  <si>
    <t>Post-Release Quality Average Normalized by Size Graph</t>
  </si>
  <si>
    <t>Calculate average for all products normalized by size</t>
  </si>
  <si>
    <t>Discuss and analyze reasons for normalization</t>
  </si>
  <si>
    <t>Post-Release Quality by Development Process Graph</t>
  </si>
  <si>
    <t>Calculate average for all products w.r.t. SCRUM and XP</t>
  </si>
  <si>
    <t xml:space="preserve"> Discuss the differences and its significance based on SCRUM and XP</t>
  </si>
  <si>
    <t>Calculate total defects per KLOC w.r.t. Extreme Programming</t>
  </si>
  <si>
    <t>Calculate total defects per KLOC w.r.t. SCRUM</t>
  </si>
  <si>
    <t>Calculate total uncorrected defects w.r.t Extreme Programming</t>
  </si>
  <si>
    <t>Calculate total uncorrected defects w.r.t. SCRUM</t>
  </si>
  <si>
    <t xml:space="preserve"> Discuss the differences and its significance based on Python and C</t>
  </si>
  <si>
    <t>Post-Release Quality by Programming Language Graph</t>
  </si>
  <si>
    <t>Calculate average for all products w.r.t. Python and C language</t>
  </si>
  <si>
    <t>Calculate total defects per KLOC w.r.t. Python project</t>
  </si>
  <si>
    <t>Calculate total defects per KLOC w.r.t. C project</t>
  </si>
  <si>
    <t>Calculate total uncorrected defects w.r.t Python project</t>
  </si>
  <si>
    <t>Calculate total uncorrected defects w.r.t. C project</t>
  </si>
  <si>
    <t>Device graph based on significant data</t>
  </si>
  <si>
    <t>Use statistical function to examine data and find significant information</t>
  </si>
  <si>
    <t>Discuss the information depicted in graph &amp; methods used.</t>
  </si>
  <si>
    <t>Post-Release Quality History</t>
  </si>
  <si>
    <t>Graph 1 by quarter for 3 years</t>
  </si>
  <si>
    <t>Analyse and display the metric based on quarters</t>
  </si>
  <si>
    <t>Review among the software team.</t>
  </si>
  <si>
    <t>Graph 2 by year for 3 years</t>
  </si>
  <si>
    <t>Analyze post-release quality for all products and the time of release</t>
  </si>
  <si>
    <t>Review total number of defects found after 12 months during that year among software team</t>
  </si>
  <si>
    <t>Submit A2 Deliverables</t>
  </si>
  <si>
    <t>Create a DRAT workbook</t>
  </si>
  <si>
    <t>Record the defect data</t>
  </si>
  <si>
    <t>Conduct and record-refinement and analysis of the data.</t>
  </si>
  <si>
    <t>Review DRT doc after update by teammate</t>
  </si>
  <si>
    <t>Create Defect Analysis Report</t>
  </si>
  <si>
    <t>Review the defect analysis report after updated by teammate</t>
  </si>
  <si>
    <t>Phase1</t>
  </si>
  <si>
    <t>Main program analysis</t>
  </si>
  <si>
    <t>Go thorough main program</t>
  </si>
  <si>
    <t>Analyze the available tools to draw flowgraph</t>
  </si>
  <si>
    <t>Produce a flowgraph</t>
  </si>
  <si>
    <t>Compute and show calculation of cyclomatic complexity</t>
  </si>
  <si>
    <t>C Program</t>
  </si>
  <si>
    <t>Study Requirements Specification</t>
  </si>
  <si>
    <t>Write C program that satisfies the Requirements Specification</t>
  </si>
  <si>
    <t>Based on input parameters calculate output parameters</t>
  </si>
  <si>
    <t xml:space="preserve">Deliverables </t>
  </si>
  <si>
    <t xml:space="preserve">A text file containing your C function
</t>
  </si>
  <si>
    <t>A Word file containing the phase 1 cover sheet</t>
  </si>
  <si>
    <t>Phase2</t>
  </si>
  <si>
    <t>Program 1</t>
  </si>
  <si>
    <t xml:space="preserve">Review and note any errors
</t>
  </si>
  <si>
    <t>Analyze and show how to correct errors</t>
  </si>
  <si>
    <t>Program 2</t>
  </si>
  <si>
    <t>Program 3</t>
  </si>
  <si>
    <t>Deliverables for each program</t>
  </si>
  <si>
    <t xml:space="preserve">Word file containing the phase 2 coversheet
</t>
  </si>
  <si>
    <t>Flowgraph</t>
  </si>
  <si>
    <t>Define</t>
  </si>
  <si>
    <t xml:space="preserve">Identify two CTQs (critical to quality measures)
</t>
  </si>
  <si>
    <t>Measure</t>
  </si>
  <si>
    <t xml:space="preserve">Produce a swim lane diagram
</t>
  </si>
  <si>
    <t>Identify all organizations</t>
  </si>
  <si>
    <t>Identify roles played by organisations</t>
  </si>
  <si>
    <t>Determine order of things happened and dependencies</t>
  </si>
  <si>
    <t xml:space="preserve">Create control flow diagram or flow chart. </t>
  </si>
  <si>
    <t xml:space="preserve">Analyze the diagram to determine places in the process 
</t>
  </si>
  <si>
    <t>Delays and work tasks which dont add any value</t>
  </si>
  <si>
    <t>Unnecessary rework, complex processes, and other factors</t>
  </si>
  <si>
    <t>Analyze</t>
  </si>
  <si>
    <t xml:space="preserve">Come up with at least three root causes
</t>
  </si>
  <si>
    <t xml:space="preserve">Discuss the order in which these things should be addressed 
</t>
  </si>
  <si>
    <t>Order these root causes based on impact</t>
  </si>
  <si>
    <t xml:space="preserve">Produce a cause map (causal model)
</t>
  </si>
  <si>
    <t xml:space="preserve">Identify the three most important root causes
</t>
  </si>
  <si>
    <t xml:space="preserve">Produce a flow diagram of the sub-process that must be improved
</t>
  </si>
  <si>
    <t xml:space="preserve">Explain your recommendations
</t>
  </si>
  <si>
    <t>Deliverables</t>
  </si>
  <si>
    <t xml:space="preserve">Single Word file containing DMAIC plan/status report
</t>
  </si>
  <si>
    <t>Contact Prof, TA, Team mate for queries &amp; doubts</t>
  </si>
  <si>
    <t>A3 - Cyclomatic Complexity and Flow Graph</t>
  </si>
  <si>
    <t>A4 - DMAIC and Root Cause Analysis</t>
  </si>
  <si>
    <t>Modules 00-05</t>
  </si>
  <si>
    <t>Modules 06-10</t>
  </si>
  <si>
    <t>Modules 11-15</t>
  </si>
  <si>
    <t>Modules 16-20</t>
  </si>
  <si>
    <t>Modules 21-25</t>
  </si>
  <si>
    <t>Modules 26-30</t>
  </si>
  <si>
    <t>Modules 21-35</t>
  </si>
  <si>
    <t>Refer lecture videos, course materials on Blackboard, text book for modules 1 - 20</t>
  </si>
  <si>
    <t>Refer lecture videos, course materials on Blackboard, text book for modules 21-40</t>
  </si>
  <si>
    <t>Prepare notes for modules 00 - 20 and study</t>
  </si>
  <si>
    <t>Prepare notes for modules 21 - 38 and study</t>
  </si>
  <si>
    <t>Modules 36-38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</si>
</sst>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;@"/>
  </numFmts>
  <fonts count="2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b/>
      <sz val="22"/>
      <name val="Times New Roman"/>
      <family val="1"/>
    </font>
    <font>
      <b/>
      <sz val="12"/>
      <name val="Times New Roman"/>
      <family val="1"/>
    </font>
    <font>
      <sz val="16"/>
      <name val="Arial"/>
      <family val="2"/>
    </font>
    <font>
      <sz val="18"/>
      <color rgb="FF0000FF"/>
      <name val="Arial"/>
      <family val="2"/>
    </font>
    <font>
      <u/>
      <sz val="14"/>
      <name val="Arial"/>
      <family val="2"/>
    </font>
    <font>
      <sz val="10"/>
      <color theme="0"/>
      <name val="Arial"/>
      <family val="2"/>
    </font>
    <font>
      <b/>
      <u/>
      <sz val="10"/>
      <color rgb="FFFF0000"/>
      <name val="Arial"/>
      <family val="2"/>
    </font>
    <font>
      <b/>
      <sz val="16"/>
      <color rgb="FFFF0000"/>
      <name val="Arial"/>
      <family val="2"/>
    </font>
    <font>
      <b/>
      <sz val="15"/>
      <color rgb="FFFF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1" xfId="0" applyFont="1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4" borderId="20" xfId="0" applyFont="1" applyFill="1" applyBorder="1" applyAlignment="1">
      <alignment horizontal="center" wrapText="1"/>
    </xf>
    <xf numFmtId="164" fontId="1" fillId="2" borderId="10" xfId="0" applyNumberFormat="1" applyFont="1" applyFill="1" applyBorder="1" applyAlignment="1">
      <alignment horizontal="center"/>
    </xf>
    <xf numFmtId="0" fontId="1" fillId="3" borderId="28" xfId="0" applyFont="1" applyFill="1" applyBorder="1"/>
    <xf numFmtId="0" fontId="0" fillId="0" borderId="0" xfId="0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 wrapText="1"/>
    </xf>
    <xf numFmtId="164" fontId="0" fillId="8" borderId="34" xfId="0" applyNumberFormat="1" applyFill="1" applyBorder="1" applyAlignment="1">
      <alignment horizontal="center"/>
    </xf>
    <xf numFmtId="0" fontId="1" fillId="9" borderId="15" xfId="0" applyFont="1" applyFill="1" applyBorder="1" applyAlignment="1">
      <alignment horizontal="center" wrapText="1"/>
    </xf>
    <xf numFmtId="0" fontId="0" fillId="13" borderId="0" xfId="0" applyFill="1"/>
    <xf numFmtId="0" fontId="4" fillId="13" borderId="0" xfId="0" applyFont="1" applyFill="1"/>
    <xf numFmtId="0" fontId="0" fillId="13" borderId="40" xfId="0" applyFill="1" applyBorder="1"/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0" xfId="0" applyBorder="1"/>
    <xf numFmtId="0" fontId="0" fillId="13" borderId="42" xfId="0" applyFill="1" applyBorder="1"/>
    <xf numFmtId="0" fontId="0" fillId="13" borderId="43" xfId="0" applyFill="1" applyBorder="1" applyAlignment="1">
      <alignment horizontal="center"/>
    </xf>
    <xf numFmtId="0" fontId="0" fillId="13" borderId="43" xfId="0" applyFill="1" applyBorder="1"/>
    <xf numFmtId="0" fontId="0" fillId="6" borderId="0" xfId="0" applyFill="1" applyBorder="1"/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0" fillId="6" borderId="44" xfId="0" applyFill="1" applyBorder="1"/>
    <xf numFmtId="0" fontId="0" fillId="12" borderId="37" xfId="0" applyFill="1" applyBorder="1"/>
    <xf numFmtId="0" fontId="0" fillId="12" borderId="38" xfId="0" applyFill="1" applyBorder="1"/>
    <xf numFmtId="0" fontId="0" fillId="12" borderId="39" xfId="0" applyFill="1" applyBorder="1"/>
    <xf numFmtId="0" fontId="0" fillId="12" borderId="40" xfId="0" applyFill="1" applyBorder="1"/>
    <xf numFmtId="0" fontId="0" fillId="12" borderId="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2" borderId="43" xfId="0" applyFill="1" applyBorder="1"/>
    <xf numFmtId="0" fontId="0" fillId="12" borderId="44" xfId="0" applyFill="1" applyBorder="1"/>
    <xf numFmtId="164" fontId="0" fillId="10" borderId="17" xfId="0" applyNumberFormat="1" applyFill="1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10" borderId="50" xfId="0" applyFill="1" applyBorder="1"/>
    <xf numFmtId="0" fontId="0" fillId="13" borderId="0" xfId="0" applyFill="1" applyAlignment="1">
      <alignment wrapText="1"/>
    </xf>
    <xf numFmtId="164" fontId="1" fillId="2" borderId="11" xfId="0" applyNumberFormat="1" applyFont="1" applyFill="1" applyBorder="1"/>
    <xf numFmtId="0" fontId="1" fillId="0" borderId="52" xfId="0" applyFont="1" applyBorder="1" applyAlignment="1">
      <alignment horizontal="center" wrapText="1"/>
    </xf>
    <xf numFmtId="0" fontId="1" fillId="9" borderId="54" xfId="0" applyFont="1" applyFill="1" applyBorder="1" applyAlignment="1">
      <alignment horizontal="center" wrapText="1"/>
    </xf>
    <xf numFmtId="0" fontId="1" fillId="7" borderId="36" xfId="0" applyFont="1" applyFill="1" applyBorder="1" applyAlignment="1">
      <alignment horizontal="center" wrapText="1"/>
    </xf>
    <xf numFmtId="0" fontId="1" fillId="7" borderId="53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vertical="center" wrapText="1"/>
    </xf>
    <xf numFmtId="0" fontId="0" fillId="16" borderId="37" xfId="0" applyFill="1" applyBorder="1"/>
    <xf numFmtId="0" fontId="0" fillId="16" borderId="38" xfId="0" applyFill="1" applyBorder="1"/>
    <xf numFmtId="0" fontId="0" fillId="16" borderId="39" xfId="0" applyFill="1" applyBorder="1"/>
    <xf numFmtId="0" fontId="0" fillId="16" borderId="40" xfId="0" applyFill="1" applyBorder="1"/>
    <xf numFmtId="0" fontId="0" fillId="16" borderId="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43" xfId="0" applyFill="1" applyBorder="1"/>
    <xf numFmtId="0" fontId="0" fillId="16" borderId="44" xfId="0" applyFill="1" applyBorder="1"/>
    <xf numFmtId="0" fontId="0" fillId="10" borderId="49" xfId="0" applyFill="1" applyBorder="1"/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165" fontId="1" fillId="4" borderId="14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13" borderId="44" xfId="0" applyFill="1" applyBorder="1"/>
    <xf numFmtId="0" fontId="0" fillId="13" borderId="39" xfId="0" applyFill="1" applyBorder="1"/>
    <xf numFmtId="0" fontId="0" fillId="13" borderId="41" xfId="0" applyFill="1" applyBorder="1"/>
    <xf numFmtId="0" fontId="0" fillId="13" borderId="38" xfId="0" applyFill="1" applyBorder="1"/>
    <xf numFmtId="0" fontId="2" fillId="13" borderId="0" xfId="0" applyFont="1" applyFill="1"/>
    <xf numFmtId="0" fontId="1" fillId="13" borderId="0" xfId="0" applyFont="1" applyFill="1"/>
    <xf numFmtId="0" fontId="3" fillId="13" borderId="0" xfId="0" applyFont="1" applyFill="1"/>
    <xf numFmtId="0" fontId="0" fillId="13" borderId="0" xfId="0" applyFill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0" fillId="13" borderId="37" xfId="0" applyFill="1" applyBorder="1"/>
    <xf numFmtId="0" fontId="2" fillId="13" borderId="51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8" fillId="15" borderId="16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left"/>
    </xf>
    <xf numFmtId="0" fontId="5" fillId="13" borderId="49" xfId="0" applyFont="1" applyFill="1" applyBorder="1" applyAlignment="1">
      <alignment horizontal="left" vertical="center"/>
    </xf>
    <xf numFmtId="0" fontId="0" fillId="18" borderId="43" xfId="0" applyFill="1" applyBorder="1"/>
    <xf numFmtId="0" fontId="0" fillId="18" borderId="41" xfId="0" applyFill="1" applyBorder="1"/>
    <xf numFmtId="0" fontId="0" fillId="18" borderId="44" xfId="0" applyFill="1" applyBorder="1"/>
    <xf numFmtId="0" fontId="0" fillId="19" borderId="24" xfId="0" applyFill="1" applyBorder="1"/>
    <xf numFmtId="0" fontId="0" fillId="19" borderId="25" xfId="0" applyFill="1" applyBorder="1"/>
    <xf numFmtId="0" fontId="1" fillId="19" borderId="17" xfId="0" applyFont="1" applyFill="1" applyBorder="1" applyAlignment="1">
      <alignment horizontal="center"/>
    </xf>
    <xf numFmtId="164" fontId="1" fillId="19" borderId="22" xfId="0" applyNumberFormat="1" applyFont="1" applyFill="1" applyBorder="1" applyAlignment="1">
      <alignment horizontal="center" vertical="center"/>
    </xf>
    <xf numFmtId="0" fontId="0" fillId="20" borderId="0" xfId="0" applyFill="1" applyBorder="1" applyAlignment="1"/>
    <xf numFmtId="0" fontId="0" fillId="20" borderId="45" xfId="0" applyFill="1" applyBorder="1" applyAlignment="1"/>
    <xf numFmtId="0" fontId="11" fillId="20" borderId="0" xfId="0" applyFont="1" applyFill="1" applyBorder="1" applyAlignment="1">
      <alignment horizontal="right"/>
    </xf>
    <xf numFmtId="0" fontId="11" fillId="20" borderId="0" xfId="0" applyFont="1" applyFill="1" applyBorder="1" applyAlignment="1"/>
    <xf numFmtId="164" fontId="0" fillId="6" borderId="22" xfId="0" applyNumberFormat="1" applyFill="1" applyBorder="1" applyAlignment="1">
      <alignment horizontal="center"/>
    </xf>
    <xf numFmtId="0" fontId="16" fillId="0" borderId="0" xfId="0" applyFont="1"/>
    <xf numFmtId="0" fontId="16" fillId="13" borderId="0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justify" vertical="center"/>
    </xf>
    <xf numFmtId="0" fontId="17" fillId="13" borderId="0" xfId="0" applyFont="1" applyFill="1" applyBorder="1" applyAlignment="1">
      <alignment horizontal="left" vertical="center"/>
    </xf>
    <xf numFmtId="0" fontId="18" fillId="13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/>
    </xf>
    <xf numFmtId="0" fontId="16" fillId="13" borderId="40" xfId="0" applyFont="1" applyFill="1" applyBorder="1"/>
    <xf numFmtId="0" fontId="16" fillId="13" borderId="0" xfId="0" applyFont="1" applyFill="1" applyBorder="1"/>
    <xf numFmtId="0" fontId="20" fillId="13" borderId="62" xfId="0" applyFont="1" applyFill="1" applyBorder="1" applyAlignment="1">
      <alignment horizontal="center"/>
    </xf>
    <xf numFmtId="0" fontId="0" fillId="13" borderId="63" xfId="0" applyFill="1" applyBorder="1"/>
    <xf numFmtId="0" fontId="19" fillId="13" borderId="0" xfId="0" applyFont="1" applyFill="1" applyBorder="1"/>
    <xf numFmtId="0" fontId="2" fillId="13" borderId="0" xfId="0" applyFont="1" applyFill="1" applyBorder="1"/>
    <xf numFmtId="0" fontId="2" fillId="13" borderId="0" xfId="0" quotePrefix="1" applyFont="1" applyFill="1" applyBorder="1"/>
    <xf numFmtId="0" fontId="16" fillId="13" borderId="41" xfId="0" applyFont="1" applyFill="1" applyBorder="1"/>
    <xf numFmtId="0" fontId="21" fillId="13" borderId="0" xfId="0" applyFont="1" applyFill="1" applyBorder="1"/>
    <xf numFmtId="0" fontId="19" fillId="13" borderId="62" xfId="0" applyFont="1" applyFill="1" applyBorder="1"/>
    <xf numFmtId="0" fontId="1" fillId="22" borderId="33" xfId="0" applyFont="1" applyFill="1" applyBorder="1" applyAlignment="1">
      <alignment horizontal="center"/>
    </xf>
    <xf numFmtId="0" fontId="1" fillId="22" borderId="34" xfId="0" applyFont="1" applyFill="1" applyBorder="1" applyAlignment="1">
      <alignment horizontal="center"/>
    </xf>
    <xf numFmtId="0" fontId="1" fillId="22" borderId="34" xfId="0" applyFont="1" applyFill="1" applyBorder="1" applyAlignment="1">
      <alignment horizontal="center" wrapText="1"/>
    </xf>
    <xf numFmtId="164" fontId="0" fillId="22" borderId="34" xfId="0" applyNumberFormat="1" applyFill="1" applyBorder="1" applyAlignment="1">
      <alignment horizontal="center"/>
    </xf>
    <xf numFmtId="0" fontId="1" fillId="24" borderId="33" xfId="0" applyFont="1" applyFill="1" applyBorder="1" applyAlignment="1">
      <alignment horizontal="center"/>
    </xf>
    <xf numFmtId="0" fontId="1" fillId="24" borderId="34" xfId="0" applyFont="1" applyFill="1" applyBorder="1" applyAlignment="1">
      <alignment horizontal="center" wrapText="1"/>
    </xf>
    <xf numFmtId="164" fontId="0" fillId="24" borderId="34" xfId="0" applyNumberFormat="1" applyFill="1" applyBorder="1" applyAlignment="1">
      <alignment horizontal="center"/>
    </xf>
    <xf numFmtId="0" fontId="1" fillId="25" borderId="33" xfId="0" applyFont="1" applyFill="1" applyBorder="1" applyAlignment="1">
      <alignment horizontal="center"/>
    </xf>
    <xf numFmtId="0" fontId="1" fillId="25" borderId="34" xfId="0" applyFont="1" applyFill="1" applyBorder="1" applyAlignment="1">
      <alignment horizontal="center" wrapText="1"/>
    </xf>
    <xf numFmtId="164" fontId="0" fillId="25" borderId="34" xfId="0" applyNumberFormat="1" applyFill="1" applyBorder="1" applyAlignment="1">
      <alignment horizontal="center"/>
    </xf>
    <xf numFmtId="1" fontId="0" fillId="0" borderId="22" xfId="0" applyNumberFormat="1" applyBorder="1"/>
    <xf numFmtId="164" fontId="2" fillId="6" borderId="22" xfId="0" applyNumberFormat="1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wrapText="1"/>
    </xf>
    <xf numFmtId="0" fontId="1" fillId="14" borderId="8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/>
    </xf>
    <xf numFmtId="0" fontId="0" fillId="7" borderId="41" xfId="0" applyFill="1" applyBorder="1"/>
    <xf numFmtId="0" fontId="0" fillId="7" borderId="43" xfId="0" applyFill="1" applyBorder="1" applyAlignment="1">
      <alignment horizontal="center"/>
    </xf>
    <xf numFmtId="0" fontId="0" fillId="7" borderId="44" xfId="0" applyFill="1" applyBorder="1"/>
    <xf numFmtId="0" fontId="0" fillId="7" borderId="39" xfId="0" applyFill="1" applyBorder="1"/>
    <xf numFmtId="0" fontId="0" fillId="7" borderId="41" xfId="0" applyFill="1" applyBorder="1" applyAlignment="1">
      <alignment wrapText="1"/>
    </xf>
    <xf numFmtId="0" fontId="0" fillId="7" borderId="37" xfId="0" applyFill="1" applyBorder="1"/>
    <xf numFmtId="0" fontId="0" fillId="7" borderId="40" xfId="0" applyFill="1" applyBorder="1"/>
    <xf numFmtId="0" fontId="0" fillId="7" borderId="42" xfId="0" applyFill="1" applyBorder="1"/>
    <xf numFmtId="0" fontId="1" fillId="27" borderId="26" xfId="0" applyFont="1" applyFill="1" applyBorder="1" applyAlignment="1">
      <alignment horizontal="right"/>
    </xf>
    <xf numFmtId="0" fontId="1" fillId="27" borderId="27" xfId="0" applyFont="1" applyFill="1" applyBorder="1" applyAlignment="1">
      <alignment horizontal="right"/>
    </xf>
    <xf numFmtId="0" fontId="1" fillId="27" borderId="27" xfId="0" applyFont="1" applyFill="1" applyBorder="1" applyAlignment="1">
      <alignment horizontal="right" vertical="center"/>
    </xf>
    <xf numFmtId="164" fontId="2" fillId="27" borderId="13" xfId="0" applyNumberFormat="1" applyFont="1" applyFill="1" applyBorder="1" applyAlignment="1">
      <alignment horizontal="right" vertical="center"/>
    </xf>
    <xf numFmtId="164" fontId="1" fillId="27" borderId="21" xfId="0" applyNumberFormat="1" applyFont="1" applyFill="1" applyBorder="1" applyAlignment="1">
      <alignment horizontal="center"/>
    </xf>
    <xf numFmtId="0" fontId="1" fillId="23" borderId="64" xfId="0" applyFont="1" applyFill="1" applyBorder="1" applyAlignment="1">
      <alignment horizontal="center" vertical="center" wrapText="1"/>
    </xf>
    <xf numFmtId="0" fontId="1" fillId="23" borderId="65" xfId="0" applyFont="1" applyFill="1" applyBorder="1" applyAlignment="1">
      <alignment horizontal="center" vertical="center" wrapText="1"/>
    </xf>
    <xf numFmtId="0" fontId="1" fillId="23" borderId="47" xfId="0" applyFont="1" applyFill="1" applyBorder="1" applyAlignment="1">
      <alignment horizontal="center" vertical="center" wrapText="1"/>
    </xf>
    <xf numFmtId="0" fontId="1" fillId="23" borderId="48" xfId="0" applyFont="1" applyFill="1" applyBorder="1" applyAlignment="1">
      <alignment horizontal="left" vertical="center" wrapText="1"/>
    </xf>
    <xf numFmtId="0" fontId="1" fillId="8" borderId="66" xfId="0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 wrapText="1"/>
    </xf>
    <xf numFmtId="164" fontId="0" fillId="8" borderId="66" xfId="0" applyNumberFormat="1" applyFill="1" applyBorder="1" applyAlignment="1">
      <alignment horizontal="center"/>
    </xf>
    <xf numFmtId="164" fontId="0" fillId="8" borderId="41" xfId="0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11" fillId="20" borderId="0" xfId="0" applyFont="1" applyFill="1" applyBorder="1"/>
    <xf numFmtId="0" fontId="0" fillId="20" borderId="45" xfId="0" applyFill="1" applyBorder="1"/>
    <xf numFmtId="0" fontId="0" fillId="7" borderId="63" xfId="0" applyFill="1" applyBorder="1" applyAlignment="1">
      <alignment horizontal="center"/>
    </xf>
    <xf numFmtId="0" fontId="0" fillId="7" borderId="63" xfId="0" applyFill="1" applyBorder="1"/>
    <xf numFmtId="0" fontId="0" fillId="7" borderId="63" xfId="0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6" borderId="23" xfId="0" applyFont="1" applyFill="1" applyBorder="1" applyAlignment="1">
      <alignment horizontal="center" vertical="center" wrapText="1"/>
    </xf>
    <xf numFmtId="0" fontId="1" fillId="7" borderId="53" xfId="0" applyFont="1" applyFill="1" applyBorder="1" applyAlignment="1">
      <alignment horizontal="center" vertical="center" wrapText="1"/>
    </xf>
    <xf numFmtId="164" fontId="0" fillId="6" borderId="51" xfId="0" applyNumberFormat="1" applyFill="1" applyBorder="1" applyAlignment="1">
      <alignment horizontal="center"/>
    </xf>
    <xf numFmtId="164" fontId="0" fillId="6" borderId="49" xfId="0" applyNumberFormat="1" applyFill="1" applyBorder="1" applyAlignment="1">
      <alignment horizontal="center"/>
    </xf>
    <xf numFmtId="0" fontId="0" fillId="7" borderId="67" xfId="0" applyFill="1" applyBorder="1"/>
    <xf numFmtId="0" fontId="0" fillId="7" borderId="67" xfId="0" applyFill="1" applyBorder="1" applyAlignment="1">
      <alignment wrapText="1"/>
    </xf>
    <xf numFmtId="164" fontId="0" fillId="8" borderId="82" xfId="0" applyNumberFormat="1" applyFill="1" applyBorder="1" applyAlignment="1">
      <alignment horizontal="center"/>
    </xf>
    <xf numFmtId="0" fontId="0" fillId="24" borderId="40" xfId="0" applyFill="1" applyBorder="1"/>
    <xf numFmtId="0" fontId="0" fillId="24" borderId="0" xfId="0" applyFill="1" applyBorder="1"/>
    <xf numFmtId="0" fontId="0" fillId="24" borderId="41" xfId="0" applyFill="1" applyBorder="1"/>
    <xf numFmtId="0" fontId="0" fillId="24" borderId="42" xfId="0" applyFill="1" applyBorder="1"/>
    <xf numFmtId="0" fontId="0" fillId="24" borderId="43" xfId="0" applyFill="1" applyBorder="1"/>
    <xf numFmtId="0" fontId="0" fillId="24" borderId="44" xfId="0" applyFill="1" applyBorder="1"/>
    <xf numFmtId="0" fontId="4" fillId="24" borderId="37" xfId="0" applyFont="1" applyFill="1" applyBorder="1"/>
    <xf numFmtId="0" fontId="0" fillId="24" borderId="38" xfId="0" applyFill="1" applyBorder="1"/>
    <xf numFmtId="0" fontId="0" fillId="24" borderId="39" xfId="0" applyFill="1" applyBorder="1"/>
    <xf numFmtId="0" fontId="0" fillId="20" borderId="37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40" xfId="0" applyFill="1" applyBorder="1"/>
    <xf numFmtId="0" fontId="0" fillId="20" borderId="41" xfId="0" applyFill="1" applyBorder="1"/>
    <xf numFmtId="0" fontId="0" fillId="20" borderId="42" xfId="0" applyFill="1" applyBorder="1"/>
    <xf numFmtId="0" fontId="0" fillId="20" borderId="43" xfId="0" applyFill="1" applyBorder="1"/>
    <xf numFmtId="0" fontId="0" fillId="20" borderId="44" xfId="0" applyFill="1" applyBorder="1"/>
    <xf numFmtId="0" fontId="0" fillId="0" borderId="0" xfId="0"/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2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8" borderId="34" xfId="0" applyNumberForma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 vertical="top" wrapText="1"/>
    </xf>
    <xf numFmtId="0" fontId="1" fillId="9" borderId="29" xfId="0" applyFont="1" applyFill="1" applyBorder="1" applyAlignment="1">
      <alignment horizontal="center" wrapText="1"/>
    </xf>
    <xf numFmtId="0" fontId="0" fillId="13" borderId="0" xfId="0" applyFill="1"/>
    <xf numFmtId="0" fontId="0" fillId="13" borderId="0" xfId="0" applyFill="1" applyBorder="1"/>
    <xf numFmtId="0" fontId="3" fillId="13" borderId="0" xfId="0" applyFont="1" applyFill="1" applyBorder="1" applyAlignment="1">
      <alignment horizontal="center"/>
    </xf>
    <xf numFmtId="164" fontId="0" fillId="10" borderId="17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1" fillId="13" borderId="0" xfId="0" applyNumberFormat="1" applyFont="1" applyFill="1" applyBorder="1" applyAlignment="1">
      <alignment horizontal="center"/>
    </xf>
    <xf numFmtId="0" fontId="1" fillId="14" borderId="43" xfId="0" applyFont="1" applyFill="1" applyBorder="1"/>
    <xf numFmtId="0" fontId="1" fillId="13" borderId="0" xfId="0" applyFont="1" applyFill="1" applyBorder="1" applyAlignment="1">
      <alignment horizontal="center" vertical="center" wrapText="1"/>
    </xf>
    <xf numFmtId="164" fontId="1" fillId="2" borderId="56" xfId="0" applyNumberFormat="1" applyFont="1" applyFill="1" applyBorder="1" applyAlignment="1">
      <alignment horizontal="center"/>
    </xf>
    <xf numFmtId="164" fontId="1" fillId="2" borderId="57" xfId="0" applyNumberFormat="1" applyFont="1" applyFill="1" applyBorder="1" applyAlignment="1">
      <alignment horizontal="center"/>
    </xf>
    <xf numFmtId="164" fontId="1" fillId="2" borderId="30" xfId="0" applyNumberFormat="1" applyFont="1" applyFill="1" applyBorder="1" applyAlignment="1">
      <alignment horizontal="center"/>
    </xf>
    <xf numFmtId="164" fontId="0" fillId="14" borderId="43" xfId="0" applyNumberFormat="1" applyFill="1" applyBorder="1" applyAlignment="1">
      <alignment horizontal="left"/>
    </xf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5" fillId="13" borderId="0" xfId="0" applyFont="1" applyFill="1"/>
    <xf numFmtId="164" fontId="0" fillId="13" borderId="0" xfId="0" applyNumberFormat="1" applyFill="1" applyAlignment="1">
      <alignment horizontal="left"/>
    </xf>
    <xf numFmtId="0" fontId="0" fillId="13" borderId="0" xfId="0" applyFill="1" applyAlignment="1">
      <alignment horizontal="center" vertic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13" borderId="51" xfId="0" applyFont="1" applyFill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2" fillId="13" borderId="32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164" fontId="1" fillId="13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6" borderId="22" xfId="0" applyNumberFormat="1" applyFill="1" applyBorder="1" applyAlignment="1">
      <alignment horizontal="center"/>
    </xf>
    <xf numFmtId="1" fontId="0" fillId="21" borderId="50" xfId="0" applyNumberFormat="1" applyFill="1" applyBorder="1"/>
    <xf numFmtId="0" fontId="2" fillId="21" borderId="49" xfId="0" applyFont="1" applyFill="1" applyBorder="1" applyAlignment="1">
      <alignment horizontal="left"/>
    </xf>
    <xf numFmtId="0" fontId="2" fillId="21" borderId="49" xfId="0" applyFont="1" applyFill="1" applyBorder="1" applyAlignment="1">
      <alignment horizontal="left" vertical="center"/>
    </xf>
    <xf numFmtId="0" fontId="2" fillId="21" borderId="51" xfId="0" applyFont="1" applyFill="1" applyBorder="1" applyAlignment="1">
      <alignment horizontal="left"/>
    </xf>
    <xf numFmtId="164" fontId="14" fillId="21" borderId="50" xfId="0" applyNumberFormat="1" applyFont="1" applyFill="1" applyBorder="1" applyAlignment="1">
      <alignment horizontal="center" vertical="center"/>
    </xf>
    <xf numFmtId="164" fontId="14" fillId="21" borderId="49" xfId="0" applyNumberFormat="1" applyFont="1" applyFill="1" applyBorder="1" applyAlignment="1">
      <alignment horizontal="center" vertical="center"/>
    </xf>
    <xf numFmtId="0" fontId="14" fillId="21" borderId="49" xfId="0" applyFont="1" applyFill="1" applyBorder="1" applyAlignment="1">
      <alignment horizontal="center" vertical="center"/>
    </xf>
    <xf numFmtId="164" fontId="14" fillId="21" borderId="51" xfId="0" applyNumberFormat="1" applyFont="1" applyFill="1" applyBorder="1" applyAlignment="1">
      <alignment horizontal="center"/>
    </xf>
    <xf numFmtId="164" fontId="0" fillId="21" borderId="22" xfId="0" applyNumberFormat="1" applyFill="1" applyBorder="1" applyAlignment="1">
      <alignment horizontal="center"/>
    </xf>
    <xf numFmtId="164" fontId="0" fillId="21" borderId="9" xfId="0" applyNumberFormat="1" applyFill="1" applyBorder="1" applyAlignment="1">
      <alignment horizontal="center"/>
    </xf>
    <xf numFmtId="0" fontId="1" fillId="21" borderId="49" xfId="0" applyFont="1" applyFill="1" applyBorder="1" applyAlignment="1">
      <alignment horizontal="left" vertical="center"/>
    </xf>
    <xf numFmtId="0" fontId="0" fillId="21" borderId="0" xfId="0" applyFill="1"/>
    <xf numFmtId="0" fontId="1" fillId="5" borderId="49" xfId="0" applyFont="1" applyFill="1" applyBorder="1" applyAlignment="1">
      <alignment horizontal="right"/>
    </xf>
    <xf numFmtId="164" fontId="0" fillId="22" borderId="34" xfId="0" applyNumberFormat="1" applyFill="1" applyBorder="1" applyAlignment="1">
      <alignment horizontal="center"/>
    </xf>
    <xf numFmtId="0" fontId="22" fillId="13" borderId="0" xfId="0" applyFont="1" applyFill="1" applyBorder="1"/>
    <xf numFmtId="164" fontId="0" fillId="24" borderId="34" xfId="0" applyNumberFormat="1" applyFill="1" applyBorder="1" applyAlignment="1">
      <alignment horizontal="center"/>
    </xf>
    <xf numFmtId="164" fontId="0" fillId="25" borderId="34" xfId="0" applyNumberFormat="1" applyFill="1" applyBorder="1" applyAlignment="1">
      <alignment horizontal="center"/>
    </xf>
    <xf numFmtId="0" fontId="1" fillId="6" borderId="11" xfId="0" applyFont="1" applyFill="1" applyBorder="1" applyAlignment="1">
      <alignment horizontal="center" wrapText="1"/>
    </xf>
    <xf numFmtId="0" fontId="8" fillId="9" borderId="29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43" xfId="0" applyFill="1" applyBorder="1"/>
    <xf numFmtId="0" fontId="0" fillId="7" borderId="43" xfId="0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vertical="top"/>
    </xf>
    <xf numFmtId="164" fontId="0" fillId="7" borderId="43" xfId="0" applyNumberFormat="1" applyFill="1" applyBorder="1" applyAlignment="1">
      <alignment horizontal="left"/>
    </xf>
    <xf numFmtId="0" fontId="0" fillId="7" borderId="43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6" borderId="51" xfId="0" applyNumberFormat="1" applyFill="1" applyBorder="1" applyAlignment="1">
      <alignment horizontal="center"/>
    </xf>
    <xf numFmtId="0" fontId="2" fillId="21" borderId="49" xfId="0" applyFont="1" applyFill="1" applyBorder="1" applyAlignment="1">
      <alignment horizontal="center"/>
    </xf>
    <xf numFmtId="164" fontId="0" fillId="6" borderId="49" xfId="0" applyNumberFormat="1" applyFill="1" applyBorder="1" applyAlignment="1">
      <alignment horizontal="center"/>
    </xf>
    <xf numFmtId="0" fontId="0" fillId="14" borderId="38" xfId="0" applyFill="1" applyBorder="1"/>
    <xf numFmtId="164" fontId="1" fillId="2" borderId="69" xfId="0" applyNumberFormat="1" applyFont="1" applyFill="1" applyBorder="1" applyAlignment="1">
      <alignment horizontal="center"/>
    </xf>
    <xf numFmtId="164" fontId="1" fillId="2" borderId="71" xfId="0" applyNumberFormat="1" applyFont="1" applyFill="1" applyBorder="1" applyAlignment="1">
      <alignment horizontal="center"/>
    </xf>
    <xf numFmtId="164" fontId="0" fillId="2" borderId="73" xfId="0" applyNumberFormat="1" applyFill="1" applyBorder="1"/>
    <xf numFmtId="0" fontId="1" fillId="13" borderId="74" xfId="0" applyFont="1" applyFill="1" applyBorder="1" applyAlignment="1">
      <alignment horizontal="center" vertical="center"/>
    </xf>
    <xf numFmtId="164" fontId="1" fillId="2" borderId="76" xfId="0" applyNumberFormat="1" applyFont="1" applyFill="1" applyBorder="1" applyAlignment="1">
      <alignment horizontal="center"/>
    </xf>
    <xf numFmtId="164" fontId="0" fillId="20" borderId="75" xfId="0" applyNumberFormat="1" applyFill="1" applyBorder="1" applyAlignment="1">
      <alignment horizontal="left"/>
    </xf>
    <xf numFmtId="164" fontId="0" fillId="20" borderId="49" xfId="0" applyNumberFormat="1" applyFill="1" applyBorder="1" applyAlignment="1">
      <alignment horizontal="left"/>
    </xf>
    <xf numFmtId="0" fontId="10" fillId="20" borderId="51" xfId="0" applyFont="1" applyFill="1" applyBorder="1" applyAlignment="1">
      <alignment horizontal="right" vertical="center"/>
    </xf>
    <xf numFmtId="0" fontId="11" fillId="26" borderId="1" xfId="0" applyFont="1" applyFill="1" applyBorder="1" applyAlignment="1">
      <alignment horizontal="center" vertical="center"/>
    </xf>
    <xf numFmtId="0" fontId="11" fillId="26" borderId="74" xfId="0" applyFont="1" applyFill="1" applyBorder="1" applyAlignment="1">
      <alignment horizontal="center" vertical="center"/>
    </xf>
    <xf numFmtId="0" fontId="23" fillId="28" borderId="29" xfId="0" applyFont="1" applyFill="1" applyBorder="1" applyAlignment="1">
      <alignment horizontal="center" vertical="top" wrapText="1"/>
    </xf>
    <xf numFmtId="0" fontId="6" fillId="28" borderId="29" xfId="0" applyFont="1" applyFill="1" applyBorder="1" applyAlignment="1">
      <alignment horizontal="center" vertical="center" wrapText="1"/>
    </xf>
    <xf numFmtId="0" fontId="2" fillId="0" borderId="78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7" borderId="58" xfId="0" applyNumberFormat="1" applyFill="1" applyBorder="1"/>
    <xf numFmtId="0" fontId="2" fillId="7" borderId="59" xfId="0" applyFont="1" applyFill="1" applyBorder="1" applyAlignment="1">
      <alignment horizontal="left"/>
    </xf>
    <xf numFmtId="0" fontId="2" fillId="7" borderId="59" xfId="0" applyFont="1" applyFill="1" applyBorder="1" applyAlignment="1">
      <alignment horizontal="left" vertical="center"/>
    </xf>
    <xf numFmtId="0" fontId="2" fillId="7" borderId="79" xfId="0" applyFont="1" applyFill="1" applyBorder="1" applyAlignment="1">
      <alignment horizontal="left"/>
    </xf>
    <xf numFmtId="164" fontId="0" fillId="7" borderId="58" xfId="0" applyNumberFormat="1" applyFill="1" applyBorder="1" applyAlignment="1">
      <alignment horizontal="center"/>
    </xf>
    <xf numFmtId="0" fontId="2" fillId="14" borderId="80" xfId="0" applyFont="1" applyFill="1" applyBorder="1" applyAlignment="1">
      <alignment horizontal="center"/>
    </xf>
    <xf numFmtId="0" fontId="0" fillId="14" borderId="81" xfId="0" applyFill="1" applyBorder="1"/>
    <xf numFmtId="0" fontId="0" fillId="14" borderId="43" xfId="0" applyFill="1" applyBorder="1"/>
    <xf numFmtId="164" fontId="1" fillId="14" borderId="58" xfId="0" applyNumberFormat="1" applyFont="1" applyFill="1" applyBorder="1" applyAlignment="1">
      <alignment horizontal="center" vertical="center"/>
    </xf>
    <xf numFmtId="164" fontId="1" fillId="14" borderId="59" xfId="0" applyNumberFormat="1" applyFont="1" applyFill="1" applyBorder="1" applyAlignment="1">
      <alignment horizontal="center" vertical="center"/>
    </xf>
    <xf numFmtId="0" fontId="1" fillId="14" borderId="59" xfId="0" applyFont="1" applyFill="1" applyBorder="1" applyAlignment="1">
      <alignment horizontal="center" vertical="center"/>
    </xf>
    <xf numFmtId="164" fontId="1" fillId="14" borderId="79" xfId="0" applyNumberFormat="1" applyFont="1" applyFill="1" applyBorder="1" applyAlignment="1">
      <alignment horizontal="center"/>
    </xf>
    <xf numFmtId="164" fontId="1" fillId="7" borderId="61" xfId="0" applyNumberFormat="1" applyFont="1" applyFill="1" applyBorder="1" applyAlignment="1">
      <alignment horizontal="center"/>
    </xf>
    <xf numFmtId="164" fontId="1" fillId="11" borderId="43" xfId="0" applyNumberFormat="1" applyFont="1" applyFill="1" applyBorder="1" applyAlignment="1">
      <alignment horizontal="center"/>
    </xf>
    <xf numFmtId="164" fontId="0" fillId="22" borderId="35" xfId="0" applyNumberFormat="1" applyFill="1" applyBorder="1" applyAlignment="1">
      <alignment horizontal="center"/>
    </xf>
    <xf numFmtId="164" fontId="0" fillId="7" borderId="43" xfId="0" applyNumberForma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8" borderId="35" xfId="0" applyNumberFormat="1" applyFill="1" applyBorder="1" applyAlignment="1">
      <alignment horizontal="center"/>
    </xf>
    <xf numFmtId="164" fontId="0" fillId="25" borderId="35" xfId="0" applyNumberFormat="1" applyFill="1" applyBorder="1" applyAlignment="1">
      <alignment horizontal="center"/>
    </xf>
    <xf numFmtId="0" fontId="4" fillId="6" borderId="29" xfId="0" applyFont="1" applyFill="1" applyBorder="1" applyAlignment="1">
      <alignment horizontal="center" vertical="center" wrapText="1"/>
    </xf>
    <xf numFmtId="164" fontId="0" fillId="24" borderId="43" xfId="0" applyNumberFormat="1" applyFill="1" applyBorder="1" applyAlignment="1">
      <alignment horizontal="center"/>
    </xf>
    <xf numFmtId="164" fontId="0" fillId="24" borderId="68" xfId="0" applyNumberFormat="1" applyFill="1" applyBorder="1" applyAlignment="1">
      <alignment horizontal="center"/>
    </xf>
    <xf numFmtId="0" fontId="1" fillId="5" borderId="75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60" xfId="0" applyFont="1" applyFill="1" applyBorder="1" applyAlignment="1">
      <alignment horizontal="right"/>
    </xf>
    <xf numFmtId="0" fontId="1" fillId="5" borderId="59" xfId="0" applyFont="1" applyFill="1" applyBorder="1" applyAlignment="1">
      <alignment horizontal="right"/>
    </xf>
    <xf numFmtId="0" fontId="1" fillId="5" borderId="79" xfId="0" applyFont="1" applyFill="1" applyBorder="1" applyAlignment="1">
      <alignment horizontal="right"/>
    </xf>
    <xf numFmtId="164" fontId="1" fillId="2" borderId="74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83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8" borderId="34" xfId="0" applyNumberFormat="1" applyFill="1" applyBorder="1" applyAlignment="1">
      <alignment horizontal="center"/>
    </xf>
    <xf numFmtId="164" fontId="0" fillId="10" borderId="17" xfId="0" applyNumberFormat="1" applyFill="1" applyBorder="1" applyAlignment="1">
      <alignment horizontal="center"/>
    </xf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13" borderId="51" xfId="0" applyFont="1" applyFill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2" fillId="6" borderId="32" xfId="0" applyFont="1" applyFill="1" applyBorder="1" applyAlignment="1">
      <alignment horizontal="left"/>
    </xf>
    <xf numFmtId="0" fontId="2" fillId="6" borderId="49" xfId="0" applyFont="1" applyFill="1" applyBorder="1" applyAlignment="1">
      <alignment horizontal="left" vertical="center"/>
    </xf>
    <xf numFmtId="0" fontId="2" fillId="6" borderId="49" xfId="0" applyFont="1" applyFill="1" applyBorder="1" applyAlignment="1">
      <alignment horizontal="left"/>
    </xf>
    <xf numFmtId="0" fontId="2" fillId="6" borderId="51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164" fontId="1" fillId="13" borderId="1" xfId="0" applyNumberFormat="1" applyFont="1" applyFill="1" applyBorder="1" applyAlignment="1">
      <alignment horizontal="center" vertical="center"/>
    </xf>
    <xf numFmtId="164" fontId="0" fillId="22" borderId="34" xfId="0" applyNumberFormat="1" applyFill="1" applyBorder="1" applyAlignment="1">
      <alignment horizontal="center"/>
    </xf>
    <xf numFmtId="164" fontId="0" fillId="24" borderId="34" xfId="0" applyNumberFormat="1" applyFill="1" applyBorder="1" applyAlignment="1">
      <alignment horizontal="center"/>
    </xf>
    <xf numFmtId="164" fontId="0" fillId="25" borderId="34" xfId="0" applyNumberFormat="1" applyFill="1" applyBorder="1" applyAlignment="1">
      <alignment horizontal="center"/>
    </xf>
    <xf numFmtId="0" fontId="1" fillId="6" borderId="11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164" fontId="0" fillId="6" borderId="51" xfId="0" applyNumberFormat="1" applyFill="1" applyBorder="1" applyAlignment="1">
      <alignment horizontal="center"/>
    </xf>
    <xf numFmtId="0" fontId="2" fillId="0" borderId="0" xfId="0" applyFont="1"/>
    <xf numFmtId="164" fontId="0" fillId="6" borderId="86" xfId="0" applyNumberForma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0" fontId="1" fillId="5" borderId="75" xfId="0" applyFont="1" applyFill="1" applyBorder="1" applyAlignment="1">
      <alignment horizontal="right"/>
    </xf>
    <xf numFmtId="0" fontId="1" fillId="5" borderId="49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25" fillId="5" borderId="75" xfId="0" applyFont="1" applyFill="1" applyBorder="1" applyAlignment="1">
      <alignment horizontal="right"/>
    </xf>
    <xf numFmtId="0" fontId="25" fillId="5" borderId="49" xfId="0" applyFont="1" applyFill="1" applyBorder="1" applyAlignment="1">
      <alignment horizontal="right"/>
    </xf>
    <xf numFmtId="0" fontId="25" fillId="5" borderId="51" xfId="0" applyFont="1" applyFill="1" applyBorder="1" applyAlignment="1">
      <alignment horizontal="right"/>
    </xf>
    <xf numFmtId="0" fontId="24" fillId="6" borderId="77" xfId="0" applyFont="1" applyFill="1" applyBorder="1" applyAlignment="1">
      <alignment horizontal="right" vertical="center" wrapText="1"/>
    </xf>
    <xf numFmtId="0" fontId="24" fillId="6" borderId="7" xfId="0" applyFont="1" applyFill="1" applyBorder="1" applyAlignment="1">
      <alignment horizontal="right" vertical="center" wrapText="1"/>
    </xf>
    <xf numFmtId="0" fontId="24" fillId="6" borderId="8" xfId="0" applyFont="1" applyFill="1" applyBorder="1" applyAlignment="1">
      <alignment horizontal="right" vertical="center" wrapText="1"/>
    </xf>
    <xf numFmtId="0" fontId="1" fillId="5" borderId="72" xfId="0" applyFont="1" applyFill="1" applyBorder="1" applyAlignment="1">
      <alignment horizontal="right"/>
    </xf>
    <xf numFmtId="0" fontId="1" fillId="5" borderId="27" xfId="0" applyFont="1" applyFill="1" applyBorder="1" applyAlignment="1">
      <alignment horizontal="right"/>
    </xf>
    <xf numFmtId="0" fontId="1" fillId="5" borderId="84" xfId="0" applyFont="1" applyFill="1" applyBorder="1" applyAlignment="1">
      <alignment horizontal="right"/>
    </xf>
    <xf numFmtId="0" fontId="1" fillId="5" borderId="70" xfId="0" applyFont="1" applyFill="1" applyBorder="1" applyAlignment="1">
      <alignment horizontal="right"/>
    </xf>
    <xf numFmtId="0" fontId="1" fillId="5" borderId="55" xfId="0" applyFont="1" applyFill="1" applyBorder="1" applyAlignment="1">
      <alignment horizontal="right"/>
    </xf>
    <xf numFmtId="0" fontId="1" fillId="5" borderId="85" xfId="0" applyFont="1" applyFill="1" applyBorder="1" applyAlignment="1">
      <alignment horizontal="right"/>
    </xf>
    <xf numFmtId="164" fontId="1" fillId="6" borderId="6" xfId="0" applyNumberFormat="1" applyFont="1" applyFill="1" applyBorder="1" applyAlignment="1">
      <alignment horizontal="center" vertical="center"/>
    </xf>
    <xf numFmtId="0" fontId="0" fillId="6" borderId="7" xfId="0" applyFill="1" applyBorder="1" applyAlignment="1"/>
    <xf numFmtId="0" fontId="0" fillId="6" borderId="8" xfId="0" applyFill="1" applyBorder="1" applyAlignment="1"/>
    <xf numFmtId="0" fontId="1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19" borderId="25" xfId="0" applyFont="1" applyFill="1" applyBorder="1" applyAlignment="1">
      <alignment horizontal="right" vertical="center"/>
    </xf>
    <xf numFmtId="0" fontId="1" fillId="19" borderId="22" xfId="0" applyFont="1" applyFill="1" applyBorder="1" applyAlignment="1">
      <alignment horizontal="right" vertical="center"/>
    </xf>
    <xf numFmtId="0" fontId="1" fillId="10" borderId="49" xfId="0" applyFont="1" applyFill="1" applyBorder="1" applyAlignment="1">
      <alignment horizontal="right" vertical="center"/>
    </xf>
    <xf numFmtId="0" fontId="1" fillId="10" borderId="9" xfId="0" applyFont="1" applyFill="1" applyBorder="1" applyAlignment="1">
      <alignment horizontal="right" vertical="center"/>
    </xf>
    <xf numFmtId="0" fontId="12" fillId="20" borderId="46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</cellXfs>
  <cellStyles count="1">
    <cellStyle name="Normal" xfId="0" builtinId="0"/>
  </cellStyles>
  <dxfs count="575"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CCFF"/>
      <color rgb="FF006600"/>
      <color rgb="FFCCFFCC"/>
      <color rgb="FF000066"/>
      <color rgb="FF0000FF"/>
      <color rgb="FF99CCFF"/>
      <color rgb="FF009999"/>
      <color rgb="FF008080"/>
      <color rgb="FFCC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WBS!$T$180:$AK$180</c:f>
              <c:numCache>
                <c:formatCode>General</c:formatCode>
                <c:ptCount val="1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WBS!$T$5:$AK$5</c:f>
              <c:numCache>
                <c:formatCode>0.0</c:formatCode>
                <c:ptCount val="18"/>
                <c:pt idx="0">
                  <c:v>63.199999999999974</c:v>
                </c:pt>
                <c:pt idx="1">
                  <c:v>59.249999999999979</c:v>
                </c:pt>
                <c:pt idx="2">
                  <c:v>55.299999999999983</c:v>
                </c:pt>
                <c:pt idx="3">
                  <c:v>51.349999999999987</c:v>
                </c:pt>
                <c:pt idx="4">
                  <c:v>47.399999999999991</c:v>
                </c:pt>
                <c:pt idx="5">
                  <c:v>43.449999999999996</c:v>
                </c:pt>
                <c:pt idx="6">
                  <c:v>39.5</c:v>
                </c:pt>
                <c:pt idx="7">
                  <c:v>35.550000000000004</c:v>
                </c:pt>
                <c:pt idx="8">
                  <c:v>31.600000000000005</c:v>
                </c:pt>
                <c:pt idx="9">
                  <c:v>27.650000000000006</c:v>
                </c:pt>
                <c:pt idx="10">
                  <c:v>23.700000000000006</c:v>
                </c:pt>
                <c:pt idx="11">
                  <c:v>19.750000000000007</c:v>
                </c:pt>
                <c:pt idx="12">
                  <c:v>15.800000000000008</c:v>
                </c:pt>
                <c:pt idx="13">
                  <c:v>11.850000000000009</c:v>
                </c:pt>
                <c:pt idx="14">
                  <c:v>7.9000000000000101</c:v>
                </c:pt>
                <c:pt idx="15">
                  <c:v>3.9500000000000117</c:v>
                </c:pt>
                <c:pt idx="16">
                  <c:v>1.3322676295501878E-14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9-4F7D-AB37-DEB77CB5980A}"/>
            </c:ext>
          </c:extLst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WBS!$T$180:$AK$180</c:f>
              <c:numCache>
                <c:formatCode>General</c:formatCode>
                <c:ptCount val="1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WBS!$T$179:$AK$179</c:f>
              <c:numCache>
                <c:formatCode>0.0</c:formatCode>
                <c:ptCount val="18"/>
                <c:pt idx="0">
                  <c:v>63.199999999999974</c:v>
                </c:pt>
                <c:pt idx="1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9-4F7D-AB37-DEB77CB5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00992"/>
        <c:axId val="67740032"/>
      </c:lineChart>
      <c:catAx>
        <c:axId val="677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7740032"/>
        <c:crosses val="autoZero"/>
        <c:auto val="1"/>
        <c:lblAlgn val="ctr"/>
        <c:lblOffset val="100"/>
        <c:noMultiLvlLbl val="0"/>
      </c:catAx>
      <c:valAx>
        <c:axId val="6774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77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WBS!$U$180:$AK$180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WBS!$U$4:$AK$4</c:f>
              <c:numCache>
                <c:formatCode>0.0</c:formatCode>
                <c:ptCount val="17"/>
                <c:pt idx="0">
                  <c:v>3.9499999999999984</c:v>
                </c:pt>
                <c:pt idx="1">
                  <c:v>7.8999999999999968</c:v>
                </c:pt>
                <c:pt idx="2">
                  <c:v>11.849999999999994</c:v>
                </c:pt>
                <c:pt idx="3">
                  <c:v>15.799999999999994</c:v>
                </c:pt>
                <c:pt idx="4">
                  <c:v>19.749999999999993</c:v>
                </c:pt>
                <c:pt idx="5">
                  <c:v>23.699999999999992</c:v>
                </c:pt>
                <c:pt idx="6">
                  <c:v>27.649999999999991</c:v>
                </c:pt>
                <c:pt idx="7">
                  <c:v>31.599999999999991</c:v>
                </c:pt>
                <c:pt idx="8">
                  <c:v>35.54999999999999</c:v>
                </c:pt>
                <c:pt idx="9">
                  <c:v>39.499999999999986</c:v>
                </c:pt>
                <c:pt idx="10">
                  <c:v>43.449999999999982</c:v>
                </c:pt>
                <c:pt idx="11">
                  <c:v>47.399999999999977</c:v>
                </c:pt>
                <c:pt idx="12">
                  <c:v>51.349999999999973</c:v>
                </c:pt>
                <c:pt idx="13">
                  <c:v>55.299999999999969</c:v>
                </c:pt>
                <c:pt idx="14">
                  <c:v>59.249999999999964</c:v>
                </c:pt>
                <c:pt idx="15">
                  <c:v>63.19999999999996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B-42BA-8BCE-52FED99B1100}"/>
            </c:ext>
          </c:extLst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WBS!$U$180:$AK$180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WBS!$U$178:$AK$178</c:f>
              <c:numCache>
                <c:formatCode>0.0</c:formatCode>
                <c:ptCount val="17"/>
                <c:pt idx="0">
                  <c:v>6.6000000000000005</c:v>
                </c:pt>
                <c:pt idx="1">
                  <c:v>6.6000000000000005</c:v>
                </c:pt>
                <c:pt idx="2">
                  <c:v>6.6000000000000005</c:v>
                </c:pt>
                <c:pt idx="3">
                  <c:v>6.6000000000000005</c:v>
                </c:pt>
                <c:pt idx="4">
                  <c:v>6.6000000000000005</c:v>
                </c:pt>
                <c:pt idx="5">
                  <c:v>6.6000000000000005</c:v>
                </c:pt>
                <c:pt idx="6">
                  <c:v>6.6000000000000005</c:v>
                </c:pt>
                <c:pt idx="7">
                  <c:v>6.6000000000000005</c:v>
                </c:pt>
                <c:pt idx="8">
                  <c:v>6.6000000000000005</c:v>
                </c:pt>
                <c:pt idx="9">
                  <c:v>6.6000000000000005</c:v>
                </c:pt>
                <c:pt idx="10">
                  <c:v>6.6000000000000005</c:v>
                </c:pt>
                <c:pt idx="11">
                  <c:v>6.6000000000000005</c:v>
                </c:pt>
                <c:pt idx="12">
                  <c:v>6.6000000000000005</c:v>
                </c:pt>
                <c:pt idx="13">
                  <c:v>6.6000000000000005</c:v>
                </c:pt>
                <c:pt idx="14">
                  <c:v>6.6000000000000005</c:v>
                </c:pt>
                <c:pt idx="15">
                  <c:v>6.6000000000000005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B-42BA-8BCE-52FED99B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63776"/>
        <c:axId val="68365696"/>
      </c:lineChart>
      <c:catAx>
        <c:axId val="683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65696"/>
        <c:crosses val="autoZero"/>
        <c:auto val="1"/>
        <c:lblAlgn val="ctr"/>
        <c:lblOffset val="100"/>
        <c:noMultiLvlLbl val="0"/>
      </c:catAx>
      <c:valAx>
        <c:axId val="683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83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WBS!$U$4:$AJ$4</c:f>
              <c:numCache>
                <c:formatCode>0.0</c:formatCode>
                <c:ptCount val="16"/>
                <c:pt idx="0">
                  <c:v>3.9499999999999984</c:v>
                </c:pt>
                <c:pt idx="1">
                  <c:v>7.8999999999999968</c:v>
                </c:pt>
                <c:pt idx="2">
                  <c:v>11.849999999999994</c:v>
                </c:pt>
                <c:pt idx="3">
                  <c:v>15.799999999999994</c:v>
                </c:pt>
                <c:pt idx="4">
                  <c:v>19.749999999999993</c:v>
                </c:pt>
                <c:pt idx="5">
                  <c:v>23.699999999999992</c:v>
                </c:pt>
                <c:pt idx="6">
                  <c:v>27.649999999999991</c:v>
                </c:pt>
                <c:pt idx="7">
                  <c:v>31.599999999999991</c:v>
                </c:pt>
                <c:pt idx="8">
                  <c:v>35.54999999999999</c:v>
                </c:pt>
                <c:pt idx="9">
                  <c:v>39.499999999999986</c:v>
                </c:pt>
                <c:pt idx="10">
                  <c:v>43.449999999999982</c:v>
                </c:pt>
                <c:pt idx="11">
                  <c:v>47.399999999999977</c:v>
                </c:pt>
                <c:pt idx="12">
                  <c:v>51.349999999999973</c:v>
                </c:pt>
                <c:pt idx="13">
                  <c:v>55.299999999999969</c:v>
                </c:pt>
                <c:pt idx="14">
                  <c:v>59.249999999999964</c:v>
                </c:pt>
                <c:pt idx="15">
                  <c:v>63.19999999999996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2-4DF0-82ED-458509E8B205}"/>
            </c:ext>
          </c:extLst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WBS!$U$178:$AJ$178</c:f>
              <c:numCache>
                <c:formatCode>0.0</c:formatCode>
                <c:ptCount val="16"/>
                <c:pt idx="0">
                  <c:v>6.6000000000000005</c:v>
                </c:pt>
                <c:pt idx="1">
                  <c:v>6.6000000000000005</c:v>
                </c:pt>
                <c:pt idx="2">
                  <c:v>6.6000000000000005</c:v>
                </c:pt>
                <c:pt idx="3">
                  <c:v>6.6000000000000005</c:v>
                </c:pt>
                <c:pt idx="4">
                  <c:v>6.6000000000000005</c:v>
                </c:pt>
                <c:pt idx="5">
                  <c:v>6.6000000000000005</c:v>
                </c:pt>
                <c:pt idx="6">
                  <c:v>6.6000000000000005</c:v>
                </c:pt>
                <c:pt idx="7">
                  <c:v>6.6000000000000005</c:v>
                </c:pt>
                <c:pt idx="8">
                  <c:v>6.6000000000000005</c:v>
                </c:pt>
                <c:pt idx="9">
                  <c:v>6.6000000000000005</c:v>
                </c:pt>
                <c:pt idx="10">
                  <c:v>6.6000000000000005</c:v>
                </c:pt>
                <c:pt idx="11">
                  <c:v>6.6000000000000005</c:v>
                </c:pt>
                <c:pt idx="12">
                  <c:v>6.6000000000000005</c:v>
                </c:pt>
                <c:pt idx="13">
                  <c:v>6.6000000000000005</c:v>
                </c:pt>
                <c:pt idx="14">
                  <c:v>6.6000000000000005</c:v>
                </c:pt>
                <c:pt idx="15">
                  <c:v>6.6000000000000005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2-4DF0-82ED-458509E8B205}"/>
            </c:ext>
          </c:extLst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WBS!$U$182:$AJ$182</c:f>
              <c:numCache>
                <c:formatCode>0.0</c:formatCode>
                <c:ptCount val="16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2-4DF0-82ED-458509E8B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7408"/>
        <c:axId val="68157440"/>
      </c:lineChart>
      <c:catAx>
        <c:axId val="684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5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1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(Cost Performance Index)</c:v>
          </c:tx>
          <c:marker>
            <c:symbol val="none"/>
          </c:marker>
          <c:val>
            <c:numRef>
              <c:f>WBS!$U$183:$AJ$183</c:f>
              <c:numCache>
                <c:formatCode>0.0</c:formatCode>
                <c:ptCount val="16"/>
                <c:pt idx="0">
                  <c:v>1.0909090909090908</c:v>
                </c:pt>
                <c:pt idx="1">
                  <c:v>1.0909090909090908</c:v>
                </c:pt>
                <c:pt idx="2">
                  <c:v>1.0909090909090908</c:v>
                </c:pt>
                <c:pt idx="3">
                  <c:v>1.0909090909090908</c:v>
                </c:pt>
                <c:pt idx="4">
                  <c:v>1.0909090909090908</c:v>
                </c:pt>
                <c:pt idx="5">
                  <c:v>1.0909090909090908</c:v>
                </c:pt>
                <c:pt idx="6">
                  <c:v>1.0909090909090908</c:v>
                </c:pt>
                <c:pt idx="7">
                  <c:v>1.0909090909090908</c:v>
                </c:pt>
                <c:pt idx="8">
                  <c:v>1.0909090909090908</c:v>
                </c:pt>
                <c:pt idx="9">
                  <c:v>1.0909090909090908</c:v>
                </c:pt>
                <c:pt idx="10">
                  <c:v>1.0909090909090908</c:v>
                </c:pt>
                <c:pt idx="11">
                  <c:v>1.0909090909090908</c:v>
                </c:pt>
                <c:pt idx="12">
                  <c:v>1.0909090909090908</c:v>
                </c:pt>
                <c:pt idx="13">
                  <c:v>1.0909090909090908</c:v>
                </c:pt>
                <c:pt idx="14">
                  <c:v>1.0909090909090908</c:v>
                </c:pt>
                <c:pt idx="15">
                  <c:v>1.0909090909090908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9-426E-90E6-228BBB7CA6D3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WBS!$U$186:$AJ$186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9-426E-90E6-228BBB7CA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3168"/>
        <c:axId val="68184704"/>
      </c:lineChart>
      <c:catAx>
        <c:axId val="6818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68184704"/>
        <c:crosses val="autoZero"/>
        <c:auto val="1"/>
        <c:lblAlgn val="ctr"/>
        <c:lblOffset val="100"/>
        <c:noMultiLvlLbl val="0"/>
      </c:catAx>
      <c:valAx>
        <c:axId val="68184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81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 (Schedule Performance Index)</c:v>
          </c:tx>
          <c:marker>
            <c:symbol val="none"/>
          </c:marker>
          <c:val>
            <c:numRef>
              <c:f>WBS!$U$184:$AJ$184</c:f>
              <c:numCache>
                <c:formatCode>0.0</c:formatCode>
                <c:ptCount val="16"/>
                <c:pt idx="0">
                  <c:v>1.8227848101265831</c:v>
                </c:pt>
                <c:pt idx="1">
                  <c:v>0.91139240506329156</c:v>
                </c:pt>
                <c:pt idx="2">
                  <c:v>0.60759493670886111</c:v>
                </c:pt>
                <c:pt idx="3">
                  <c:v>0.45569620253164578</c:v>
                </c:pt>
                <c:pt idx="4">
                  <c:v>0.36455696202531662</c:v>
                </c:pt>
                <c:pt idx="5">
                  <c:v>0.3037974683544305</c:v>
                </c:pt>
                <c:pt idx="6">
                  <c:v>0.26039783001808325</c:v>
                </c:pt>
                <c:pt idx="7">
                  <c:v>0.22784810126582286</c:v>
                </c:pt>
                <c:pt idx="8">
                  <c:v>0.20253164556962031</c:v>
                </c:pt>
                <c:pt idx="9">
                  <c:v>0.18227848101265831</c:v>
                </c:pt>
                <c:pt idx="10">
                  <c:v>0.16570771001150755</c:v>
                </c:pt>
                <c:pt idx="11">
                  <c:v>0.15189873417721528</c:v>
                </c:pt>
                <c:pt idx="12">
                  <c:v>0.14021421616358332</c:v>
                </c:pt>
                <c:pt idx="13">
                  <c:v>0.13019891500904165</c:v>
                </c:pt>
                <c:pt idx="14">
                  <c:v>0.12151898734177223</c:v>
                </c:pt>
                <c:pt idx="15">
                  <c:v>0.11392405063291147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B-489D-ADD0-725A915A1F01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WBS!$U$186:$AJ$186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B-489D-ADD0-725A915A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0512"/>
        <c:axId val="68242048"/>
      </c:lineChart>
      <c:catAx>
        <c:axId val="682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8242048"/>
        <c:crosses val="autoZero"/>
        <c:auto val="1"/>
        <c:lblAlgn val="ctr"/>
        <c:lblOffset val="100"/>
        <c:noMultiLvlLbl val="0"/>
      </c:catAx>
      <c:valAx>
        <c:axId val="682420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82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27</xdr:row>
      <xdr:rowOff>3175</xdr:rowOff>
    </xdr:from>
    <xdr:to>
      <xdr:col>12</xdr:col>
      <xdr:colOff>184151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215901</xdr:colOff>
      <xdr:row>48</xdr:row>
      <xdr:rowOff>63500</xdr:rowOff>
    </xdr:from>
    <xdr:to>
      <xdr:col>12</xdr:col>
      <xdr:colOff>203201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1" workbookViewId="0">
      <selection activeCell="C15" sqref="C15"/>
    </sheetView>
  </sheetViews>
  <sheetFormatPr defaultRowHeight="12.75" x14ac:dyDescent="0.2"/>
  <cols>
    <col min="1" max="1" width="2" customWidth="1"/>
    <col min="2" max="2" width="11" customWidth="1"/>
    <col min="3" max="3" width="68.85546875" customWidth="1"/>
    <col min="5" max="5" width="1.42578125" customWidth="1"/>
  </cols>
  <sheetData>
    <row r="1" spans="1:5" ht="13.5" thickTop="1" x14ac:dyDescent="0.2">
      <c r="A1" s="90"/>
      <c r="B1" s="81"/>
      <c r="C1" s="81"/>
      <c r="D1" s="81"/>
      <c r="E1" s="79"/>
    </row>
    <row r="2" spans="1:5" x14ac:dyDescent="0.2">
      <c r="A2" s="22"/>
      <c r="B2" s="23"/>
      <c r="C2" s="23"/>
      <c r="D2" s="23"/>
      <c r="E2" s="80"/>
    </row>
    <row r="3" spans="1:5" x14ac:dyDescent="0.2">
      <c r="A3" s="22"/>
      <c r="B3" s="23"/>
      <c r="C3" s="23"/>
      <c r="D3" s="23"/>
      <c r="E3" s="80"/>
    </row>
    <row r="4" spans="1:5" x14ac:dyDescent="0.2">
      <c r="A4" s="22"/>
      <c r="B4" s="23"/>
      <c r="C4" s="23"/>
      <c r="D4" s="23"/>
      <c r="E4" s="80"/>
    </row>
    <row r="5" spans="1:5" ht="23.25" x14ac:dyDescent="0.2">
      <c r="A5" s="22"/>
      <c r="B5" s="23"/>
      <c r="C5" s="115" t="s">
        <v>72</v>
      </c>
      <c r="D5" s="23"/>
      <c r="E5" s="80"/>
    </row>
    <row r="6" spans="1:5" ht="15.75" x14ac:dyDescent="0.2">
      <c r="A6" s="22"/>
      <c r="B6" s="116"/>
      <c r="C6" s="23"/>
      <c r="D6" s="23"/>
      <c r="E6" s="80"/>
    </row>
    <row r="7" spans="1:5" ht="27" x14ac:dyDescent="0.2">
      <c r="A7" s="22"/>
      <c r="B7" s="117" t="s">
        <v>73</v>
      </c>
      <c r="C7" s="23"/>
      <c r="D7" s="23"/>
      <c r="E7" s="80"/>
    </row>
    <row r="8" spans="1:5" ht="15.75" x14ac:dyDescent="0.2">
      <c r="A8" s="22"/>
      <c r="B8" s="23"/>
      <c r="C8" s="118" t="s">
        <v>74</v>
      </c>
      <c r="D8" s="23"/>
      <c r="E8" s="80"/>
    </row>
    <row r="9" spans="1:5" ht="15.75" x14ac:dyDescent="0.2">
      <c r="A9" s="22"/>
      <c r="B9" s="23"/>
      <c r="C9" s="118" t="s">
        <v>75</v>
      </c>
      <c r="D9" s="23"/>
      <c r="E9" s="80"/>
    </row>
    <row r="10" spans="1:5" ht="15.75" x14ac:dyDescent="0.2">
      <c r="A10" s="22"/>
      <c r="B10" s="116"/>
      <c r="C10" s="23"/>
      <c r="D10" s="23"/>
      <c r="E10" s="80"/>
    </row>
    <row r="11" spans="1:5" x14ac:dyDescent="0.2">
      <c r="A11" s="22"/>
      <c r="B11" s="23"/>
      <c r="C11" s="119" t="s">
        <v>109</v>
      </c>
      <c r="D11" s="23"/>
      <c r="E11" s="80"/>
    </row>
    <row r="12" spans="1:5" x14ac:dyDescent="0.2">
      <c r="A12" s="22"/>
      <c r="B12" s="23"/>
      <c r="C12" s="23"/>
      <c r="D12" s="23"/>
      <c r="E12" s="80"/>
    </row>
    <row r="13" spans="1:5" s="114" customFormat="1" ht="24" thickBot="1" x14ac:dyDescent="0.4">
      <c r="A13" s="120"/>
      <c r="B13" s="121" t="s">
        <v>76</v>
      </c>
      <c r="C13" s="122" t="s">
        <v>125</v>
      </c>
      <c r="D13" s="121"/>
      <c r="E13" s="127"/>
    </row>
    <row r="14" spans="1:5" ht="13.5" thickTop="1" x14ac:dyDescent="0.2">
      <c r="A14" s="22"/>
      <c r="B14" s="23"/>
      <c r="C14" s="23"/>
      <c r="D14" s="23"/>
      <c r="E14" s="80"/>
    </row>
    <row r="15" spans="1:5" ht="24" thickBot="1" x14ac:dyDescent="0.4">
      <c r="A15" s="22"/>
      <c r="B15" s="121" t="s">
        <v>87</v>
      </c>
      <c r="C15" s="122">
        <v>1001228861</v>
      </c>
      <c r="D15" s="23"/>
      <c r="E15" s="80"/>
    </row>
    <row r="16" spans="1:5" ht="14.25" thickTop="1" thickBot="1" x14ac:dyDescent="0.25">
      <c r="A16" s="22"/>
      <c r="B16" s="23"/>
      <c r="C16" s="23"/>
      <c r="D16" s="23"/>
      <c r="E16" s="80"/>
    </row>
    <row r="17" spans="1:5" ht="4.5" customHeight="1" thickTop="1" thickBot="1" x14ac:dyDescent="0.25">
      <c r="A17" s="22"/>
      <c r="B17" s="123"/>
      <c r="C17" s="123"/>
      <c r="D17" s="123"/>
      <c r="E17" s="80"/>
    </row>
    <row r="18" spans="1:5" ht="21" thickTop="1" x14ac:dyDescent="0.3">
      <c r="A18" s="22"/>
      <c r="B18" s="124" t="s">
        <v>77</v>
      </c>
      <c r="C18" s="23"/>
      <c r="D18" s="23"/>
      <c r="E18" s="80"/>
    </row>
    <row r="19" spans="1:5" x14ac:dyDescent="0.2">
      <c r="A19" s="22"/>
      <c r="B19" s="23"/>
      <c r="C19" s="23"/>
      <c r="D19" s="23"/>
      <c r="E19" s="80"/>
    </row>
    <row r="20" spans="1:5" ht="21" thickBot="1" x14ac:dyDescent="0.35">
      <c r="A20" s="22"/>
      <c r="B20" s="129"/>
      <c r="C20" s="125" t="s">
        <v>78</v>
      </c>
      <c r="D20" s="23"/>
      <c r="E20" s="80"/>
    </row>
    <row r="21" spans="1:5" ht="13.5" thickTop="1" x14ac:dyDescent="0.2">
      <c r="A21" s="22"/>
      <c r="B21" s="23"/>
      <c r="C21" s="23"/>
      <c r="D21" s="23"/>
      <c r="E21" s="80"/>
    </row>
    <row r="22" spans="1:5" ht="21" thickBot="1" x14ac:dyDescent="0.35">
      <c r="A22" s="22"/>
      <c r="B22" s="129"/>
      <c r="C22" s="125" t="s">
        <v>79</v>
      </c>
      <c r="D22" s="23"/>
      <c r="E22" s="80"/>
    </row>
    <row r="23" spans="1:5" ht="13.5" thickTop="1" x14ac:dyDescent="0.2">
      <c r="A23" s="22"/>
      <c r="B23" s="23"/>
      <c r="C23" s="23"/>
      <c r="D23" s="23"/>
      <c r="E23" s="80"/>
    </row>
    <row r="24" spans="1:5" ht="21" thickBot="1" x14ac:dyDescent="0.35">
      <c r="A24" s="22"/>
      <c r="B24" s="129"/>
      <c r="C24" s="125" t="s">
        <v>80</v>
      </c>
      <c r="D24" s="23"/>
      <c r="E24" s="80"/>
    </row>
    <row r="25" spans="1:5" ht="13.5" thickTop="1" x14ac:dyDescent="0.2">
      <c r="A25" s="22"/>
      <c r="B25" s="23"/>
      <c r="C25" s="23"/>
      <c r="D25" s="23"/>
      <c r="E25" s="80"/>
    </row>
    <row r="26" spans="1:5" x14ac:dyDescent="0.2">
      <c r="A26" s="22"/>
      <c r="B26" s="23"/>
      <c r="C26" s="23"/>
      <c r="D26" s="23"/>
      <c r="E26" s="80"/>
    </row>
    <row r="27" spans="1:5" ht="21" thickBot="1" x14ac:dyDescent="0.35">
      <c r="A27" s="22"/>
      <c r="B27" s="129"/>
      <c r="C27" s="126" t="s">
        <v>81</v>
      </c>
      <c r="D27" s="23"/>
      <c r="E27" s="80"/>
    </row>
    <row r="28" spans="1:5" ht="13.5" thickTop="1" x14ac:dyDescent="0.2">
      <c r="A28" s="22"/>
      <c r="B28" s="23"/>
      <c r="C28" s="23"/>
      <c r="D28" s="23"/>
      <c r="E28" s="80"/>
    </row>
    <row r="29" spans="1:5" ht="18" x14ac:dyDescent="0.25">
      <c r="A29" s="22"/>
      <c r="B29" s="23"/>
      <c r="C29" s="128" t="s">
        <v>82</v>
      </c>
      <c r="D29" s="23"/>
      <c r="E29" s="80"/>
    </row>
    <row r="30" spans="1:5" x14ac:dyDescent="0.2">
      <c r="A30" s="22"/>
      <c r="B30" s="23"/>
      <c r="C30" s="23"/>
      <c r="D30" s="23"/>
      <c r="E30" s="80"/>
    </row>
    <row r="31" spans="1:5" x14ac:dyDescent="0.2">
      <c r="A31" s="22"/>
      <c r="B31" s="23"/>
      <c r="C31" s="23"/>
      <c r="D31" s="23"/>
      <c r="E31" s="80"/>
    </row>
    <row r="32" spans="1:5" x14ac:dyDescent="0.2">
      <c r="A32" s="22"/>
      <c r="B32" s="23"/>
      <c r="C32" s="23"/>
      <c r="D32" s="23"/>
      <c r="E32" s="80"/>
    </row>
    <row r="33" spans="1:5" x14ac:dyDescent="0.2">
      <c r="A33" s="22"/>
      <c r="B33" s="23"/>
      <c r="C33" s="23"/>
      <c r="D33" s="23"/>
      <c r="E33" s="80"/>
    </row>
    <row r="34" spans="1:5" x14ac:dyDescent="0.2">
      <c r="A34" s="22"/>
      <c r="B34" s="23"/>
      <c r="C34" s="23"/>
      <c r="D34" s="23"/>
      <c r="E34" s="80"/>
    </row>
    <row r="35" spans="1:5" x14ac:dyDescent="0.2">
      <c r="A35" s="22"/>
      <c r="B35" s="23"/>
      <c r="C35" s="23"/>
      <c r="D35" s="23"/>
      <c r="E35" s="80"/>
    </row>
    <row r="36" spans="1:5" x14ac:dyDescent="0.2">
      <c r="A36" s="22"/>
      <c r="B36" s="23"/>
      <c r="C36" s="23"/>
      <c r="D36" s="23"/>
      <c r="E36" s="80"/>
    </row>
    <row r="37" spans="1:5" x14ac:dyDescent="0.2">
      <c r="A37" s="22"/>
      <c r="B37" s="23"/>
      <c r="C37" s="23"/>
      <c r="D37" s="23"/>
      <c r="E37" s="80"/>
    </row>
    <row r="38" spans="1:5" x14ac:dyDescent="0.2">
      <c r="A38" s="22"/>
      <c r="B38" s="23"/>
      <c r="C38" s="23"/>
      <c r="D38" s="23"/>
      <c r="E38" s="80"/>
    </row>
    <row r="39" spans="1:5" x14ac:dyDescent="0.2">
      <c r="A39" s="22"/>
      <c r="B39" s="23"/>
      <c r="C39" s="23"/>
      <c r="D39" s="23"/>
      <c r="E39" s="80"/>
    </row>
    <row r="40" spans="1:5" x14ac:dyDescent="0.2">
      <c r="A40" s="22"/>
      <c r="B40" s="23"/>
      <c r="C40" s="23"/>
      <c r="D40" s="23"/>
      <c r="E40" s="80"/>
    </row>
    <row r="41" spans="1:5" x14ac:dyDescent="0.2">
      <c r="A41" s="22"/>
      <c r="B41" s="23"/>
      <c r="C41" s="23"/>
      <c r="D41" s="23"/>
      <c r="E41" s="80"/>
    </row>
    <row r="42" spans="1:5" x14ac:dyDescent="0.2">
      <c r="A42" s="22"/>
      <c r="B42" s="23"/>
      <c r="C42" s="23"/>
      <c r="D42" s="23"/>
      <c r="E42" s="80"/>
    </row>
    <row r="43" spans="1:5" x14ac:dyDescent="0.2">
      <c r="A43" s="22"/>
      <c r="B43" s="23"/>
      <c r="C43" s="23"/>
      <c r="D43" s="23"/>
      <c r="E43" s="80"/>
    </row>
    <row r="44" spans="1:5" ht="13.5" thickBot="1" x14ac:dyDescent="0.25">
      <c r="A44" s="26"/>
      <c r="B44" s="28"/>
      <c r="C44" s="28"/>
      <c r="D44" s="28"/>
      <c r="E44" s="78"/>
    </row>
    <row r="45" spans="1:5" ht="13.5" thickTop="1" x14ac:dyDescent="0.2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opLeftCell="A23" zoomScale="130" zoomScaleNormal="130" workbookViewId="0">
      <selection activeCell="D45" sqref="D45"/>
    </sheetView>
  </sheetViews>
  <sheetFormatPr defaultRowHeight="12.75" x14ac:dyDescent="0.2"/>
  <cols>
    <col min="1" max="1" width="3" customWidth="1"/>
    <col min="2" max="2" width="2.85546875" customWidth="1"/>
    <col min="3" max="3" width="3.140625" customWidth="1"/>
    <col min="4" max="4" width="3" customWidth="1"/>
    <col min="5" max="5" width="2.7109375" customWidth="1"/>
    <col min="6" max="6" width="3.28515625" customWidth="1"/>
    <col min="9" max="9" width="69" customWidth="1"/>
    <col min="10" max="10" width="2.28515625" customWidth="1"/>
  </cols>
  <sheetData>
    <row r="1" spans="1:13" x14ac:dyDescent="0.2">
      <c r="A1" s="20"/>
      <c r="B1" s="20"/>
      <c r="C1" s="20"/>
      <c r="D1" s="20"/>
      <c r="E1" s="20"/>
      <c r="F1" s="20"/>
      <c r="G1" s="20"/>
      <c r="H1" s="20"/>
      <c r="I1" s="20"/>
      <c r="J1" s="103"/>
      <c r="K1" s="20"/>
      <c r="L1" s="20"/>
      <c r="M1" s="20"/>
    </row>
    <row r="2" spans="1:13" ht="15.75" x14ac:dyDescent="0.25">
      <c r="A2" s="20"/>
      <c r="B2" s="84" t="s">
        <v>37</v>
      </c>
      <c r="C2" s="20"/>
      <c r="D2" s="20"/>
      <c r="E2" s="20"/>
      <c r="F2" s="20"/>
      <c r="G2" s="20"/>
      <c r="H2" s="20"/>
      <c r="I2" s="20"/>
      <c r="J2" s="103"/>
      <c r="K2" s="20"/>
      <c r="L2" s="20"/>
      <c r="M2" s="20"/>
    </row>
    <row r="3" spans="1:13" x14ac:dyDescent="0.2">
      <c r="A3" s="20"/>
      <c r="B3" s="20"/>
      <c r="C3" s="20"/>
      <c r="D3" s="20"/>
      <c r="E3" s="20"/>
      <c r="F3" s="20"/>
      <c r="G3" s="20"/>
      <c r="H3" s="20"/>
      <c r="I3" s="20"/>
      <c r="J3" s="103"/>
      <c r="K3" s="20"/>
      <c r="L3" s="20"/>
      <c r="M3" s="20"/>
    </row>
    <row r="4" spans="1:13" x14ac:dyDescent="0.2">
      <c r="A4" s="20"/>
      <c r="B4" s="83" t="s">
        <v>88</v>
      </c>
      <c r="C4" s="20"/>
      <c r="D4" s="20"/>
      <c r="E4" s="20"/>
      <c r="F4" s="20"/>
      <c r="G4" s="20"/>
      <c r="H4" s="20"/>
      <c r="I4" s="20"/>
      <c r="J4" s="103"/>
      <c r="K4" s="20"/>
      <c r="L4" s="20"/>
      <c r="M4" s="20"/>
    </row>
    <row r="5" spans="1:13" x14ac:dyDescent="0.2">
      <c r="A5" s="20"/>
      <c r="B5" s="20"/>
      <c r="C5" s="20"/>
      <c r="D5" s="20"/>
      <c r="E5" s="20"/>
      <c r="F5" s="20"/>
      <c r="G5" s="20"/>
      <c r="H5" s="20"/>
      <c r="I5" s="20"/>
      <c r="J5" s="103"/>
      <c r="K5" s="20"/>
      <c r="L5" s="20"/>
      <c r="M5" s="20"/>
    </row>
    <row r="6" spans="1:13" x14ac:dyDescent="0.2">
      <c r="A6" s="20"/>
      <c r="B6" s="20"/>
      <c r="C6" s="82" t="s">
        <v>93</v>
      </c>
      <c r="D6" s="20"/>
      <c r="E6" s="20"/>
      <c r="F6" s="20"/>
      <c r="G6" s="20"/>
      <c r="H6" s="20"/>
      <c r="I6" s="20"/>
      <c r="J6" s="103"/>
      <c r="K6" s="20"/>
      <c r="L6" s="20"/>
      <c r="M6" s="20"/>
    </row>
    <row r="7" spans="1:13" x14ac:dyDescent="0.2">
      <c r="A7" s="20"/>
      <c r="B7" s="20"/>
      <c r="C7" s="20"/>
      <c r="D7" s="82" t="s">
        <v>94</v>
      </c>
      <c r="E7" s="20"/>
      <c r="F7" s="20"/>
      <c r="G7" s="20"/>
      <c r="H7" s="20"/>
      <c r="I7" s="20"/>
      <c r="J7" s="103"/>
      <c r="K7" s="20"/>
      <c r="L7" s="20"/>
      <c r="M7" s="20"/>
    </row>
    <row r="8" spans="1:13" x14ac:dyDescent="0.2">
      <c r="A8" s="20"/>
      <c r="B8" s="20"/>
      <c r="C8" s="82" t="s">
        <v>89</v>
      </c>
      <c r="D8" s="82"/>
      <c r="E8" s="20"/>
      <c r="F8" s="20"/>
      <c r="G8" s="20"/>
      <c r="H8" s="20"/>
      <c r="I8" s="20"/>
      <c r="J8" s="103"/>
      <c r="K8" s="20"/>
      <c r="L8" s="20"/>
      <c r="M8" s="20"/>
    </row>
    <row r="9" spans="1:13" x14ac:dyDescent="0.2">
      <c r="A9" s="20"/>
      <c r="B9" s="20"/>
      <c r="C9" s="82"/>
      <c r="D9" s="82" t="s">
        <v>90</v>
      </c>
      <c r="E9" s="20"/>
      <c r="F9" s="20"/>
      <c r="G9" s="20"/>
      <c r="H9" s="20"/>
      <c r="I9" s="20"/>
      <c r="J9" s="103"/>
      <c r="K9" s="20"/>
      <c r="L9" s="20"/>
      <c r="M9" s="20"/>
    </row>
    <row r="10" spans="1:13" x14ac:dyDescent="0.2">
      <c r="A10" s="20"/>
      <c r="B10" s="20"/>
      <c r="C10" s="82" t="s">
        <v>91</v>
      </c>
      <c r="D10" s="82"/>
      <c r="E10" s="20"/>
      <c r="F10" s="20"/>
      <c r="G10" s="20"/>
      <c r="H10" s="20"/>
      <c r="I10" s="20"/>
      <c r="J10" s="103"/>
      <c r="K10" s="20"/>
      <c r="L10" s="20"/>
      <c r="M10" s="20"/>
    </row>
    <row r="11" spans="1:13" x14ac:dyDescent="0.2">
      <c r="A11" s="20"/>
      <c r="B11" s="20"/>
      <c r="C11" s="82"/>
      <c r="D11" s="82" t="s">
        <v>95</v>
      </c>
      <c r="E11" s="20"/>
      <c r="F11" s="20"/>
      <c r="G11" s="20"/>
      <c r="H11" s="20"/>
      <c r="I11" s="20"/>
      <c r="J11" s="103"/>
      <c r="K11" s="20"/>
      <c r="L11" s="20"/>
      <c r="M11" s="20"/>
    </row>
    <row r="12" spans="1:13" x14ac:dyDescent="0.2">
      <c r="A12" s="20"/>
      <c r="B12" s="20"/>
      <c r="C12" s="82" t="s">
        <v>92</v>
      </c>
      <c r="D12" s="82"/>
      <c r="E12" s="20"/>
      <c r="F12" s="20"/>
      <c r="G12" s="20"/>
      <c r="H12" s="20"/>
      <c r="I12" s="20"/>
      <c r="J12" s="103"/>
      <c r="K12" s="20"/>
      <c r="L12" s="20"/>
      <c r="M12" s="20"/>
    </row>
    <row r="13" spans="1:13" x14ac:dyDescent="0.2">
      <c r="A13" s="20"/>
      <c r="B13" s="20"/>
      <c r="C13" s="20"/>
      <c r="D13" s="20"/>
      <c r="E13" s="20"/>
      <c r="F13" s="20"/>
      <c r="G13" s="20"/>
      <c r="H13" s="20"/>
      <c r="I13" s="20"/>
      <c r="J13" s="103"/>
      <c r="K13" s="20"/>
      <c r="L13" s="20"/>
      <c r="M13" s="20"/>
    </row>
    <row r="14" spans="1:13" ht="15.75" x14ac:dyDescent="0.25">
      <c r="A14" s="20"/>
      <c r="B14" s="84" t="s">
        <v>42</v>
      </c>
      <c r="C14" s="20"/>
      <c r="D14" s="20"/>
      <c r="E14" s="20"/>
      <c r="F14" s="20"/>
      <c r="G14" s="20"/>
      <c r="H14" s="20"/>
      <c r="I14" s="20"/>
      <c r="J14" s="103"/>
      <c r="K14" s="20"/>
      <c r="L14" s="20"/>
      <c r="M14" s="20"/>
    </row>
    <row r="15" spans="1:13" x14ac:dyDescent="0.2">
      <c r="A15" s="20"/>
      <c r="B15" s="20"/>
      <c r="C15" s="20"/>
      <c r="D15" s="20"/>
      <c r="E15" s="20"/>
      <c r="F15" s="20"/>
      <c r="G15" s="20"/>
      <c r="H15" s="20"/>
      <c r="I15" s="20"/>
      <c r="J15" s="103"/>
      <c r="K15" s="20"/>
      <c r="L15" s="20"/>
      <c r="M15" s="20"/>
    </row>
    <row r="16" spans="1:13" x14ac:dyDescent="0.2">
      <c r="A16" s="20"/>
      <c r="B16" s="20"/>
      <c r="C16" s="83" t="s">
        <v>39</v>
      </c>
      <c r="D16" s="20"/>
      <c r="E16" s="20"/>
      <c r="F16" s="20"/>
      <c r="G16" s="20"/>
      <c r="H16" s="20"/>
      <c r="I16" s="20"/>
      <c r="J16" s="103"/>
      <c r="K16" s="20"/>
      <c r="L16" s="20"/>
      <c r="M16" s="20"/>
    </row>
    <row r="17" spans="1:13" x14ac:dyDescent="0.2">
      <c r="A17" s="20"/>
      <c r="B17" s="20"/>
      <c r="C17" s="82" t="s">
        <v>83</v>
      </c>
      <c r="D17" s="20"/>
      <c r="E17" s="20"/>
      <c r="F17" s="20"/>
      <c r="G17" s="20"/>
      <c r="H17" s="20"/>
      <c r="I17" s="20"/>
      <c r="J17" s="103"/>
      <c r="K17" s="20"/>
      <c r="L17" s="20"/>
      <c r="M17" s="20"/>
    </row>
    <row r="18" spans="1:13" x14ac:dyDescent="0.2">
      <c r="A18" s="20"/>
      <c r="B18" s="82"/>
      <c r="C18" s="20"/>
      <c r="D18" s="20"/>
      <c r="E18" s="20"/>
      <c r="F18" s="20"/>
      <c r="G18" s="20"/>
      <c r="H18" s="20"/>
      <c r="I18" s="20"/>
      <c r="J18" s="103"/>
      <c r="K18" s="20"/>
      <c r="L18" s="20"/>
      <c r="M18" s="20"/>
    </row>
    <row r="19" spans="1:13" x14ac:dyDescent="0.2">
      <c r="A19" s="20"/>
      <c r="B19" s="20"/>
      <c r="C19" s="82" t="s">
        <v>38</v>
      </c>
      <c r="D19" s="20"/>
      <c r="E19" s="20"/>
      <c r="F19" s="20"/>
      <c r="G19" s="20"/>
      <c r="H19" s="20"/>
      <c r="I19" s="20"/>
      <c r="J19" s="103"/>
      <c r="K19" s="20"/>
      <c r="L19" s="20"/>
      <c r="M19" s="20"/>
    </row>
    <row r="20" spans="1:13" x14ac:dyDescent="0.2">
      <c r="A20" s="20"/>
      <c r="B20" s="20"/>
      <c r="C20" s="20"/>
      <c r="D20" s="82" t="s">
        <v>19</v>
      </c>
      <c r="E20" s="20"/>
      <c r="F20" s="20"/>
      <c r="G20" s="20"/>
      <c r="H20" s="20"/>
      <c r="I20" s="20"/>
      <c r="J20" s="103"/>
      <c r="K20" s="20"/>
      <c r="L20" s="20"/>
      <c r="M20" s="20"/>
    </row>
    <row r="21" spans="1:13" x14ac:dyDescent="0.2">
      <c r="A21" s="20"/>
      <c r="B21" s="20"/>
      <c r="C21" s="20"/>
      <c r="D21" s="82" t="s">
        <v>18</v>
      </c>
      <c r="E21" s="20"/>
      <c r="F21" s="20"/>
      <c r="G21" s="20"/>
      <c r="H21" s="20"/>
      <c r="I21" s="20"/>
      <c r="J21" s="103"/>
      <c r="K21" s="20"/>
      <c r="L21" s="20"/>
      <c r="M21" s="20"/>
    </row>
    <row r="22" spans="1:13" x14ac:dyDescent="0.2">
      <c r="A22" s="20"/>
      <c r="B22" s="20"/>
      <c r="C22" s="20"/>
      <c r="D22" s="20"/>
      <c r="E22" s="82" t="s">
        <v>84</v>
      </c>
      <c r="F22" s="20"/>
      <c r="G22" s="20"/>
      <c r="H22" s="20"/>
      <c r="I22" s="20"/>
      <c r="J22" s="103"/>
      <c r="K22" s="20"/>
      <c r="L22" s="20"/>
      <c r="M22" s="20"/>
    </row>
    <row r="23" spans="1:13" x14ac:dyDescent="0.2">
      <c r="A23" s="20"/>
      <c r="B23" s="20"/>
      <c r="C23" s="20"/>
      <c r="D23" s="20"/>
      <c r="E23" s="82"/>
      <c r="F23" s="82" t="s">
        <v>48</v>
      </c>
      <c r="G23" s="20"/>
      <c r="H23" s="20"/>
      <c r="I23" s="20"/>
      <c r="J23" s="103"/>
      <c r="K23" s="20"/>
      <c r="L23" s="20"/>
      <c r="M23" s="20"/>
    </row>
    <row r="24" spans="1:13" x14ac:dyDescent="0.2">
      <c r="A24" s="20"/>
      <c r="B24" s="20"/>
      <c r="C24" s="20"/>
      <c r="D24" s="20"/>
      <c r="E24" s="82" t="s">
        <v>40</v>
      </c>
      <c r="F24" s="20"/>
      <c r="G24" s="20"/>
      <c r="H24" s="20"/>
      <c r="I24" s="20"/>
      <c r="J24" s="103"/>
      <c r="K24" s="20"/>
      <c r="L24" s="20"/>
      <c r="M24" s="20"/>
    </row>
    <row r="25" spans="1:13" x14ac:dyDescent="0.2">
      <c r="A25" s="20"/>
      <c r="B25" s="20"/>
      <c r="C25" s="20"/>
      <c r="D25" s="20"/>
      <c r="E25" s="20"/>
      <c r="F25" s="82" t="s">
        <v>41</v>
      </c>
      <c r="G25" s="20"/>
      <c r="H25" s="20"/>
      <c r="I25" s="20"/>
      <c r="J25" s="103"/>
      <c r="K25" s="20"/>
      <c r="L25" s="20"/>
      <c r="M25" s="20"/>
    </row>
    <row r="26" spans="1:13" x14ac:dyDescent="0.2">
      <c r="A26" s="20"/>
      <c r="B26" s="20"/>
      <c r="C26" s="20"/>
      <c r="D26" s="20"/>
      <c r="E26" s="20"/>
      <c r="F26" s="82" t="s">
        <v>85</v>
      </c>
      <c r="G26" s="20"/>
      <c r="H26" s="20"/>
      <c r="I26" s="20"/>
      <c r="J26" s="103"/>
      <c r="K26" s="20"/>
      <c r="L26" s="20"/>
      <c r="M26" s="20"/>
    </row>
    <row r="27" spans="1:13" x14ac:dyDescent="0.2">
      <c r="A27" s="20"/>
      <c r="B27" s="20"/>
      <c r="C27" s="20"/>
      <c r="D27" s="20"/>
      <c r="E27" s="20"/>
      <c r="F27" s="82"/>
      <c r="G27" s="20"/>
      <c r="H27" s="20"/>
      <c r="I27" s="20"/>
      <c r="J27" s="103"/>
      <c r="K27" s="20"/>
      <c r="L27" s="20"/>
      <c r="M27" s="20"/>
    </row>
    <row r="28" spans="1:13" ht="15.75" x14ac:dyDescent="0.25">
      <c r="A28" s="20"/>
      <c r="B28" s="84" t="s">
        <v>43</v>
      </c>
      <c r="C28" s="20"/>
      <c r="D28" s="20"/>
      <c r="E28" s="20"/>
      <c r="F28" s="20"/>
      <c r="G28" s="20"/>
      <c r="H28" s="20"/>
      <c r="I28" s="20"/>
      <c r="J28" s="103"/>
      <c r="K28" s="20"/>
      <c r="L28" s="20"/>
      <c r="M28" s="20"/>
    </row>
    <row r="29" spans="1:13" ht="15.75" x14ac:dyDescent="0.25">
      <c r="A29" s="20"/>
      <c r="B29" s="84"/>
      <c r="C29" s="20"/>
      <c r="D29" s="20"/>
      <c r="E29" s="20"/>
      <c r="F29" s="20"/>
      <c r="G29" s="20"/>
      <c r="H29" s="20"/>
      <c r="I29" s="20"/>
      <c r="J29" s="103"/>
      <c r="K29" s="20"/>
      <c r="L29" s="20"/>
      <c r="M29" s="20"/>
    </row>
    <row r="30" spans="1:13" ht="15.75" x14ac:dyDescent="0.25">
      <c r="A30" s="20"/>
      <c r="B30" s="84"/>
      <c r="C30" s="82" t="s">
        <v>44</v>
      </c>
      <c r="D30" s="20"/>
      <c r="E30" s="20"/>
      <c r="F30" s="20"/>
      <c r="G30" s="20"/>
      <c r="H30" s="20"/>
      <c r="I30" s="20"/>
      <c r="J30" s="103"/>
      <c r="K30" s="20"/>
      <c r="L30" s="20"/>
      <c r="M30" s="20"/>
    </row>
    <row r="31" spans="1:13" ht="15.75" x14ac:dyDescent="0.25">
      <c r="A31" s="20"/>
      <c r="B31" s="84"/>
      <c r="C31" s="82" t="s">
        <v>45</v>
      </c>
      <c r="D31" s="20"/>
      <c r="E31" s="20"/>
      <c r="F31" s="20"/>
      <c r="G31" s="20"/>
      <c r="H31" s="20"/>
      <c r="I31" s="20"/>
      <c r="J31" s="103"/>
      <c r="K31" s="20"/>
      <c r="L31" s="20"/>
      <c r="M31" s="20"/>
    </row>
    <row r="32" spans="1:13" ht="15.75" x14ac:dyDescent="0.25">
      <c r="A32" s="20"/>
      <c r="B32" s="84"/>
      <c r="C32" s="82" t="s">
        <v>96</v>
      </c>
      <c r="D32" s="20"/>
      <c r="E32" s="20"/>
      <c r="F32" s="20"/>
      <c r="G32" s="20"/>
      <c r="H32" s="20"/>
      <c r="I32" s="20"/>
      <c r="J32" s="103"/>
      <c r="K32" s="20"/>
      <c r="L32" s="20"/>
      <c r="M32" s="20"/>
    </row>
    <row r="33" spans="1:13" ht="15.75" x14ac:dyDescent="0.25">
      <c r="A33" s="20"/>
      <c r="B33" s="84"/>
      <c r="C33" s="20"/>
      <c r="D33" s="20"/>
      <c r="E33" s="20"/>
      <c r="F33" s="20"/>
      <c r="G33" s="20"/>
      <c r="H33" s="20"/>
      <c r="I33" s="20"/>
      <c r="J33" s="103"/>
      <c r="K33" s="20"/>
      <c r="L33" s="20"/>
      <c r="M33" s="20"/>
    </row>
    <row r="34" spans="1:13" ht="15.75" x14ac:dyDescent="0.25">
      <c r="A34" s="20"/>
      <c r="B34" s="84" t="s">
        <v>97</v>
      </c>
      <c r="C34" s="20"/>
      <c r="D34" s="20"/>
      <c r="E34" s="20"/>
      <c r="F34" s="20"/>
      <c r="G34" s="20"/>
      <c r="H34" s="20"/>
      <c r="I34" s="20"/>
      <c r="J34" s="103"/>
      <c r="K34" s="20"/>
      <c r="L34" s="20"/>
      <c r="M34" s="20"/>
    </row>
    <row r="35" spans="1:13" x14ac:dyDescent="0.2">
      <c r="A35" s="20"/>
      <c r="B35" s="20"/>
      <c r="C35" s="20"/>
      <c r="D35" s="20"/>
      <c r="E35" s="20"/>
      <c r="F35" s="20"/>
      <c r="G35" s="20"/>
      <c r="H35" s="20"/>
      <c r="I35" s="20"/>
      <c r="J35" s="103"/>
      <c r="K35" s="20"/>
      <c r="L35" s="20"/>
      <c r="M35" s="20"/>
    </row>
    <row r="36" spans="1:13" x14ac:dyDescent="0.2">
      <c r="A36" s="20"/>
      <c r="B36" s="20"/>
      <c r="C36" s="82" t="s">
        <v>70</v>
      </c>
      <c r="D36" s="20"/>
      <c r="E36" s="20"/>
      <c r="F36" s="20"/>
      <c r="G36" s="20"/>
      <c r="H36" s="20"/>
      <c r="I36" s="20"/>
      <c r="J36" s="103"/>
      <c r="K36" s="20"/>
      <c r="L36" s="20"/>
      <c r="M36" s="20"/>
    </row>
    <row r="37" spans="1:13" x14ac:dyDescent="0.2">
      <c r="A37" s="20"/>
      <c r="B37" s="20"/>
      <c r="C37" s="82"/>
      <c r="D37" s="82" t="s">
        <v>49</v>
      </c>
      <c r="E37" s="20"/>
      <c r="F37" s="20"/>
      <c r="G37" s="20"/>
      <c r="H37" s="20"/>
      <c r="I37" s="20"/>
      <c r="J37" s="103"/>
      <c r="K37" s="20"/>
      <c r="L37" s="20"/>
      <c r="M37" s="20"/>
    </row>
    <row r="38" spans="1:13" x14ac:dyDescent="0.2">
      <c r="A38" s="20"/>
      <c r="B38" s="82"/>
      <c r="C38" s="20"/>
      <c r="D38" s="82" t="s">
        <v>20</v>
      </c>
      <c r="E38" s="20"/>
      <c r="F38" s="20"/>
      <c r="G38" s="20"/>
      <c r="H38" s="20"/>
      <c r="I38" s="20"/>
      <c r="J38" s="103"/>
      <c r="K38" s="20"/>
      <c r="L38" s="20"/>
      <c r="M38" s="20"/>
    </row>
    <row r="39" spans="1:13" x14ac:dyDescent="0.2">
      <c r="A39" s="20"/>
      <c r="B39" s="82"/>
      <c r="C39" s="82"/>
      <c r="D39" s="20"/>
      <c r="E39" s="20"/>
      <c r="F39" s="20"/>
      <c r="G39" s="20"/>
      <c r="H39" s="20"/>
      <c r="I39" s="20"/>
      <c r="J39" s="103"/>
      <c r="K39" s="20"/>
      <c r="L39" s="20"/>
      <c r="M39" s="20"/>
    </row>
    <row r="40" spans="1:13" ht="15.75" x14ac:dyDescent="0.25">
      <c r="A40" s="20"/>
      <c r="B40" s="84" t="s">
        <v>71</v>
      </c>
      <c r="C40" s="82"/>
      <c r="D40" s="20"/>
      <c r="E40" s="20"/>
      <c r="F40" s="20"/>
      <c r="G40" s="20"/>
      <c r="H40" s="20"/>
      <c r="I40" s="20"/>
      <c r="J40" s="103"/>
      <c r="K40" s="20"/>
      <c r="L40" s="20"/>
      <c r="M40" s="20"/>
    </row>
    <row r="41" spans="1:13" x14ac:dyDescent="0.2">
      <c r="A41" s="20"/>
      <c r="B41" s="82"/>
      <c r="C41" s="20"/>
      <c r="D41" s="20"/>
      <c r="E41" s="20"/>
      <c r="F41" s="20"/>
      <c r="G41" s="20"/>
      <c r="H41" s="20"/>
      <c r="I41" s="20"/>
      <c r="J41" s="103"/>
      <c r="K41" s="20"/>
      <c r="L41" s="20"/>
      <c r="M41" s="20"/>
    </row>
    <row r="42" spans="1:13" x14ac:dyDescent="0.2">
      <c r="A42" s="20"/>
      <c r="B42" s="82"/>
      <c r="C42" s="82" t="s">
        <v>98</v>
      </c>
      <c r="D42" s="20"/>
      <c r="E42" s="20"/>
      <c r="F42" s="20"/>
      <c r="G42" s="20"/>
      <c r="H42" s="20"/>
      <c r="I42" s="20"/>
      <c r="J42" s="103"/>
      <c r="K42" s="20"/>
      <c r="L42" s="20"/>
      <c r="M42" s="20"/>
    </row>
    <row r="43" spans="1:13" x14ac:dyDescent="0.2">
      <c r="A43" s="20"/>
      <c r="B43" s="82"/>
      <c r="C43" s="82" t="s">
        <v>99</v>
      </c>
      <c r="D43" s="20"/>
      <c r="E43" s="20"/>
      <c r="F43" s="20"/>
      <c r="G43" s="20"/>
      <c r="H43" s="20"/>
      <c r="I43" s="20"/>
      <c r="J43" s="103"/>
      <c r="K43" s="20"/>
      <c r="L43" s="20"/>
      <c r="M43" s="20"/>
    </row>
    <row r="44" spans="1:13" x14ac:dyDescent="0.2">
      <c r="A44" s="20"/>
      <c r="B44" s="20"/>
      <c r="C44" s="20"/>
      <c r="D44" s="82" t="s">
        <v>86</v>
      </c>
      <c r="E44" s="20"/>
      <c r="F44" s="20"/>
      <c r="G44" s="20"/>
      <c r="H44" s="20"/>
      <c r="I44" s="20"/>
      <c r="J44" s="103"/>
      <c r="K44" s="20"/>
      <c r="L44" s="20"/>
      <c r="M44" s="20"/>
    </row>
    <row r="45" spans="1:13" x14ac:dyDescent="0.2">
      <c r="A45" s="20"/>
      <c r="B45" s="20"/>
      <c r="D45" s="82" t="s">
        <v>100</v>
      </c>
      <c r="E45" s="20"/>
      <c r="F45" s="20"/>
      <c r="G45" s="20"/>
      <c r="H45" s="20"/>
      <c r="I45" s="20"/>
      <c r="J45" s="103"/>
      <c r="K45" s="20"/>
      <c r="L45" s="20"/>
      <c r="M45" s="20"/>
    </row>
    <row r="46" spans="1:13" x14ac:dyDescent="0.2">
      <c r="A46" s="20"/>
      <c r="B46" s="20"/>
      <c r="C46" s="20"/>
      <c r="D46" s="82"/>
      <c r="E46" s="20"/>
      <c r="F46" s="20"/>
      <c r="G46" s="20"/>
      <c r="H46" s="20"/>
      <c r="I46" s="20"/>
      <c r="J46" s="103"/>
      <c r="K46" s="20"/>
      <c r="L46" s="20"/>
      <c r="M46" s="20"/>
    </row>
    <row r="47" spans="1:13" ht="13.5" thickBot="1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4"/>
    </row>
    <row r="48" spans="1:13" ht="13.5" thickTop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</row>
    <row r="49" spans="1:10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</row>
    <row r="50" spans="1:10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257"/>
  <sheetViews>
    <sheetView tabSelected="1" zoomScale="80" zoomScaleNormal="80" workbookViewId="0">
      <pane xSplit="20" ySplit="7" topLeftCell="U8" activePane="bottomRight" state="frozen"/>
      <selection pane="topRight" activeCell="O1" sqref="O1"/>
      <selection pane="bottomLeft" activeCell="A7" sqref="A7"/>
      <selection pane="bottomRight" activeCell="U35" sqref="U35"/>
    </sheetView>
  </sheetViews>
  <sheetFormatPr defaultRowHeight="12.75" x14ac:dyDescent="0.2"/>
  <cols>
    <col min="1" max="1" width="2.28515625" style="20" customWidth="1"/>
    <col min="2" max="2" width="2" customWidth="1"/>
    <col min="3" max="3" width="10" style="12" customWidth="1"/>
    <col min="4" max="4" width="0.85546875" style="12" customWidth="1"/>
    <col min="5" max="5" width="11.140625" customWidth="1"/>
    <col min="6" max="6" width="9.5703125" customWidth="1"/>
    <col min="7" max="7" width="11.42578125" hidden="1" customWidth="1"/>
    <col min="8" max="8" width="0.7109375" customWidth="1"/>
    <col min="9" max="9" width="9.5703125" customWidth="1"/>
    <col min="10" max="10" width="10.5703125" hidden="1" customWidth="1"/>
    <col min="11" max="11" width="0.85546875" customWidth="1"/>
    <col min="12" max="12" width="7.42578125" customWidth="1"/>
    <col min="13" max="18" width="1.5703125" customWidth="1"/>
    <col min="19" max="19" width="76.85546875" customWidth="1"/>
    <col min="20" max="20" width="0.7109375" style="49" customWidth="1"/>
    <col min="21" max="21" width="5.5703125" style="49" customWidth="1"/>
    <col min="22" max="37" width="5.5703125" customWidth="1"/>
    <col min="39" max="39" width="0.85546875" style="12" customWidth="1"/>
    <col min="40" max="40" width="2.140625" customWidth="1"/>
  </cols>
  <sheetData>
    <row r="1" spans="1:41" ht="14.25" thickTop="1" thickBot="1" x14ac:dyDescent="0.25">
      <c r="B1" s="28"/>
      <c r="C1" s="27"/>
      <c r="D1" s="27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50"/>
      <c r="U1" s="50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7"/>
      <c r="AN1" s="81"/>
      <c r="AO1" s="25"/>
    </row>
    <row r="2" spans="1:41" ht="14.25" thickTop="1" thickBot="1" x14ac:dyDescent="0.25">
      <c r="B2" s="158"/>
      <c r="C2" s="178"/>
      <c r="D2" s="178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80"/>
      <c r="U2" s="180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8"/>
      <c r="AN2" s="156"/>
      <c r="AO2" s="25"/>
    </row>
    <row r="3" spans="1:41" ht="16.5" thickTop="1" thickBot="1" x14ac:dyDescent="0.3">
      <c r="B3" s="187"/>
      <c r="C3" s="174"/>
      <c r="D3" s="174"/>
      <c r="E3" s="175"/>
      <c r="F3" s="176" t="s">
        <v>58</v>
      </c>
      <c r="G3" s="175"/>
      <c r="H3" s="175"/>
      <c r="I3" s="175"/>
      <c r="J3" s="175"/>
      <c r="K3" s="177"/>
      <c r="L3" s="105"/>
      <c r="M3" s="106"/>
      <c r="N3" s="106"/>
      <c r="O3" s="106"/>
      <c r="P3" s="106"/>
      <c r="Q3" s="106"/>
      <c r="R3" s="106"/>
      <c r="S3" s="393" t="s">
        <v>14</v>
      </c>
      <c r="T3" s="394"/>
      <c r="U3" s="108">
        <f t="shared" ref="U3:AJ3" si="0">$I177/16</f>
        <v>3.9499999999999984</v>
      </c>
      <c r="V3" s="108">
        <f t="shared" si="0"/>
        <v>3.9499999999999984</v>
      </c>
      <c r="W3" s="108">
        <f t="shared" si="0"/>
        <v>3.9499999999999984</v>
      </c>
      <c r="X3" s="108">
        <f t="shared" si="0"/>
        <v>3.9499999999999984</v>
      </c>
      <c r="Y3" s="108">
        <f t="shared" si="0"/>
        <v>3.9499999999999984</v>
      </c>
      <c r="Z3" s="108">
        <f t="shared" si="0"/>
        <v>3.9499999999999984</v>
      </c>
      <c r="AA3" s="108">
        <f t="shared" si="0"/>
        <v>3.9499999999999984</v>
      </c>
      <c r="AB3" s="108">
        <f t="shared" si="0"/>
        <v>3.9499999999999984</v>
      </c>
      <c r="AC3" s="108">
        <f t="shared" si="0"/>
        <v>3.9499999999999984</v>
      </c>
      <c r="AD3" s="108">
        <f t="shared" si="0"/>
        <v>3.9499999999999984</v>
      </c>
      <c r="AE3" s="108">
        <f t="shared" si="0"/>
        <v>3.9499999999999984</v>
      </c>
      <c r="AF3" s="108">
        <f t="shared" si="0"/>
        <v>3.9499999999999984</v>
      </c>
      <c r="AG3" s="108">
        <f t="shared" si="0"/>
        <v>3.9499999999999984</v>
      </c>
      <c r="AH3" s="108">
        <f t="shared" si="0"/>
        <v>3.9499999999999984</v>
      </c>
      <c r="AI3" s="108">
        <f t="shared" si="0"/>
        <v>3.9499999999999984</v>
      </c>
      <c r="AJ3" s="108">
        <f t="shared" si="0"/>
        <v>3.9499999999999984</v>
      </c>
      <c r="AK3" s="107"/>
      <c r="AL3" s="53">
        <f>SUM(U3:AK3)</f>
        <v>63.19999999999996</v>
      </c>
      <c r="AM3" s="170"/>
      <c r="AN3" s="153"/>
    </row>
    <row r="4" spans="1:41" ht="15" x14ac:dyDescent="0.25">
      <c r="B4" s="187"/>
      <c r="C4" s="181" t="s">
        <v>5</v>
      </c>
      <c r="D4" s="130"/>
      <c r="E4" s="111" t="s">
        <v>102</v>
      </c>
      <c r="F4" s="112" t="s">
        <v>21</v>
      </c>
      <c r="G4" s="109" t="s">
        <v>16</v>
      </c>
      <c r="H4" s="109"/>
      <c r="I4" s="109"/>
      <c r="J4" s="109"/>
      <c r="K4" s="110"/>
      <c r="L4" s="51"/>
      <c r="M4" s="68"/>
      <c r="N4" s="68"/>
      <c r="O4" s="68"/>
      <c r="P4" s="68"/>
      <c r="Q4" s="68"/>
      <c r="R4" s="68"/>
      <c r="S4" s="395" t="s">
        <v>12</v>
      </c>
      <c r="T4" s="396"/>
      <c r="U4" s="5">
        <f>U3</f>
        <v>3.9499999999999984</v>
      </c>
      <c r="V4" s="5">
        <f>SUM(U4,V3)</f>
        <v>7.8999999999999968</v>
      </c>
      <c r="W4" s="5">
        <f>SUM(V4,W3)</f>
        <v>11.849999999999994</v>
      </c>
      <c r="X4" s="5">
        <f t="shared" ref="X4:AJ4" si="1">SUM(W4,X3)</f>
        <v>15.799999999999994</v>
      </c>
      <c r="Y4" s="5">
        <f t="shared" si="1"/>
        <v>19.749999999999993</v>
      </c>
      <c r="Z4" s="5">
        <f t="shared" si="1"/>
        <v>23.699999999999992</v>
      </c>
      <c r="AA4" s="5">
        <f t="shared" si="1"/>
        <v>27.649999999999991</v>
      </c>
      <c r="AB4" s="5">
        <f t="shared" si="1"/>
        <v>31.599999999999991</v>
      </c>
      <c r="AC4" s="5">
        <f t="shared" si="1"/>
        <v>35.54999999999999</v>
      </c>
      <c r="AD4" s="5">
        <f t="shared" si="1"/>
        <v>39.499999999999986</v>
      </c>
      <c r="AE4" s="5">
        <f t="shared" si="1"/>
        <v>43.449999999999982</v>
      </c>
      <c r="AF4" s="5">
        <f t="shared" si="1"/>
        <v>47.399999999999977</v>
      </c>
      <c r="AG4" s="5">
        <f t="shared" si="1"/>
        <v>51.349999999999973</v>
      </c>
      <c r="AH4" s="5">
        <f t="shared" si="1"/>
        <v>55.299999999999969</v>
      </c>
      <c r="AI4" s="5">
        <f t="shared" si="1"/>
        <v>59.249999999999964</v>
      </c>
      <c r="AJ4" s="5">
        <f t="shared" si="1"/>
        <v>63.19999999999996</v>
      </c>
      <c r="AK4" s="4"/>
      <c r="AL4" s="6"/>
      <c r="AM4" s="170"/>
      <c r="AN4" s="153"/>
    </row>
    <row r="5" spans="1:41" ht="15.75" thickBot="1" x14ac:dyDescent="0.25">
      <c r="B5" s="187"/>
      <c r="C5" s="182" t="s">
        <v>6</v>
      </c>
      <c r="D5" s="131"/>
      <c r="E5" s="397" t="s">
        <v>125</v>
      </c>
      <c r="F5" s="398"/>
      <c r="G5" s="398"/>
      <c r="H5" s="398"/>
      <c r="I5" s="398"/>
      <c r="J5" s="398"/>
      <c r="K5" s="399"/>
      <c r="L5" s="161"/>
      <c r="M5" s="162"/>
      <c r="N5" s="162"/>
      <c r="O5" s="162"/>
      <c r="P5" s="162"/>
      <c r="Q5" s="162"/>
      <c r="R5" s="162"/>
      <c r="S5" s="163" t="s">
        <v>15</v>
      </c>
      <c r="T5" s="164">
        <f>I177</f>
        <v>63.199999999999974</v>
      </c>
      <c r="U5" s="165">
        <f t="shared" ref="U5:AJ5" si="2">T5-U3</f>
        <v>59.249999999999979</v>
      </c>
      <c r="V5" s="165">
        <f t="shared" si="2"/>
        <v>55.299999999999983</v>
      </c>
      <c r="W5" s="165">
        <f t="shared" si="2"/>
        <v>51.349999999999987</v>
      </c>
      <c r="X5" s="165">
        <f t="shared" si="2"/>
        <v>47.399999999999991</v>
      </c>
      <c r="Y5" s="165">
        <f t="shared" si="2"/>
        <v>43.449999999999996</v>
      </c>
      <c r="Z5" s="165">
        <f t="shared" si="2"/>
        <v>39.5</v>
      </c>
      <c r="AA5" s="165">
        <f t="shared" si="2"/>
        <v>35.550000000000004</v>
      </c>
      <c r="AB5" s="165">
        <f t="shared" si="2"/>
        <v>31.600000000000005</v>
      </c>
      <c r="AC5" s="165">
        <f t="shared" si="2"/>
        <v>27.650000000000006</v>
      </c>
      <c r="AD5" s="165">
        <f t="shared" si="2"/>
        <v>23.700000000000006</v>
      </c>
      <c r="AE5" s="165">
        <f t="shared" si="2"/>
        <v>19.750000000000007</v>
      </c>
      <c r="AF5" s="165">
        <f t="shared" si="2"/>
        <v>15.800000000000008</v>
      </c>
      <c r="AG5" s="165">
        <f t="shared" si="2"/>
        <v>11.850000000000009</v>
      </c>
      <c r="AH5" s="165">
        <f t="shared" si="2"/>
        <v>7.9000000000000101</v>
      </c>
      <c r="AI5" s="165">
        <f t="shared" si="2"/>
        <v>3.9500000000000117</v>
      </c>
      <c r="AJ5" s="165">
        <f t="shared" si="2"/>
        <v>1.3322676295501878E-14</v>
      </c>
      <c r="AK5" s="165"/>
      <c r="AL5" s="11"/>
      <c r="AM5" s="170"/>
      <c r="AN5" s="153"/>
    </row>
    <row r="6" spans="1:41" ht="13.5" customHeight="1" thickBot="1" x14ac:dyDescent="0.25">
      <c r="B6" s="187"/>
      <c r="C6" s="182" t="s">
        <v>7</v>
      </c>
      <c r="D6" s="132"/>
      <c r="E6" s="388" t="s">
        <v>8</v>
      </c>
      <c r="F6" s="389"/>
      <c r="G6" s="389"/>
      <c r="H6" s="16"/>
      <c r="I6" s="386" t="s">
        <v>17</v>
      </c>
      <c r="J6" s="387"/>
      <c r="K6" s="137"/>
      <c r="L6" s="390" t="s">
        <v>13</v>
      </c>
      <c r="M6" s="391"/>
      <c r="N6" s="391"/>
      <c r="O6" s="391"/>
      <c r="P6" s="391"/>
      <c r="Q6" s="391"/>
      <c r="R6" s="391"/>
      <c r="S6" s="392"/>
      <c r="T6" s="134"/>
      <c r="U6" s="383" t="s">
        <v>69</v>
      </c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5"/>
      <c r="AM6" s="171"/>
      <c r="AN6" s="153"/>
    </row>
    <row r="7" spans="1:41" s="3" customFormat="1" ht="39" thickBot="1" x14ac:dyDescent="0.25">
      <c r="A7" s="52"/>
      <c r="B7" s="188"/>
      <c r="C7" s="183" t="s">
        <v>4</v>
      </c>
      <c r="D7" s="133"/>
      <c r="E7" s="95" t="s">
        <v>29</v>
      </c>
      <c r="F7" s="96" t="s">
        <v>28</v>
      </c>
      <c r="G7" s="97" t="s">
        <v>2</v>
      </c>
      <c r="H7" s="98"/>
      <c r="I7" s="99" t="s">
        <v>24</v>
      </c>
      <c r="J7" s="19" t="s">
        <v>3</v>
      </c>
      <c r="K7" s="138"/>
      <c r="L7" s="166" t="s">
        <v>0</v>
      </c>
      <c r="M7" s="167"/>
      <c r="N7" s="168"/>
      <c r="O7" s="168"/>
      <c r="P7" s="168"/>
      <c r="Q7" s="168"/>
      <c r="R7" s="168"/>
      <c r="S7" s="169" t="s">
        <v>68</v>
      </c>
      <c r="T7" s="135"/>
      <c r="U7" s="71">
        <v>42762</v>
      </c>
      <c r="V7" s="71">
        <f t="shared" ref="V7:AJ7" si="3">U7+7</f>
        <v>42769</v>
      </c>
      <c r="W7" s="71">
        <f t="shared" si="3"/>
        <v>42776</v>
      </c>
      <c r="X7" s="71">
        <f t="shared" si="3"/>
        <v>42783</v>
      </c>
      <c r="Y7" s="71">
        <f t="shared" si="3"/>
        <v>42790</v>
      </c>
      <c r="Z7" s="71">
        <f t="shared" si="3"/>
        <v>42797</v>
      </c>
      <c r="AA7" s="71">
        <f t="shared" si="3"/>
        <v>42804</v>
      </c>
      <c r="AB7" s="71">
        <f t="shared" si="3"/>
        <v>42811</v>
      </c>
      <c r="AC7" s="71">
        <f t="shared" si="3"/>
        <v>42818</v>
      </c>
      <c r="AD7" s="71">
        <f t="shared" si="3"/>
        <v>42825</v>
      </c>
      <c r="AE7" s="71">
        <f t="shared" si="3"/>
        <v>42832</v>
      </c>
      <c r="AF7" s="71">
        <f t="shared" si="3"/>
        <v>42839</v>
      </c>
      <c r="AG7" s="71">
        <f t="shared" si="3"/>
        <v>42846</v>
      </c>
      <c r="AH7" s="71">
        <f t="shared" si="3"/>
        <v>42853</v>
      </c>
      <c r="AI7" s="71">
        <f t="shared" si="3"/>
        <v>42860</v>
      </c>
      <c r="AJ7" s="71">
        <f t="shared" si="3"/>
        <v>42867</v>
      </c>
      <c r="AK7" s="58" t="s">
        <v>60</v>
      </c>
      <c r="AL7" s="9" t="s">
        <v>52</v>
      </c>
      <c r="AM7" s="172"/>
      <c r="AN7" s="157"/>
    </row>
    <row r="8" spans="1:41" s="3" customFormat="1" ht="6" customHeight="1" thickBot="1" x14ac:dyDescent="0.25">
      <c r="A8" s="52"/>
      <c r="B8" s="188"/>
      <c r="C8" s="184"/>
      <c r="D8" s="133"/>
      <c r="E8" s="56"/>
      <c r="F8" s="56"/>
      <c r="G8" s="54"/>
      <c r="H8" s="17"/>
      <c r="I8" s="57"/>
      <c r="J8" s="55"/>
      <c r="K8" s="138"/>
      <c r="L8" s="142"/>
      <c r="M8" s="143"/>
      <c r="N8" s="143"/>
      <c r="O8" s="143"/>
      <c r="P8" s="143"/>
      <c r="Q8" s="143"/>
      <c r="R8" s="143"/>
      <c r="S8" s="144"/>
      <c r="T8" s="135"/>
      <c r="U8" s="148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50"/>
      <c r="AL8" s="151"/>
      <c r="AM8" s="172"/>
      <c r="AN8" s="157"/>
    </row>
    <row r="9" spans="1:41" x14ac:dyDescent="0.2">
      <c r="B9" s="187"/>
      <c r="C9" s="185"/>
      <c r="D9" s="133"/>
      <c r="E9" s="70"/>
      <c r="F9" s="70"/>
      <c r="G9" s="15"/>
      <c r="H9" s="18"/>
      <c r="I9" s="70"/>
      <c r="J9" s="48"/>
      <c r="K9" s="139"/>
      <c r="L9" s="140">
        <v>100000</v>
      </c>
      <c r="M9" s="141" t="s">
        <v>59</v>
      </c>
      <c r="N9" s="113"/>
      <c r="O9" s="113"/>
      <c r="P9" s="113"/>
      <c r="Q9" s="113"/>
      <c r="R9" s="113"/>
      <c r="S9" s="113"/>
      <c r="T9" s="136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6"/>
      <c r="AL9" s="147"/>
      <c r="AM9" s="172"/>
      <c r="AN9" s="153"/>
    </row>
    <row r="10" spans="1:41" x14ac:dyDescent="0.2">
      <c r="B10" s="187"/>
      <c r="C10" s="185"/>
      <c r="D10" s="133"/>
      <c r="E10" s="70"/>
      <c r="F10" s="70"/>
      <c r="G10" s="15"/>
      <c r="H10" s="18"/>
      <c r="I10" s="70"/>
      <c r="J10" s="86"/>
      <c r="K10" s="139"/>
      <c r="L10" s="69">
        <v>110000</v>
      </c>
      <c r="M10" s="100"/>
      <c r="N10" s="92" t="s">
        <v>30</v>
      </c>
      <c r="O10" s="89"/>
      <c r="P10" s="89"/>
      <c r="Q10" s="89"/>
      <c r="R10" s="92"/>
      <c r="S10" s="93"/>
      <c r="T10" s="136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5"/>
      <c r="AL10" s="147"/>
      <c r="AM10" s="172"/>
      <c r="AN10" s="153"/>
    </row>
    <row r="11" spans="1:41" x14ac:dyDescent="0.2">
      <c r="B11" s="187"/>
      <c r="C11" s="182" t="s">
        <v>7</v>
      </c>
      <c r="D11" s="133"/>
      <c r="E11" s="13">
        <v>0</v>
      </c>
      <c r="F11" s="339">
        <f>AL11</f>
        <v>0.5</v>
      </c>
      <c r="G11" s="15"/>
      <c r="H11" s="18"/>
      <c r="I11" s="14">
        <v>0.5</v>
      </c>
      <c r="J11" s="86"/>
      <c r="K11" s="139"/>
      <c r="L11" s="69">
        <v>111000</v>
      </c>
      <c r="M11" s="100"/>
      <c r="N11" s="88"/>
      <c r="O11" s="87" t="s">
        <v>22</v>
      </c>
      <c r="P11" s="87"/>
      <c r="Q11" s="87"/>
      <c r="R11" s="87"/>
      <c r="S11" s="93"/>
      <c r="T11" s="136"/>
      <c r="U11" s="72">
        <v>0.5</v>
      </c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3"/>
      <c r="AL11" s="10">
        <f t="shared" ref="AL11:AL34" si="4">SUM(T11:AK11)</f>
        <v>0.5</v>
      </c>
      <c r="AM11" s="172"/>
      <c r="AN11" s="153"/>
    </row>
    <row r="12" spans="1:41" x14ac:dyDescent="0.2">
      <c r="B12" s="187"/>
      <c r="C12" s="182" t="str">
        <f t="shared" ref="C12:C57" si="5">IF(F12=0,"Open",IF(E12=0,"Complete", "In Progress"))</f>
        <v>Complete</v>
      </c>
      <c r="D12" s="133"/>
      <c r="E12" s="13">
        <v>0</v>
      </c>
      <c r="F12" s="339">
        <f t="shared" ref="F12:F15" si="6">AL12</f>
        <v>0.4</v>
      </c>
      <c r="G12" s="15"/>
      <c r="H12" s="18"/>
      <c r="I12" s="14">
        <v>0.4</v>
      </c>
      <c r="J12" s="86"/>
      <c r="K12" s="139"/>
      <c r="L12" s="69">
        <v>112000</v>
      </c>
      <c r="M12" s="100"/>
      <c r="N12" s="88"/>
      <c r="O12" s="87" t="s">
        <v>23</v>
      </c>
      <c r="P12" s="87"/>
      <c r="Q12" s="87"/>
      <c r="R12" s="87"/>
      <c r="S12" s="91"/>
      <c r="T12" s="136"/>
      <c r="U12" s="72">
        <v>0.4</v>
      </c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3"/>
      <c r="AL12" s="10">
        <f t="shared" si="4"/>
        <v>0.4</v>
      </c>
      <c r="AM12" s="172"/>
      <c r="AN12" s="153"/>
    </row>
    <row r="13" spans="1:41" x14ac:dyDescent="0.2">
      <c r="B13" s="187"/>
      <c r="C13" s="182" t="str">
        <f t="shared" si="5"/>
        <v>Complete</v>
      </c>
      <c r="D13" s="133"/>
      <c r="E13" s="13">
        <v>0</v>
      </c>
      <c r="F13" s="339">
        <f t="shared" si="6"/>
        <v>0.6</v>
      </c>
      <c r="G13" s="15"/>
      <c r="H13" s="18"/>
      <c r="I13" s="14">
        <v>0.6</v>
      </c>
      <c r="J13" s="86"/>
      <c r="K13" s="139"/>
      <c r="L13" s="69">
        <v>113000</v>
      </c>
      <c r="M13" s="100"/>
      <c r="N13" s="88"/>
      <c r="O13" s="87" t="s">
        <v>26</v>
      </c>
      <c r="P13" s="87"/>
      <c r="Q13" s="87"/>
      <c r="R13" s="87"/>
      <c r="S13" s="91"/>
      <c r="T13" s="136"/>
      <c r="U13" s="72">
        <v>0.6</v>
      </c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3"/>
      <c r="AL13" s="10">
        <f t="shared" si="4"/>
        <v>0.6</v>
      </c>
      <c r="AM13" s="172"/>
      <c r="AN13" s="153"/>
    </row>
    <row r="14" spans="1:41" x14ac:dyDescent="0.2">
      <c r="B14" s="187"/>
      <c r="C14" s="182" t="str">
        <f t="shared" si="5"/>
        <v>Complete</v>
      </c>
      <c r="D14" s="133"/>
      <c r="E14" s="13">
        <v>0</v>
      </c>
      <c r="F14" s="339">
        <f t="shared" si="6"/>
        <v>0.3</v>
      </c>
      <c r="G14" s="15"/>
      <c r="H14" s="18"/>
      <c r="I14" s="14">
        <v>0.3</v>
      </c>
      <c r="J14" s="8"/>
      <c r="K14" s="139"/>
      <c r="L14" s="69">
        <v>114000</v>
      </c>
      <c r="M14" s="100"/>
      <c r="N14" s="88"/>
      <c r="O14" s="87" t="s">
        <v>27</v>
      </c>
      <c r="P14" s="87"/>
      <c r="Q14" s="87"/>
      <c r="R14" s="87"/>
      <c r="S14" s="93"/>
      <c r="T14" s="136"/>
      <c r="U14" s="72">
        <v>0.3</v>
      </c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3"/>
      <c r="AL14" s="10">
        <f t="shared" si="4"/>
        <v>0.3</v>
      </c>
      <c r="AM14" s="172"/>
      <c r="AN14" s="153"/>
    </row>
    <row r="15" spans="1:41" x14ac:dyDescent="0.2">
      <c r="B15" s="187"/>
      <c r="C15" s="182" t="str">
        <f t="shared" si="5"/>
        <v>Complete</v>
      </c>
      <c r="D15" s="133"/>
      <c r="E15" s="13">
        <v>0</v>
      </c>
      <c r="F15" s="339">
        <f>AL15</f>
        <v>0.2</v>
      </c>
      <c r="G15" s="15"/>
      <c r="H15" s="18"/>
      <c r="I15" s="14">
        <v>0.2</v>
      </c>
      <c r="J15" s="7"/>
      <c r="K15" s="139"/>
      <c r="L15" s="69">
        <v>115000</v>
      </c>
      <c r="M15" s="100"/>
      <c r="N15" s="88"/>
      <c r="O15" s="87" t="s">
        <v>25</v>
      </c>
      <c r="P15" s="87"/>
      <c r="Q15" s="87"/>
      <c r="R15" s="87"/>
      <c r="S15" s="93"/>
      <c r="T15" s="136"/>
      <c r="U15" s="72">
        <v>0.2</v>
      </c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3"/>
      <c r="AL15" s="10">
        <f t="shared" si="4"/>
        <v>0.2</v>
      </c>
      <c r="AM15" s="172"/>
      <c r="AN15" s="153"/>
    </row>
    <row r="16" spans="1:41" x14ac:dyDescent="0.2">
      <c r="B16" s="187"/>
      <c r="C16" s="185"/>
      <c r="D16" s="133"/>
      <c r="E16" s="70"/>
      <c r="F16" s="341"/>
      <c r="G16" s="15"/>
      <c r="H16" s="18"/>
      <c r="I16" s="70"/>
      <c r="J16" s="7"/>
      <c r="K16" s="139"/>
      <c r="L16" s="69">
        <v>120000</v>
      </c>
      <c r="M16" s="100"/>
      <c r="N16" s="92" t="s">
        <v>31</v>
      </c>
      <c r="O16" s="89"/>
      <c r="P16" s="89"/>
      <c r="Q16" s="89"/>
      <c r="R16" s="92"/>
      <c r="S16" s="93"/>
      <c r="T16" s="13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7"/>
      <c r="AL16" s="147"/>
      <c r="AM16" s="172"/>
      <c r="AN16" s="153"/>
    </row>
    <row r="17" spans="2:40" x14ac:dyDescent="0.2">
      <c r="B17" s="187"/>
      <c r="C17" s="182" t="str">
        <f t="shared" si="5"/>
        <v>Complete</v>
      </c>
      <c r="D17" s="133"/>
      <c r="E17" s="13">
        <v>0</v>
      </c>
      <c r="F17" s="339">
        <f>AL17</f>
        <v>0.4</v>
      </c>
      <c r="G17" s="15"/>
      <c r="H17" s="18"/>
      <c r="I17" s="14">
        <v>0.6</v>
      </c>
      <c r="J17" s="7"/>
      <c r="K17" s="139"/>
      <c r="L17" s="69">
        <v>121000</v>
      </c>
      <c r="M17" s="100"/>
      <c r="N17" s="88"/>
      <c r="O17" s="87" t="s">
        <v>22</v>
      </c>
      <c r="P17" s="87"/>
      <c r="Q17" s="87"/>
      <c r="R17" s="87"/>
      <c r="S17" s="93"/>
      <c r="T17" s="136"/>
      <c r="U17" s="72">
        <v>0.4</v>
      </c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3"/>
      <c r="AL17" s="10">
        <f t="shared" si="4"/>
        <v>0.4</v>
      </c>
      <c r="AM17" s="172"/>
      <c r="AN17" s="153"/>
    </row>
    <row r="18" spans="2:40" x14ac:dyDescent="0.2">
      <c r="B18" s="187"/>
      <c r="C18" s="182" t="str">
        <f t="shared" si="5"/>
        <v>Complete</v>
      </c>
      <c r="D18" s="133"/>
      <c r="E18" s="13">
        <v>0</v>
      </c>
      <c r="F18" s="339">
        <f>AL18</f>
        <v>0.3</v>
      </c>
      <c r="G18" s="15"/>
      <c r="H18" s="18"/>
      <c r="I18" s="14">
        <v>0.3</v>
      </c>
      <c r="J18" s="7"/>
      <c r="K18" s="139"/>
      <c r="L18" s="69">
        <v>122000</v>
      </c>
      <c r="M18" s="100"/>
      <c r="N18" s="88"/>
      <c r="O18" s="87" t="s">
        <v>23</v>
      </c>
      <c r="P18" s="87"/>
      <c r="Q18" s="87"/>
      <c r="R18" s="87"/>
      <c r="S18" s="91"/>
      <c r="T18" s="136"/>
      <c r="U18" s="72">
        <v>0.3</v>
      </c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3"/>
      <c r="AL18" s="10">
        <f t="shared" si="4"/>
        <v>0.3</v>
      </c>
      <c r="AM18" s="172"/>
      <c r="AN18" s="153"/>
    </row>
    <row r="19" spans="2:40" x14ac:dyDescent="0.2">
      <c r="B19" s="187"/>
      <c r="C19" s="182" t="str">
        <f t="shared" si="5"/>
        <v>Complete</v>
      </c>
      <c r="D19" s="133"/>
      <c r="E19" s="13">
        <v>0</v>
      </c>
      <c r="F19" s="339">
        <f>AL19</f>
        <v>0.3</v>
      </c>
      <c r="G19" s="15"/>
      <c r="H19" s="18"/>
      <c r="I19" s="14">
        <v>0.4</v>
      </c>
      <c r="J19" s="7"/>
      <c r="K19" s="139"/>
      <c r="L19" s="69">
        <v>123000</v>
      </c>
      <c r="M19" s="100"/>
      <c r="N19" s="88"/>
      <c r="O19" s="87" t="s">
        <v>26</v>
      </c>
      <c r="P19" s="87"/>
      <c r="Q19" s="87"/>
      <c r="R19" s="87"/>
      <c r="S19" s="91"/>
      <c r="T19" s="136"/>
      <c r="U19" s="72">
        <v>0.3</v>
      </c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3"/>
      <c r="AL19" s="10">
        <f t="shared" si="4"/>
        <v>0.3</v>
      </c>
      <c r="AM19" s="172"/>
      <c r="AN19" s="153"/>
    </row>
    <row r="20" spans="2:40" x14ac:dyDescent="0.2">
      <c r="B20" s="187"/>
      <c r="C20" s="182" t="str">
        <f t="shared" si="5"/>
        <v>Complete</v>
      </c>
      <c r="D20" s="133"/>
      <c r="E20" s="13">
        <v>0</v>
      </c>
      <c r="F20" s="339">
        <f>AL20</f>
        <v>0.3</v>
      </c>
      <c r="G20" s="15"/>
      <c r="H20" s="18"/>
      <c r="I20" s="14">
        <v>0.2</v>
      </c>
      <c r="J20" s="7"/>
      <c r="K20" s="139"/>
      <c r="L20" s="69">
        <v>124000</v>
      </c>
      <c r="M20" s="100"/>
      <c r="N20" s="88"/>
      <c r="O20" s="87" t="s">
        <v>27</v>
      </c>
      <c r="P20" s="87"/>
      <c r="Q20" s="87"/>
      <c r="R20" s="87"/>
      <c r="S20" s="93"/>
      <c r="T20" s="136"/>
      <c r="U20" s="72">
        <v>0.3</v>
      </c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3"/>
      <c r="AL20" s="10">
        <f t="shared" si="4"/>
        <v>0.3</v>
      </c>
      <c r="AM20" s="172"/>
      <c r="AN20" s="153"/>
    </row>
    <row r="21" spans="2:40" x14ac:dyDescent="0.2">
      <c r="B21" s="187"/>
      <c r="C21" s="182" t="str">
        <f t="shared" si="5"/>
        <v>Complete</v>
      </c>
      <c r="D21" s="133"/>
      <c r="E21" s="13">
        <v>0</v>
      </c>
      <c r="F21" s="339">
        <f t="shared" ref="F21" si="7">AL21</f>
        <v>0.2</v>
      </c>
      <c r="G21" s="15"/>
      <c r="H21" s="18"/>
      <c r="I21" s="14">
        <v>0.2</v>
      </c>
      <c r="J21" s="7"/>
      <c r="K21" s="139"/>
      <c r="L21" s="69">
        <v>125000</v>
      </c>
      <c r="M21" s="100"/>
      <c r="N21" s="88"/>
      <c r="O21" s="87" t="s">
        <v>25</v>
      </c>
      <c r="P21" s="87"/>
      <c r="Q21" s="87"/>
      <c r="R21" s="87"/>
      <c r="S21" s="93"/>
      <c r="T21" s="136"/>
      <c r="U21" s="72">
        <v>0.2</v>
      </c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3"/>
      <c r="AL21" s="10">
        <f t="shared" si="4"/>
        <v>0.2</v>
      </c>
      <c r="AM21" s="172"/>
      <c r="AN21" s="153"/>
    </row>
    <row r="22" spans="2:40" x14ac:dyDescent="0.2">
      <c r="B22" s="187"/>
      <c r="C22" s="185"/>
      <c r="D22" s="133"/>
      <c r="E22" s="70"/>
      <c r="F22" s="341"/>
      <c r="G22" s="15"/>
      <c r="H22" s="18"/>
      <c r="I22" s="70"/>
      <c r="J22" s="7"/>
      <c r="K22" s="139"/>
      <c r="L22" s="69">
        <v>130000</v>
      </c>
      <c r="M22" s="100"/>
      <c r="N22" s="92" t="s">
        <v>32</v>
      </c>
      <c r="O22" s="89"/>
      <c r="P22" s="89"/>
      <c r="Q22" s="89"/>
      <c r="R22" s="92"/>
      <c r="S22" s="93"/>
      <c r="T22" s="13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7"/>
      <c r="AL22" s="147"/>
      <c r="AM22" s="172"/>
      <c r="AN22" s="153"/>
    </row>
    <row r="23" spans="2:40" x14ac:dyDescent="0.2">
      <c r="B23" s="187"/>
      <c r="C23" s="182" t="str">
        <f t="shared" si="5"/>
        <v>Complete</v>
      </c>
      <c r="D23" s="133"/>
      <c r="E23" s="13">
        <v>0</v>
      </c>
      <c r="F23" s="339">
        <f>AL23</f>
        <v>0.3</v>
      </c>
      <c r="G23" s="15"/>
      <c r="H23" s="18"/>
      <c r="I23" s="14">
        <v>0.5</v>
      </c>
      <c r="J23" s="7"/>
      <c r="K23" s="139"/>
      <c r="L23" s="69">
        <v>131000</v>
      </c>
      <c r="M23" s="100"/>
      <c r="N23" s="88"/>
      <c r="O23" s="87" t="s">
        <v>22</v>
      </c>
      <c r="P23" s="87"/>
      <c r="Q23" s="87"/>
      <c r="R23" s="87"/>
      <c r="S23" s="93"/>
      <c r="T23" s="136"/>
      <c r="U23" s="72">
        <v>0.3</v>
      </c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3"/>
      <c r="AL23" s="10">
        <f t="shared" si="4"/>
        <v>0.3</v>
      </c>
      <c r="AM23" s="172"/>
      <c r="AN23" s="153"/>
    </row>
    <row r="24" spans="2:40" x14ac:dyDescent="0.2">
      <c r="B24" s="187"/>
      <c r="C24" s="182" t="str">
        <f t="shared" si="5"/>
        <v>Complete</v>
      </c>
      <c r="D24" s="133"/>
      <c r="E24" s="13">
        <v>0</v>
      </c>
      <c r="F24" s="339">
        <f>AL24</f>
        <v>0.3</v>
      </c>
      <c r="G24" s="15"/>
      <c r="H24" s="18"/>
      <c r="I24" s="14">
        <v>0.4</v>
      </c>
      <c r="J24" s="7"/>
      <c r="K24" s="139"/>
      <c r="L24" s="69">
        <v>132000</v>
      </c>
      <c r="M24" s="100"/>
      <c r="N24" s="88"/>
      <c r="O24" s="87" t="s">
        <v>23</v>
      </c>
      <c r="P24" s="87"/>
      <c r="Q24" s="87"/>
      <c r="R24" s="87"/>
      <c r="S24" s="91"/>
      <c r="T24" s="136"/>
      <c r="U24" s="72">
        <v>0.3</v>
      </c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3"/>
      <c r="AL24" s="10">
        <f t="shared" si="4"/>
        <v>0.3</v>
      </c>
      <c r="AM24" s="172"/>
      <c r="AN24" s="153"/>
    </row>
    <row r="25" spans="2:40" x14ac:dyDescent="0.2">
      <c r="B25" s="187"/>
      <c r="C25" s="182" t="str">
        <f t="shared" si="5"/>
        <v>Complete</v>
      </c>
      <c r="D25" s="133"/>
      <c r="E25" s="13">
        <v>0</v>
      </c>
      <c r="F25" s="339">
        <f>AL25</f>
        <v>0.2</v>
      </c>
      <c r="G25" s="15"/>
      <c r="H25" s="18"/>
      <c r="I25" s="14">
        <v>0.2</v>
      </c>
      <c r="J25" s="7"/>
      <c r="K25" s="139"/>
      <c r="L25" s="69">
        <v>133000</v>
      </c>
      <c r="M25" s="100"/>
      <c r="N25" s="88"/>
      <c r="O25" s="87" t="s">
        <v>26</v>
      </c>
      <c r="P25" s="87"/>
      <c r="Q25" s="87"/>
      <c r="R25" s="87"/>
      <c r="S25" s="91"/>
      <c r="T25" s="136"/>
      <c r="U25" s="72">
        <v>0.2</v>
      </c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3"/>
      <c r="AL25" s="10">
        <f t="shared" si="4"/>
        <v>0.2</v>
      </c>
      <c r="AM25" s="172"/>
      <c r="AN25" s="153"/>
    </row>
    <row r="26" spans="2:40" x14ac:dyDescent="0.2">
      <c r="B26" s="187"/>
      <c r="C26" s="182" t="str">
        <f t="shared" si="5"/>
        <v>Complete</v>
      </c>
      <c r="D26" s="133"/>
      <c r="E26" s="13">
        <v>0</v>
      </c>
      <c r="F26" s="339">
        <f t="shared" ref="F26" si="8">AL26</f>
        <v>0.2</v>
      </c>
      <c r="G26" s="15"/>
      <c r="H26" s="18"/>
      <c r="I26" s="14">
        <v>0.3</v>
      </c>
      <c r="J26" s="7"/>
      <c r="K26" s="139"/>
      <c r="L26" s="69">
        <v>134000</v>
      </c>
      <c r="M26" s="100"/>
      <c r="N26" s="88"/>
      <c r="O26" s="87" t="s">
        <v>27</v>
      </c>
      <c r="P26" s="87"/>
      <c r="Q26" s="87"/>
      <c r="R26" s="87"/>
      <c r="S26" s="93"/>
      <c r="T26" s="136"/>
      <c r="U26" s="72">
        <v>0.2</v>
      </c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3"/>
      <c r="AL26" s="10">
        <f t="shared" si="4"/>
        <v>0.2</v>
      </c>
      <c r="AM26" s="172"/>
      <c r="AN26" s="153"/>
    </row>
    <row r="27" spans="2:40" x14ac:dyDescent="0.2">
      <c r="B27" s="187"/>
      <c r="C27" s="182" t="str">
        <f t="shared" si="5"/>
        <v>Complete</v>
      </c>
      <c r="D27" s="133"/>
      <c r="E27" s="13">
        <v>0</v>
      </c>
      <c r="F27" s="339">
        <f>AL27</f>
        <v>0.2</v>
      </c>
      <c r="G27" s="15"/>
      <c r="H27" s="18"/>
      <c r="I27" s="14">
        <v>0.2</v>
      </c>
      <c r="J27" s="7"/>
      <c r="K27" s="139"/>
      <c r="L27" s="69">
        <v>135000</v>
      </c>
      <c r="M27" s="100"/>
      <c r="N27" s="88"/>
      <c r="O27" s="87" t="s">
        <v>25</v>
      </c>
      <c r="P27" s="87"/>
      <c r="Q27" s="87"/>
      <c r="R27" s="87"/>
      <c r="S27" s="93"/>
      <c r="T27" s="136"/>
      <c r="U27" s="72">
        <v>0.2</v>
      </c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3"/>
      <c r="AL27" s="10">
        <f t="shared" si="4"/>
        <v>0.2</v>
      </c>
      <c r="AM27" s="172"/>
      <c r="AN27" s="153"/>
    </row>
    <row r="28" spans="2:40" x14ac:dyDescent="0.2">
      <c r="B28" s="187"/>
      <c r="C28" s="185"/>
      <c r="D28" s="133"/>
      <c r="E28" s="70"/>
      <c r="F28" s="341"/>
      <c r="G28" s="15"/>
      <c r="H28" s="18"/>
      <c r="I28" s="70"/>
      <c r="J28" s="7"/>
      <c r="K28" s="139"/>
      <c r="L28" s="69">
        <v>140000</v>
      </c>
      <c r="M28" s="100"/>
      <c r="N28" s="92" t="s">
        <v>33</v>
      </c>
      <c r="O28" s="89"/>
      <c r="P28" s="89"/>
      <c r="Q28" s="89"/>
      <c r="R28" s="92"/>
      <c r="S28" s="93"/>
      <c r="T28" s="13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7"/>
      <c r="AL28" s="147"/>
      <c r="AM28" s="172"/>
      <c r="AN28" s="153"/>
    </row>
    <row r="29" spans="2:40" x14ac:dyDescent="0.2">
      <c r="B29" s="187"/>
      <c r="C29" s="182" t="str">
        <f t="shared" si="5"/>
        <v>Complete</v>
      </c>
      <c r="D29" s="133"/>
      <c r="E29" s="13">
        <v>0</v>
      </c>
      <c r="F29" s="339">
        <f>AL29</f>
        <v>0.3</v>
      </c>
      <c r="G29" s="15"/>
      <c r="H29" s="18"/>
      <c r="I29" s="14">
        <v>0.5</v>
      </c>
      <c r="J29" s="7"/>
      <c r="K29" s="139"/>
      <c r="L29" s="69">
        <v>141000</v>
      </c>
      <c r="M29" s="100"/>
      <c r="N29" s="88"/>
      <c r="O29" s="87" t="s">
        <v>22</v>
      </c>
      <c r="P29" s="87"/>
      <c r="Q29" s="87"/>
      <c r="R29" s="87"/>
      <c r="S29" s="93"/>
      <c r="T29" s="136"/>
      <c r="U29" s="72">
        <v>0.3</v>
      </c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3"/>
      <c r="AL29" s="10">
        <f t="shared" si="4"/>
        <v>0.3</v>
      </c>
      <c r="AM29" s="172"/>
      <c r="AN29" s="153"/>
    </row>
    <row r="30" spans="2:40" x14ac:dyDescent="0.2">
      <c r="B30" s="187"/>
      <c r="C30" s="182" t="str">
        <f t="shared" si="5"/>
        <v>Complete</v>
      </c>
      <c r="D30" s="133"/>
      <c r="E30" s="13">
        <v>0</v>
      </c>
      <c r="F30" s="339">
        <f>AL30</f>
        <v>0.2</v>
      </c>
      <c r="G30" s="15"/>
      <c r="H30" s="18"/>
      <c r="I30" s="14">
        <v>0.3</v>
      </c>
      <c r="J30" s="7"/>
      <c r="K30" s="139"/>
      <c r="L30" s="69">
        <v>142000</v>
      </c>
      <c r="M30" s="100"/>
      <c r="N30" s="88"/>
      <c r="O30" s="87" t="s">
        <v>23</v>
      </c>
      <c r="P30" s="87"/>
      <c r="Q30" s="87"/>
      <c r="R30" s="87"/>
      <c r="S30" s="91"/>
      <c r="T30" s="136"/>
      <c r="U30" s="72">
        <v>0.2</v>
      </c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3"/>
      <c r="AL30" s="10">
        <f t="shared" si="4"/>
        <v>0.2</v>
      </c>
      <c r="AM30" s="172"/>
      <c r="AN30" s="153"/>
    </row>
    <row r="31" spans="2:40" x14ac:dyDescent="0.2">
      <c r="B31" s="187"/>
      <c r="C31" s="182" t="str">
        <f t="shared" si="5"/>
        <v>Complete</v>
      </c>
      <c r="D31" s="133"/>
      <c r="E31" s="13">
        <v>0</v>
      </c>
      <c r="F31" s="339">
        <f>AL31</f>
        <v>0.2</v>
      </c>
      <c r="G31" s="15"/>
      <c r="H31" s="18"/>
      <c r="I31" s="14">
        <v>0.2</v>
      </c>
      <c r="J31" s="7"/>
      <c r="K31" s="139"/>
      <c r="L31" s="69">
        <v>143000</v>
      </c>
      <c r="M31" s="100"/>
      <c r="N31" s="88"/>
      <c r="O31" s="87" t="s">
        <v>26</v>
      </c>
      <c r="P31" s="87"/>
      <c r="Q31" s="87"/>
      <c r="R31" s="87"/>
      <c r="S31" s="91"/>
      <c r="T31" s="136"/>
      <c r="U31" s="72">
        <v>0.2</v>
      </c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3"/>
      <c r="AL31" s="10">
        <f t="shared" si="4"/>
        <v>0.2</v>
      </c>
      <c r="AM31" s="172"/>
      <c r="AN31" s="153"/>
    </row>
    <row r="32" spans="2:40" x14ac:dyDescent="0.2">
      <c r="B32" s="187"/>
      <c r="C32" s="182" t="str">
        <f t="shared" si="5"/>
        <v>Complete</v>
      </c>
      <c r="D32" s="133"/>
      <c r="E32" s="13">
        <v>0</v>
      </c>
      <c r="F32" s="339">
        <f t="shared" ref="F32" si="9">AL32</f>
        <v>0.2</v>
      </c>
      <c r="G32" s="15"/>
      <c r="H32" s="18"/>
      <c r="I32" s="14">
        <v>0.3</v>
      </c>
      <c r="J32" s="7"/>
      <c r="K32" s="139"/>
      <c r="L32" s="69">
        <v>144000</v>
      </c>
      <c r="M32" s="100"/>
      <c r="N32" s="88"/>
      <c r="O32" s="87" t="s">
        <v>27</v>
      </c>
      <c r="P32" s="87"/>
      <c r="Q32" s="87"/>
      <c r="R32" s="87"/>
      <c r="S32" s="93"/>
      <c r="T32" s="136"/>
      <c r="U32" s="72">
        <v>0.2</v>
      </c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3"/>
      <c r="AL32" s="10">
        <f t="shared" si="4"/>
        <v>0.2</v>
      </c>
      <c r="AM32" s="172"/>
      <c r="AN32" s="153"/>
    </row>
    <row r="33" spans="2:40" x14ac:dyDescent="0.2">
      <c r="B33" s="187"/>
      <c r="C33" s="182" t="str">
        <f t="shared" si="5"/>
        <v>Complete</v>
      </c>
      <c r="D33" s="133"/>
      <c r="E33" s="13">
        <v>0</v>
      </c>
      <c r="F33" s="339">
        <f>AL33</f>
        <v>0.3</v>
      </c>
      <c r="G33" s="15"/>
      <c r="H33" s="18"/>
      <c r="I33" s="14">
        <v>0.2</v>
      </c>
      <c r="J33" s="7"/>
      <c r="K33" s="139"/>
      <c r="L33" s="69">
        <v>145000</v>
      </c>
      <c r="M33" s="100"/>
      <c r="N33" s="88"/>
      <c r="O33" s="87" t="s">
        <v>25</v>
      </c>
      <c r="P33" s="87"/>
      <c r="Q33" s="87"/>
      <c r="R33" s="87"/>
      <c r="S33" s="93"/>
      <c r="T33" s="136"/>
      <c r="U33" s="72">
        <v>0.3</v>
      </c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3"/>
      <c r="AL33" s="10">
        <f t="shared" si="4"/>
        <v>0.3</v>
      </c>
      <c r="AM33" s="172"/>
      <c r="AN33" s="153"/>
    </row>
    <row r="34" spans="2:40" x14ac:dyDescent="0.2">
      <c r="B34" s="187"/>
      <c r="C34" s="182" t="str">
        <f t="shared" si="5"/>
        <v>Complete</v>
      </c>
      <c r="D34" s="133"/>
      <c r="E34" s="13">
        <v>0</v>
      </c>
      <c r="F34" s="339">
        <f t="shared" ref="F34:F36" si="10">AL34</f>
        <v>0.3</v>
      </c>
      <c r="G34" s="15"/>
      <c r="H34" s="18"/>
      <c r="I34" s="14">
        <v>0.3</v>
      </c>
      <c r="J34" s="7"/>
      <c r="K34" s="139"/>
      <c r="L34" s="69">
        <v>150000</v>
      </c>
      <c r="M34" s="88"/>
      <c r="N34" s="87" t="s">
        <v>110</v>
      </c>
      <c r="O34" s="87"/>
      <c r="P34" s="87"/>
      <c r="Q34" s="87"/>
      <c r="R34" s="87"/>
      <c r="S34" s="93"/>
      <c r="T34" s="136"/>
      <c r="U34" s="72">
        <v>0.3</v>
      </c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3"/>
      <c r="AL34" s="10">
        <f t="shared" si="4"/>
        <v>0.3</v>
      </c>
      <c r="AM34" s="172"/>
      <c r="AN34" s="153"/>
    </row>
    <row r="35" spans="2:40" x14ac:dyDescent="0.2">
      <c r="B35" s="187"/>
      <c r="C35" s="182" t="str">
        <f t="shared" ref="C35:C36" si="11">IF(F35=0,"Open",IF(E35=0,"Complete", "In Progress"))</f>
        <v>Complete</v>
      </c>
      <c r="D35" s="133"/>
      <c r="E35" s="13">
        <v>0</v>
      </c>
      <c r="F35" s="339">
        <f t="shared" si="10"/>
        <v>0.2</v>
      </c>
      <c r="G35" s="15"/>
      <c r="H35" s="18"/>
      <c r="I35" s="14">
        <v>0.1</v>
      </c>
      <c r="J35" s="7"/>
      <c r="K35" s="139"/>
      <c r="L35" s="69">
        <v>151000</v>
      </c>
      <c r="M35" s="100"/>
      <c r="N35" s="92" t="s">
        <v>34</v>
      </c>
      <c r="O35" s="89"/>
      <c r="P35" s="89"/>
      <c r="Q35" s="89"/>
      <c r="R35" s="92"/>
      <c r="S35" s="93"/>
      <c r="T35" s="136"/>
      <c r="U35" s="72">
        <v>0.2</v>
      </c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3"/>
      <c r="AL35" s="10">
        <f t="shared" ref="AL35:AL51" si="12">SUM(T35:AK35)</f>
        <v>0.2</v>
      </c>
      <c r="AM35" s="172"/>
      <c r="AN35" s="153"/>
    </row>
    <row r="36" spans="2:40" x14ac:dyDescent="0.2">
      <c r="B36" s="187"/>
      <c r="C36" s="182" t="str">
        <f t="shared" si="11"/>
        <v>Open</v>
      </c>
      <c r="D36" s="133"/>
      <c r="E36" s="13">
        <v>1.2</v>
      </c>
      <c r="F36" s="339">
        <f t="shared" si="10"/>
        <v>0</v>
      </c>
      <c r="G36" s="15"/>
      <c r="H36" s="18"/>
      <c r="I36" s="14">
        <v>1.2</v>
      </c>
      <c r="J36" s="7"/>
      <c r="K36" s="139"/>
      <c r="L36" s="69">
        <v>160000</v>
      </c>
      <c r="M36" s="100"/>
      <c r="N36" s="92" t="s">
        <v>35</v>
      </c>
      <c r="O36" s="87"/>
      <c r="P36" s="87"/>
      <c r="Q36" s="87"/>
      <c r="R36" s="87"/>
      <c r="S36" s="93"/>
      <c r="T36" s="136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3"/>
      <c r="AL36" s="10">
        <f t="shared" si="12"/>
        <v>0</v>
      </c>
      <c r="AM36" s="172"/>
      <c r="AN36" s="153"/>
    </row>
    <row r="37" spans="2:40" x14ac:dyDescent="0.2">
      <c r="B37" s="187"/>
      <c r="C37" s="185"/>
      <c r="D37" s="133"/>
      <c r="E37" s="70"/>
      <c r="F37" s="341"/>
      <c r="G37" s="15"/>
      <c r="H37" s="18"/>
      <c r="I37" s="70"/>
      <c r="J37" s="7"/>
      <c r="K37" s="139"/>
      <c r="L37" s="69">
        <v>170000</v>
      </c>
      <c r="M37" s="88"/>
      <c r="N37" s="87" t="s">
        <v>111</v>
      </c>
      <c r="P37" s="87"/>
      <c r="Q37" s="87"/>
      <c r="R37" s="87"/>
      <c r="S37" s="93"/>
      <c r="T37" s="13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7"/>
      <c r="AL37" s="147"/>
      <c r="AM37" s="172"/>
      <c r="AN37" s="153"/>
    </row>
    <row r="38" spans="2:40" x14ac:dyDescent="0.2">
      <c r="B38" s="187"/>
      <c r="C38" s="182" t="str">
        <f t="shared" ref="C38:C50" si="13">IF(F38=0,"Open",IF(E38=0,"Complete", "In Progress"))</f>
        <v>Open</v>
      </c>
      <c r="D38" s="133"/>
      <c r="E38" s="13">
        <v>0.5</v>
      </c>
      <c r="F38" s="339">
        <f t="shared" ref="F38:F51" si="14">AL38</f>
        <v>0</v>
      </c>
      <c r="G38" s="15"/>
      <c r="H38" s="18"/>
      <c r="I38" s="14">
        <v>0.5</v>
      </c>
      <c r="J38" s="7"/>
      <c r="K38" s="139"/>
      <c r="L38" s="69">
        <v>171000</v>
      </c>
      <c r="M38" s="88"/>
      <c r="N38" s="88"/>
      <c r="O38" s="87" t="s">
        <v>112</v>
      </c>
      <c r="P38" s="87"/>
      <c r="Q38" s="87"/>
      <c r="R38" s="87"/>
      <c r="S38" s="93"/>
      <c r="T38" s="136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3"/>
      <c r="AL38" s="10">
        <f t="shared" si="12"/>
        <v>0</v>
      </c>
      <c r="AM38" s="172"/>
      <c r="AN38" s="153"/>
    </row>
    <row r="39" spans="2:40" x14ac:dyDescent="0.2">
      <c r="B39" s="187"/>
      <c r="C39" s="182" t="str">
        <f t="shared" si="13"/>
        <v>Open</v>
      </c>
      <c r="D39" s="133"/>
      <c r="E39" s="13">
        <v>0.5</v>
      </c>
      <c r="F39" s="339">
        <f t="shared" si="14"/>
        <v>0</v>
      </c>
      <c r="G39" s="15"/>
      <c r="H39" s="18"/>
      <c r="I39" s="14">
        <v>0.5</v>
      </c>
      <c r="J39" s="7"/>
      <c r="K39" s="139"/>
      <c r="L39" s="69">
        <v>172000</v>
      </c>
      <c r="M39" s="88"/>
      <c r="N39" s="88"/>
      <c r="O39" s="87" t="s">
        <v>113</v>
      </c>
      <c r="P39" s="87"/>
      <c r="Q39" s="87"/>
      <c r="R39" s="87"/>
      <c r="S39" s="93"/>
      <c r="T39" s="136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3"/>
      <c r="AL39" s="10">
        <f t="shared" si="12"/>
        <v>0</v>
      </c>
      <c r="AM39" s="172"/>
      <c r="AN39" s="153"/>
    </row>
    <row r="40" spans="2:40" x14ac:dyDescent="0.2">
      <c r="B40" s="187"/>
      <c r="C40" s="182" t="str">
        <f t="shared" si="13"/>
        <v>Open</v>
      </c>
      <c r="D40" s="133"/>
      <c r="E40" s="13">
        <v>0.7</v>
      </c>
      <c r="F40" s="339">
        <f t="shared" si="14"/>
        <v>0</v>
      </c>
      <c r="G40" s="15"/>
      <c r="H40" s="18"/>
      <c r="I40" s="14">
        <v>0.7</v>
      </c>
      <c r="J40" s="7"/>
      <c r="K40" s="139"/>
      <c r="L40" s="69">
        <v>173000</v>
      </c>
      <c r="M40" s="88"/>
      <c r="N40" s="88"/>
      <c r="O40" s="87" t="s">
        <v>114</v>
      </c>
      <c r="P40" s="87"/>
      <c r="Q40" s="87"/>
      <c r="R40" s="87"/>
      <c r="S40" s="93"/>
      <c r="T40" s="136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3"/>
      <c r="AL40" s="10">
        <f t="shared" si="12"/>
        <v>0</v>
      </c>
      <c r="AM40" s="172"/>
      <c r="AN40" s="153"/>
    </row>
    <row r="41" spans="2:40" x14ac:dyDescent="0.2">
      <c r="B41" s="187"/>
      <c r="C41" s="182" t="str">
        <f t="shared" si="13"/>
        <v>Open</v>
      </c>
      <c r="D41" s="133"/>
      <c r="E41" s="13">
        <v>0.8</v>
      </c>
      <c r="F41" s="339">
        <f t="shared" si="14"/>
        <v>0</v>
      </c>
      <c r="G41" s="15"/>
      <c r="H41" s="18"/>
      <c r="I41" s="14">
        <v>0.8</v>
      </c>
      <c r="J41" s="7"/>
      <c r="K41" s="139"/>
      <c r="L41" s="69">
        <v>174000</v>
      </c>
      <c r="M41" s="88"/>
      <c r="N41" s="88"/>
      <c r="O41" s="87" t="s">
        <v>115</v>
      </c>
      <c r="P41" s="87"/>
      <c r="Q41" s="87"/>
      <c r="R41" s="87"/>
      <c r="S41" s="93"/>
      <c r="T41" s="136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3"/>
      <c r="AL41" s="10">
        <f t="shared" si="12"/>
        <v>0</v>
      </c>
      <c r="AM41" s="172"/>
      <c r="AN41" s="153"/>
    </row>
    <row r="42" spans="2:40" x14ac:dyDescent="0.2">
      <c r="B42" s="187"/>
      <c r="C42" s="182" t="str">
        <f t="shared" si="13"/>
        <v>Open</v>
      </c>
      <c r="D42" s="133"/>
      <c r="E42" s="13">
        <v>0.4</v>
      </c>
      <c r="F42" s="339">
        <f t="shared" si="14"/>
        <v>0</v>
      </c>
      <c r="G42" s="15"/>
      <c r="H42" s="18"/>
      <c r="I42" s="14">
        <v>0.4</v>
      </c>
      <c r="J42" s="7"/>
      <c r="K42" s="139"/>
      <c r="L42" s="69">
        <v>175000</v>
      </c>
      <c r="M42" s="88"/>
      <c r="N42" s="88"/>
      <c r="O42" s="87" t="s">
        <v>116</v>
      </c>
      <c r="P42" s="87"/>
      <c r="Q42" s="87"/>
      <c r="R42" s="87"/>
      <c r="S42" s="93"/>
      <c r="T42" s="136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3"/>
      <c r="AL42" s="10">
        <f t="shared" si="12"/>
        <v>0</v>
      </c>
      <c r="AM42" s="172"/>
      <c r="AN42" s="153"/>
    </row>
    <row r="43" spans="2:40" x14ac:dyDescent="0.2">
      <c r="B43" s="187"/>
      <c r="C43" s="182" t="str">
        <f t="shared" si="13"/>
        <v>Open</v>
      </c>
      <c r="D43" s="133"/>
      <c r="E43" s="13">
        <v>0.5</v>
      </c>
      <c r="F43" s="339">
        <f t="shared" si="14"/>
        <v>0</v>
      </c>
      <c r="G43" s="15"/>
      <c r="H43" s="18"/>
      <c r="I43" s="14">
        <v>0.5</v>
      </c>
      <c r="J43" s="7"/>
      <c r="K43" s="139"/>
      <c r="L43" s="69">
        <v>176000</v>
      </c>
      <c r="M43" s="88"/>
      <c r="N43" s="88"/>
      <c r="O43" s="87" t="s">
        <v>117</v>
      </c>
      <c r="P43" s="87"/>
      <c r="Q43" s="87"/>
      <c r="R43" s="87"/>
      <c r="S43" s="93"/>
      <c r="T43" s="136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3"/>
      <c r="AL43" s="10">
        <f t="shared" si="12"/>
        <v>0</v>
      </c>
      <c r="AM43" s="172"/>
      <c r="AN43" s="153"/>
    </row>
    <row r="44" spans="2:40" x14ac:dyDescent="0.2">
      <c r="B44" s="187"/>
      <c r="C44" s="182" t="str">
        <f t="shared" si="13"/>
        <v>Open</v>
      </c>
      <c r="D44" s="133"/>
      <c r="E44" s="13">
        <v>0.6</v>
      </c>
      <c r="F44" s="339">
        <f t="shared" si="14"/>
        <v>0</v>
      </c>
      <c r="G44" s="15"/>
      <c r="H44" s="18"/>
      <c r="I44" s="14">
        <v>0.6</v>
      </c>
      <c r="J44" s="7"/>
      <c r="K44" s="139"/>
      <c r="L44" s="69">
        <v>177000</v>
      </c>
      <c r="M44" s="88"/>
      <c r="N44" s="88"/>
      <c r="O44" s="87" t="s">
        <v>118</v>
      </c>
      <c r="P44" s="87"/>
      <c r="Q44" s="87"/>
      <c r="R44" s="87"/>
      <c r="S44" s="93"/>
      <c r="T44" s="136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3"/>
      <c r="AL44" s="10">
        <f t="shared" si="12"/>
        <v>0</v>
      </c>
      <c r="AM44" s="172"/>
      <c r="AN44" s="153"/>
    </row>
    <row r="45" spans="2:40" x14ac:dyDescent="0.2">
      <c r="B45" s="187"/>
      <c r="C45" s="182" t="str">
        <f t="shared" si="13"/>
        <v>Open</v>
      </c>
      <c r="D45" s="133"/>
      <c r="E45" s="13">
        <v>0.7</v>
      </c>
      <c r="F45" s="339">
        <f t="shared" si="14"/>
        <v>0</v>
      </c>
      <c r="G45" s="15"/>
      <c r="H45" s="18"/>
      <c r="I45" s="14">
        <v>0.7</v>
      </c>
      <c r="J45" s="7"/>
      <c r="K45" s="139"/>
      <c r="L45" s="69">
        <v>178000</v>
      </c>
      <c r="M45" s="88"/>
      <c r="N45" s="88"/>
      <c r="O45" s="87" t="s">
        <v>119</v>
      </c>
      <c r="P45" s="87"/>
      <c r="Q45" s="87"/>
      <c r="R45" s="87"/>
      <c r="S45" s="93"/>
      <c r="T45" s="136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3"/>
      <c r="AL45" s="10">
        <f t="shared" si="12"/>
        <v>0</v>
      </c>
      <c r="AM45" s="172"/>
      <c r="AN45" s="153"/>
    </row>
    <row r="46" spans="2:40" x14ac:dyDescent="0.2">
      <c r="B46" s="187"/>
      <c r="C46" s="182" t="str">
        <f t="shared" si="13"/>
        <v>Open</v>
      </c>
      <c r="D46" s="133"/>
      <c r="E46" s="13">
        <v>0.5</v>
      </c>
      <c r="F46" s="339">
        <f t="shared" si="14"/>
        <v>0</v>
      </c>
      <c r="G46" s="15"/>
      <c r="H46" s="18"/>
      <c r="I46" s="14">
        <v>0.5</v>
      </c>
      <c r="J46" s="7"/>
      <c r="K46" s="139"/>
      <c r="L46" s="69">
        <v>179000</v>
      </c>
      <c r="M46" s="88"/>
      <c r="N46" s="88"/>
      <c r="O46" s="87" t="s">
        <v>120</v>
      </c>
      <c r="P46" s="87"/>
      <c r="Q46" s="87"/>
      <c r="R46" s="87"/>
      <c r="S46" s="93"/>
      <c r="T46" s="136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3"/>
      <c r="AL46" s="10">
        <f t="shared" si="12"/>
        <v>0</v>
      </c>
      <c r="AM46" s="172"/>
      <c r="AN46" s="153"/>
    </row>
    <row r="47" spans="2:40" x14ac:dyDescent="0.2">
      <c r="B47" s="187"/>
      <c r="C47" s="182" t="str">
        <f t="shared" si="13"/>
        <v>Open</v>
      </c>
      <c r="D47" s="133"/>
      <c r="E47" s="13">
        <v>0.4</v>
      </c>
      <c r="F47" s="339">
        <f t="shared" si="14"/>
        <v>0</v>
      </c>
      <c r="G47" s="15"/>
      <c r="H47" s="18"/>
      <c r="I47" s="14">
        <v>0.4</v>
      </c>
      <c r="J47" s="7"/>
      <c r="K47" s="139"/>
      <c r="L47" s="69">
        <v>179100</v>
      </c>
      <c r="M47" s="88"/>
      <c r="N47" s="88"/>
      <c r="O47" s="87" t="s">
        <v>121</v>
      </c>
      <c r="P47" s="87"/>
      <c r="Q47" s="87"/>
      <c r="R47" s="87"/>
      <c r="S47" s="93"/>
      <c r="T47" s="136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3"/>
      <c r="AL47" s="10">
        <f t="shared" si="12"/>
        <v>0</v>
      </c>
      <c r="AM47" s="172"/>
      <c r="AN47" s="153"/>
    </row>
    <row r="48" spans="2:40" x14ac:dyDescent="0.2">
      <c r="B48" s="187"/>
      <c r="C48" s="182" t="str">
        <f t="shared" si="13"/>
        <v>Open</v>
      </c>
      <c r="D48" s="133"/>
      <c r="E48" s="13">
        <v>0.5</v>
      </c>
      <c r="F48" s="339">
        <f t="shared" si="14"/>
        <v>0</v>
      </c>
      <c r="G48" s="15"/>
      <c r="H48" s="18"/>
      <c r="I48" s="14">
        <v>0.5</v>
      </c>
      <c r="J48" s="7"/>
      <c r="K48" s="139"/>
      <c r="L48" s="69">
        <v>179200</v>
      </c>
      <c r="M48" s="88"/>
      <c r="N48" s="88"/>
      <c r="O48" s="87" t="s">
        <v>122</v>
      </c>
      <c r="P48" s="87"/>
      <c r="Q48" s="87"/>
      <c r="R48" s="87"/>
      <c r="S48" s="93"/>
      <c r="T48" s="136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3"/>
      <c r="AL48" s="10">
        <f t="shared" si="12"/>
        <v>0</v>
      </c>
      <c r="AM48" s="172"/>
      <c r="AN48" s="153"/>
    </row>
    <row r="49" spans="2:40" x14ac:dyDescent="0.2">
      <c r="B49" s="187"/>
      <c r="C49" s="182" t="str">
        <f t="shared" si="13"/>
        <v>Open</v>
      </c>
      <c r="D49" s="133"/>
      <c r="E49" s="13">
        <v>0.5</v>
      </c>
      <c r="F49" s="339">
        <f t="shared" si="14"/>
        <v>0</v>
      </c>
      <c r="G49" s="15"/>
      <c r="H49" s="18"/>
      <c r="I49" s="14">
        <v>0.5</v>
      </c>
      <c r="J49" s="7"/>
      <c r="K49" s="139"/>
      <c r="L49" s="69">
        <v>179300</v>
      </c>
      <c r="M49" s="88"/>
      <c r="N49" s="88"/>
      <c r="O49" s="87" t="s">
        <v>123</v>
      </c>
      <c r="P49" s="87"/>
      <c r="Q49" s="87"/>
      <c r="R49" s="87"/>
      <c r="S49" s="93"/>
      <c r="T49" s="136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3"/>
      <c r="AL49" s="10">
        <f t="shared" si="12"/>
        <v>0</v>
      </c>
      <c r="AM49" s="172"/>
      <c r="AN49" s="153"/>
    </row>
    <row r="50" spans="2:40" x14ac:dyDescent="0.2">
      <c r="B50" s="187"/>
      <c r="C50" s="182" t="str">
        <f t="shared" si="13"/>
        <v>Open</v>
      </c>
      <c r="D50" s="133"/>
      <c r="E50" s="13">
        <v>1.2</v>
      </c>
      <c r="F50" s="339">
        <f t="shared" si="14"/>
        <v>0</v>
      </c>
      <c r="G50" s="15"/>
      <c r="H50" s="18"/>
      <c r="I50" s="14">
        <v>1.2</v>
      </c>
      <c r="J50" s="7"/>
      <c r="K50" s="139"/>
      <c r="L50" s="69">
        <v>179400</v>
      </c>
      <c r="M50" s="88"/>
      <c r="N50" s="88"/>
      <c r="O50" s="87" t="s">
        <v>124</v>
      </c>
      <c r="P50" s="87"/>
      <c r="Q50" s="87"/>
      <c r="R50" s="87"/>
      <c r="S50" s="93"/>
      <c r="T50" s="136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3"/>
      <c r="AL50" s="10">
        <f t="shared" si="12"/>
        <v>0</v>
      </c>
      <c r="AM50" s="172"/>
      <c r="AN50" s="153"/>
    </row>
    <row r="51" spans="2:40" x14ac:dyDescent="0.2">
      <c r="B51" s="187"/>
      <c r="C51" s="182" t="str">
        <f t="shared" ref="C51" si="15">IF(F51=0,"Open",IF(E51=0,"Complete", "In Progress"))</f>
        <v>Open</v>
      </c>
      <c r="D51" s="133"/>
      <c r="E51" s="13">
        <v>0.2</v>
      </c>
      <c r="F51" s="339">
        <f t="shared" si="14"/>
        <v>0</v>
      </c>
      <c r="G51" s="15"/>
      <c r="H51" s="18"/>
      <c r="I51" s="14">
        <v>0.2</v>
      </c>
      <c r="J51" s="7"/>
      <c r="K51" s="139"/>
      <c r="L51" s="69">
        <v>180000</v>
      </c>
      <c r="M51" s="88"/>
      <c r="N51" s="87" t="s">
        <v>36</v>
      </c>
      <c r="O51" s="87"/>
      <c r="P51" s="87"/>
      <c r="Q51" s="87"/>
      <c r="R51" s="87"/>
      <c r="S51" s="93"/>
      <c r="T51" s="136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3"/>
      <c r="AL51" s="10">
        <f t="shared" si="12"/>
        <v>0</v>
      </c>
      <c r="AM51" s="172"/>
      <c r="AN51" s="153"/>
    </row>
    <row r="52" spans="2:40" x14ac:dyDescent="0.2">
      <c r="B52" s="187"/>
      <c r="C52" s="185"/>
      <c r="D52" s="133"/>
      <c r="E52" s="70"/>
      <c r="F52" s="70"/>
      <c r="G52" s="15"/>
      <c r="H52" s="18"/>
      <c r="I52" s="70"/>
      <c r="J52" s="7"/>
      <c r="K52" s="139"/>
      <c r="L52" s="69">
        <v>200000</v>
      </c>
      <c r="M52" s="141" t="s">
        <v>126</v>
      </c>
      <c r="N52" s="113"/>
      <c r="O52" s="113"/>
      <c r="P52" s="113"/>
      <c r="Q52" s="113"/>
      <c r="R52" s="113"/>
      <c r="S52" s="113"/>
      <c r="T52" s="13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7"/>
      <c r="AL52" s="147"/>
      <c r="AM52" s="172"/>
      <c r="AN52" s="153"/>
    </row>
    <row r="53" spans="2:40" x14ac:dyDescent="0.2">
      <c r="B53" s="187"/>
      <c r="C53" s="185"/>
      <c r="D53" s="133"/>
      <c r="E53" s="70"/>
      <c r="F53" s="70"/>
      <c r="G53" s="15"/>
      <c r="H53" s="18"/>
      <c r="I53" s="70"/>
      <c r="J53" s="7"/>
      <c r="K53" s="139"/>
      <c r="L53" s="69">
        <v>210000</v>
      </c>
      <c r="M53" s="100"/>
      <c r="N53" s="87" t="s">
        <v>31</v>
      </c>
      <c r="O53" s="87"/>
      <c r="P53" s="94"/>
      <c r="Q53" s="87"/>
      <c r="R53" s="87"/>
      <c r="S53" s="91"/>
      <c r="T53" s="13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7"/>
      <c r="AL53" s="147"/>
      <c r="AM53" s="172"/>
      <c r="AN53" s="153"/>
    </row>
    <row r="54" spans="2:40" x14ac:dyDescent="0.2">
      <c r="B54" s="187"/>
      <c r="C54" s="186"/>
      <c r="D54" s="133"/>
      <c r="E54" s="113"/>
      <c r="F54" s="113"/>
      <c r="G54" s="15"/>
      <c r="H54" s="18"/>
      <c r="I54" s="70"/>
      <c r="J54" s="7"/>
      <c r="K54" s="139"/>
      <c r="L54" s="69">
        <v>211000</v>
      </c>
      <c r="M54" s="100"/>
      <c r="N54" s="88"/>
      <c r="O54" s="87" t="s">
        <v>129</v>
      </c>
      <c r="P54" s="94"/>
      <c r="Q54" s="87"/>
      <c r="R54" s="87"/>
      <c r="S54" s="91"/>
      <c r="T54" s="13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7"/>
      <c r="AL54" s="147"/>
      <c r="AM54" s="172"/>
      <c r="AN54" s="153"/>
    </row>
    <row r="55" spans="2:40" x14ac:dyDescent="0.2">
      <c r="B55" s="187"/>
      <c r="C55" s="363"/>
      <c r="D55" s="358"/>
      <c r="E55" s="341"/>
      <c r="F55" s="341"/>
      <c r="G55" s="337"/>
      <c r="H55" s="338"/>
      <c r="I55" s="341"/>
      <c r="J55" s="7"/>
      <c r="K55" s="139"/>
      <c r="L55" s="69">
        <v>211100</v>
      </c>
      <c r="M55" s="100"/>
      <c r="N55" s="88"/>
      <c r="O55" s="88"/>
      <c r="P55" s="87" t="s">
        <v>127</v>
      </c>
      <c r="Q55" s="87"/>
      <c r="R55" s="87"/>
      <c r="S55" s="93"/>
      <c r="T55" s="136"/>
      <c r="U55" s="345"/>
      <c r="V55" s="345"/>
      <c r="W55" s="345"/>
      <c r="X55" s="345"/>
      <c r="Y55" s="345"/>
      <c r="Z55" s="345"/>
      <c r="AA55" s="345"/>
      <c r="AB55" s="345"/>
      <c r="AC55" s="345"/>
      <c r="AD55" s="345"/>
      <c r="AE55" s="345"/>
      <c r="AF55" s="345"/>
      <c r="AG55" s="345"/>
      <c r="AH55" s="345"/>
      <c r="AI55" s="345"/>
      <c r="AJ55" s="345"/>
      <c r="AK55" s="346"/>
      <c r="AL55" s="361"/>
      <c r="AM55" s="172"/>
      <c r="AN55" s="153"/>
    </row>
    <row r="56" spans="2:40" x14ac:dyDescent="0.2">
      <c r="B56" s="187"/>
      <c r="C56" s="182" t="s">
        <v>5</v>
      </c>
      <c r="D56" s="133"/>
      <c r="E56" s="13">
        <v>0.4</v>
      </c>
      <c r="F56" s="339">
        <f>AL56</f>
        <v>0</v>
      </c>
      <c r="G56" s="15"/>
      <c r="H56" s="18"/>
      <c r="I56" s="14">
        <v>0.4</v>
      </c>
      <c r="J56" s="7"/>
      <c r="K56" s="139"/>
      <c r="L56" s="69">
        <v>211110</v>
      </c>
      <c r="M56" s="100"/>
      <c r="N56" s="88"/>
      <c r="O56" s="88"/>
      <c r="P56" s="88"/>
      <c r="Q56" s="87" t="s">
        <v>128</v>
      </c>
      <c r="R56" s="87"/>
      <c r="S56" s="93"/>
      <c r="T56" s="136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3"/>
      <c r="AL56" s="10">
        <f t="shared" ref="AL56:AL87" si="16">SUM(T56:AK56)</f>
        <v>0</v>
      </c>
      <c r="AM56" s="172"/>
      <c r="AN56" s="153"/>
    </row>
    <row r="57" spans="2:40" x14ac:dyDescent="0.2">
      <c r="B57" s="187"/>
      <c r="C57" s="182" t="str">
        <f t="shared" si="5"/>
        <v>Open</v>
      </c>
      <c r="D57" s="133"/>
      <c r="E57" s="13">
        <v>0.5</v>
      </c>
      <c r="F57" s="47">
        <f>AL57</f>
        <v>0</v>
      </c>
      <c r="G57" s="15"/>
      <c r="H57" s="18"/>
      <c r="I57" s="14">
        <v>0.5</v>
      </c>
      <c r="J57" s="7"/>
      <c r="K57" s="139"/>
      <c r="L57" s="69">
        <v>211120</v>
      </c>
      <c r="M57" s="100"/>
      <c r="N57" s="88"/>
      <c r="O57" s="88"/>
      <c r="P57" s="88"/>
      <c r="Q57" s="347" t="s">
        <v>130</v>
      </c>
      <c r="R57" s="87"/>
      <c r="S57" s="91"/>
      <c r="T57" s="136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3"/>
      <c r="AL57" s="10">
        <f t="shared" si="16"/>
        <v>0</v>
      </c>
      <c r="AM57" s="172"/>
      <c r="AN57" s="153"/>
    </row>
    <row r="58" spans="2:40" x14ac:dyDescent="0.2">
      <c r="B58" s="187"/>
      <c r="C58" s="363"/>
      <c r="D58" s="358"/>
      <c r="E58" s="341"/>
      <c r="F58" s="341"/>
      <c r="G58" s="337"/>
      <c r="H58" s="338"/>
      <c r="I58" s="341"/>
      <c r="J58" s="7"/>
      <c r="K58" s="139"/>
      <c r="L58" s="69">
        <v>211200</v>
      </c>
      <c r="M58" s="100"/>
      <c r="N58" s="88"/>
      <c r="O58" s="88"/>
      <c r="P58" s="87" t="s">
        <v>131</v>
      </c>
      <c r="Q58" s="87"/>
      <c r="R58" s="87"/>
      <c r="S58" s="93"/>
      <c r="T58" s="136"/>
      <c r="U58" s="345"/>
      <c r="V58" s="345"/>
      <c r="W58" s="345"/>
      <c r="X58" s="345"/>
      <c r="Y58" s="345"/>
      <c r="Z58" s="345"/>
      <c r="AA58" s="345"/>
      <c r="AB58" s="345"/>
      <c r="AC58" s="345"/>
      <c r="AD58" s="345"/>
      <c r="AE58" s="345"/>
      <c r="AF58" s="345"/>
      <c r="AG58" s="345"/>
      <c r="AH58" s="345"/>
      <c r="AI58" s="345"/>
      <c r="AJ58" s="345"/>
      <c r="AK58" s="346"/>
      <c r="AL58" s="361"/>
      <c r="AM58" s="172"/>
      <c r="AN58" s="153"/>
    </row>
    <row r="59" spans="2:40" x14ac:dyDescent="0.2">
      <c r="B59" s="187"/>
      <c r="C59" s="182" t="s">
        <v>5</v>
      </c>
      <c r="D59" s="133"/>
      <c r="E59" s="13">
        <v>0.6</v>
      </c>
      <c r="F59" s="339">
        <f>AL59</f>
        <v>0</v>
      </c>
      <c r="G59" s="15"/>
      <c r="H59" s="18"/>
      <c r="I59" s="14">
        <v>0.6</v>
      </c>
      <c r="J59" s="7"/>
      <c r="K59" s="139"/>
      <c r="L59" s="69">
        <v>211210</v>
      </c>
      <c r="M59" s="100"/>
      <c r="N59" s="88"/>
      <c r="O59" s="88"/>
      <c r="P59" s="88"/>
      <c r="Q59" s="87" t="s">
        <v>132</v>
      </c>
      <c r="R59" s="87"/>
      <c r="S59" s="93"/>
      <c r="T59" s="136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3"/>
      <c r="AL59" s="10">
        <f t="shared" ref="AL59:AL60" si="17">SUM(T59:AK59)</f>
        <v>0</v>
      </c>
      <c r="AM59" s="172"/>
      <c r="AN59" s="153"/>
    </row>
    <row r="60" spans="2:40" ht="14.25" x14ac:dyDescent="0.2">
      <c r="B60" s="187"/>
      <c r="C60" s="182" t="str">
        <f t="shared" ref="C60" si="18">IF(F60=0,"Open",IF(E60=0,"Complete", "In Progress"))</f>
        <v>Open</v>
      </c>
      <c r="D60" s="133"/>
      <c r="E60" s="13">
        <v>0.4</v>
      </c>
      <c r="F60" s="339">
        <f>AL60</f>
        <v>0</v>
      </c>
      <c r="G60" s="15"/>
      <c r="H60" s="18"/>
      <c r="I60" s="14">
        <v>0.4</v>
      </c>
      <c r="J60" s="7"/>
      <c r="K60" s="139"/>
      <c r="L60" s="69">
        <v>211220</v>
      </c>
      <c r="M60" s="100"/>
      <c r="N60" s="88"/>
      <c r="O60" s="88"/>
      <c r="P60" s="88"/>
      <c r="Q60" s="101" t="s">
        <v>133</v>
      </c>
      <c r="R60" s="87"/>
      <c r="S60" s="91"/>
      <c r="T60" s="136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3"/>
      <c r="AL60" s="10">
        <f t="shared" si="17"/>
        <v>0</v>
      </c>
      <c r="AM60" s="172"/>
      <c r="AN60" s="153"/>
    </row>
    <row r="61" spans="2:40" x14ac:dyDescent="0.2">
      <c r="B61" s="187"/>
      <c r="C61" s="363"/>
      <c r="D61" s="358"/>
      <c r="E61" s="341"/>
      <c r="F61" s="341"/>
      <c r="G61" s="337"/>
      <c r="H61" s="338"/>
      <c r="I61" s="341"/>
      <c r="J61" s="7"/>
      <c r="K61" s="139"/>
      <c r="L61" s="69">
        <v>211300</v>
      </c>
      <c r="M61" s="100"/>
      <c r="N61" s="88"/>
      <c r="O61" s="88"/>
      <c r="P61" s="87" t="s">
        <v>134</v>
      </c>
      <c r="Q61" s="87"/>
      <c r="R61" s="87"/>
      <c r="S61" s="93"/>
      <c r="T61" s="136"/>
      <c r="U61" s="345"/>
      <c r="V61" s="345"/>
      <c r="W61" s="345"/>
      <c r="X61" s="345"/>
      <c r="Y61" s="345"/>
      <c r="Z61" s="345"/>
      <c r="AA61" s="345"/>
      <c r="AB61" s="345"/>
      <c r="AC61" s="345"/>
      <c r="AD61" s="345"/>
      <c r="AE61" s="345"/>
      <c r="AF61" s="345"/>
      <c r="AG61" s="345"/>
      <c r="AH61" s="345"/>
      <c r="AI61" s="345"/>
      <c r="AJ61" s="345"/>
      <c r="AK61" s="346"/>
      <c r="AL61" s="361"/>
      <c r="AM61" s="172"/>
      <c r="AN61" s="153"/>
    </row>
    <row r="62" spans="2:40" x14ac:dyDescent="0.2">
      <c r="B62" s="187"/>
      <c r="C62" s="182" t="s">
        <v>5</v>
      </c>
      <c r="D62" s="133"/>
      <c r="E62" s="13">
        <v>0.5</v>
      </c>
      <c r="F62" s="339">
        <f>AL62</f>
        <v>0</v>
      </c>
      <c r="G62" s="15"/>
      <c r="H62" s="18"/>
      <c r="I62" s="14">
        <v>0.5</v>
      </c>
      <c r="J62" s="7"/>
      <c r="K62" s="139"/>
      <c r="L62" s="69">
        <v>211310</v>
      </c>
      <c r="M62" s="100"/>
      <c r="N62" s="88"/>
      <c r="O62" s="88"/>
      <c r="P62" s="88"/>
      <c r="Q62" s="87" t="s">
        <v>135</v>
      </c>
      <c r="R62" s="87"/>
      <c r="S62" s="93"/>
      <c r="T62" s="136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3"/>
      <c r="AL62" s="10">
        <f t="shared" ref="AL62:AL63" si="19">SUM(T62:AK62)</f>
        <v>0</v>
      </c>
      <c r="AM62" s="173"/>
      <c r="AN62" s="153"/>
    </row>
    <row r="63" spans="2:40" ht="14.25" x14ac:dyDescent="0.2">
      <c r="B63" s="187"/>
      <c r="C63" s="182" t="str">
        <f t="shared" ref="C63" si="20">IF(F63=0,"Open",IF(E63=0,"Complete", "In Progress"))</f>
        <v>Open</v>
      </c>
      <c r="D63" s="133"/>
      <c r="E63" s="13">
        <v>0.3</v>
      </c>
      <c r="F63" s="47">
        <f>AL63</f>
        <v>0</v>
      </c>
      <c r="G63" s="15"/>
      <c r="H63" s="18"/>
      <c r="I63" s="14">
        <v>0.3</v>
      </c>
      <c r="J63" s="7"/>
      <c r="K63" s="139"/>
      <c r="L63" s="69">
        <v>211320</v>
      </c>
      <c r="M63" s="100"/>
      <c r="N63" s="88"/>
      <c r="O63" s="88"/>
      <c r="P63" s="88"/>
      <c r="Q63" s="101" t="s">
        <v>136</v>
      </c>
      <c r="R63" s="87"/>
      <c r="S63" s="91"/>
      <c r="T63" s="136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3"/>
      <c r="AL63" s="10">
        <f t="shared" si="19"/>
        <v>0</v>
      </c>
      <c r="AM63" s="173"/>
      <c r="AN63" s="153"/>
    </row>
    <row r="64" spans="2:40" x14ac:dyDescent="0.2">
      <c r="B64" s="187"/>
      <c r="C64" s="363"/>
      <c r="D64" s="358"/>
      <c r="E64" s="341"/>
      <c r="F64" s="341"/>
      <c r="G64" s="337"/>
      <c r="H64" s="338"/>
      <c r="I64" s="341"/>
      <c r="J64" s="7"/>
      <c r="K64" s="139"/>
      <c r="L64" s="69">
        <v>211400</v>
      </c>
      <c r="M64" s="100"/>
      <c r="N64" s="88"/>
      <c r="O64" s="88"/>
      <c r="P64" s="87" t="s">
        <v>137</v>
      </c>
      <c r="Q64" s="87"/>
      <c r="R64" s="87"/>
      <c r="S64" s="93"/>
      <c r="T64" s="136"/>
      <c r="U64" s="345"/>
      <c r="V64" s="345"/>
      <c r="W64" s="345"/>
      <c r="X64" s="345"/>
      <c r="Y64" s="345"/>
      <c r="Z64" s="345"/>
      <c r="AA64" s="345"/>
      <c r="AB64" s="345"/>
      <c r="AC64" s="345"/>
      <c r="AD64" s="345"/>
      <c r="AE64" s="345"/>
      <c r="AF64" s="345"/>
      <c r="AG64" s="345"/>
      <c r="AH64" s="345"/>
      <c r="AI64" s="345"/>
      <c r="AJ64" s="345"/>
      <c r="AK64" s="346"/>
      <c r="AL64" s="361"/>
      <c r="AM64" s="173"/>
      <c r="AN64" s="153"/>
    </row>
    <row r="65" spans="2:76" x14ac:dyDescent="0.2">
      <c r="B65" s="187"/>
      <c r="C65" s="363"/>
      <c r="D65" s="358"/>
      <c r="E65" s="341"/>
      <c r="F65" s="341"/>
      <c r="G65" s="337"/>
      <c r="H65" s="338"/>
      <c r="I65" s="341"/>
      <c r="J65" s="7"/>
      <c r="K65" s="139"/>
      <c r="L65" s="69">
        <v>211410</v>
      </c>
      <c r="M65" s="100"/>
      <c r="N65" s="88"/>
      <c r="O65" s="88"/>
      <c r="P65" s="88"/>
      <c r="Q65" s="87" t="s">
        <v>138</v>
      </c>
      <c r="R65" s="87"/>
      <c r="S65" s="93"/>
      <c r="T65" s="136"/>
      <c r="U65" s="345"/>
      <c r="V65" s="345"/>
      <c r="W65" s="345"/>
      <c r="X65" s="345"/>
      <c r="Y65" s="345"/>
      <c r="Z65" s="345"/>
      <c r="AA65" s="345"/>
      <c r="AB65" s="345"/>
      <c r="AC65" s="345"/>
      <c r="AD65" s="345"/>
      <c r="AE65" s="345"/>
      <c r="AF65" s="345"/>
      <c r="AG65" s="345"/>
      <c r="AH65" s="345"/>
      <c r="AI65" s="345"/>
      <c r="AJ65" s="345"/>
      <c r="AK65" s="346"/>
      <c r="AL65" s="361"/>
      <c r="AM65" s="173"/>
      <c r="AN65" s="153"/>
    </row>
    <row r="66" spans="2:76" x14ac:dyDescent="0.2">
      <c r="B66" s="187"/>
      <c r="C66" s="182" t="s">
        <v>5</v>
      </c>
      <c r="D66" s="133"/>
      <c r="E66" s="13">
        <v>0.4</v>
      </c>
      <c r="F66" s="339">
        <f>AL66</f>
        <v>0</v>
      </c>
      <c r="G66" s="15"/>
      <c r="H66" s="18"/>
      <c r="I66" s="14">
        <v>0.4</v>
      </c>
      <c r="J66" s="7"/>
      <c r="K66" s="139"/>
      <c r="L66" s="69">
        <v>211411</v>
      </c>
      <c r="M66" s="100"/>
      <c r="N66" s="88"/>
      <c r="O66" s="88"/>
      <c r="P66" s="88"/>
      <c r="Q66" s="88"/>
      <c r="R66" s="87" t="s">
        <v>140</v>
      </c>
      <c r="S66" s="93"/>
      <c r="T66" s="136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3"/>
      <c r="AL66" s="10">
        <f t="shared" ref="AL66:AL70" si="21">SUM(T66:AK66)</f>
        <v>0</v>
      </c>
      <c r="AM66" s="173"/>
      <c r="AN66" s="153"/>
    </row>
    <row r="67" spans="2:76" x14ac:dyDescent="0.2">
      <c r="B67" s="187"/>
      <c r="C67" s="182" t="s">
        <v>5</v>
      </c>
      <c r="D67" s="133"/>
      <c r="E67" s="13">
        <v>0.4</v>
      </c>
      <c r="F67" s="339">
        <f t="shared" ref="F67:F70" si="22">AL67</f>
        <v>0</v>
      </c>
      <c r="G67" s="15"/>
      <c r="H67" s="18"/>
      <c r="I67" s="14">
        <v>0.4</v>
      </c>
      <c r="J67" s="7"/>
      <c r="K67" s="139"/>
      <c r="L67" s="69">
        <v>211412</v>
      </c>
      <c r="M67" s="100"/>
      <c r="N67" s="88"/>
      <c r="O67" s="88"/>
      <c r="P67" s="88"/>
      <c r="Q67" s="88"/>
      <c r="R67" s="87" t="s">
        <v>141</v>
      </c>
      <c r="S67" s="93"/>
      <c r="T67" s="136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3"/>
      <c r="AL67" s="10">
        <f t="shared" si="21"/>
        <v>0</v>
      </c>
      <c r="AM67" s="173"/>
      <c r="AN67" s="153"/>
    </row>
    <row r="68" spans="2:76" x14ac:dyDescent="0.2">
      <c r="B68" s="187"/>
      <c r="C68" s="182" t="s">
        <v>5</v>
      </c>
      <c r="D68" s="133"/>
      <c r="E68" s="13">
        <v>0.4</v>
      </c>
      <c r="F68" s="339">
        <f>AL68</f>
        <v>0</v>
      </c>
      <c r="G68" s="15"/>
      <c r="H68" s="18"/>
      <c r="I68" s="14">
        <v>0.4</v>
      </c>
      <c r="J68" s="7"/>
      <c r="K68" s="139"/>
      <c r="L68" s="69">
        <v>211413</v>
      </c>
      <c r="M68" s="100"/>
      <c r="N68" s="88"/>
      <c r="O68" s="88"/>
      <c r="P68" s="88"/>
      <c r="Q68" s="88"/>
      <c r="R68" s="87" t="s">
        <v>142</v>
      </c>
      <c r="S68" s="93"/>
      <c r="T68" s="136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3"/>
      <c r="AL68" s="10">
        <f t="shared" si="21"/>
        <v>0</v>
      </c>
      <c r="AM68" s="173"/>
      <c r="AN68" s="153"/>
    </row>
    <row r="69" spans="2:76" x14ac:dyDescent="0.2">
      <c r="B69" s="187"/>
      <c r="C69" s="182" t="s">
        <v>5</v>
      </c>
      <c r="D69" s="133"/>
      <c r="E69" s="13">
        <v>0.5</v>
      </c>
      <c r="F69" s="339">
        <f t="shared" si="22"/>
        <v>0</v>
      </c>
      <c r="G69" s="15"/>
      <c r="H69" s="18"/>
      <c r="I69" s="14">
        <v>0.5</v>
      </c>
      <c r="J69" s="7"/>
      <c r="K69" s="139"/>
      <c r="L69" s="69">
        <v>211414</v>
      </c>
      <c r="M69" s="100"/>
      <c r="N69" s="88"/>
      <c r="O69" s="88"/>
      <c r="P69" s="88"/>
      <c r="Q69" s="88"/>
      <c r="R69" s="87" t="s">
        <v>143</v>
      </c>
      <c r="S69" s="93"/>
      <c r="T69" s="136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3"/>
      <c r="AL69" s="10">
        <f t="shared" si="21"/>
        <v>0</v>
      </c>
      <c r="AM69" s="173"/>
      <c r="AN69" s="153"/>
    </row>
    <row r="70" spans="2:76" ht="14.25" x14ac:dyDescent="0.2">
      <c r="B70" s="187"/>
      <c r="C70" s="182" t="str">
        <f t="shared" ref="C70" si="23">IF(F70=0,"Open",IF(E70=0,"Complete", "In Progress"))</f>
        <v>Open</v>
      </c>
      <c r="D70" s="133"/>
      <c r="E70" s="13">
        <v>0.4</v>
      </c>
      <c r="F70" s="339">
        <f t="shared" si="22"/>
        <v>0</v>
      </c>
      <c r="G70" s="15"/>
      <c r="H70" s="18"/>
      <c r="I70" s="14">
        <v>0.4</v>
      </c>
      <c r="J70" s="7"/>
      <c r="K70" s="139"/>
      <c r="L70" s="69">
        <v>211420</v>
      </c>
      <c r="M70" s="100"/>
      <c r="N70" s="88"/>
      <c r="O70" s="88"/>
      <c r="P70" s="88"/>
      <c r="Q70" s="101" t="s">
        <v>139</v>
      </c>
      <c r="R70" s="87"/>
      <c r="S70" s="91"/>
      <c r="T70" s="136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3"/>
      <c r="AL70" s="10">
        <f t="shared" si="21"/>
        <v>0</v>
      </c>
      <c r="AM70" s="173"/>
      <c r="AN70" s="153"/>
    </row>
    <row r="71" spans="2:76" ht="12.95" customHeight="1" x14ac:dyDescent="0.2">
      <c r="B71" s="187"/>
      <c r="C71" s="363"/>
      <c r="D71" s="358"/>
      <c r="E71" s="341"/>
      <c r="F71" s="341"/>
      <c r="G71" s="337"/>
      <c r="H71" s="338"/>
      <c r="I71" s="341"/>
      <c r="J71" s="7"/>
      <c r="K71" s="139"/>
      <c r="L71" s="69">
        <v>211500</v>
      </c>
      <c r="M71" s="100"/>
      <c r="N71" s="88"/>
      <c r="O71" s="88"/>
      <c r="P71" s="87" t="s">
        <v>145</v>
      </c>
      <c r="Q71" s="87"/>
      <c r="R71" s="87"/>
      <c r="S71" s="93"/>
      <c r="T71" s="136"/>
      <c r="U71" s="345"/>
      <c r="V71" s="345"/>
      <c r="W71" s="345"/>
      <c r="X71" s="345"/>
      <c r="Y71" s="345"/>
      <c r="Z71" s="345"/>
      <c r="AA71" s="345"/>
      <c r="AB71" s="345"/>
      <c r="AC71" s="345"/>
      <c r="AD71" s="345"/>
      <c r="AE71" s="345"/>
      <c r="AF71" s="345"/>
      <c r="AG71" s="345"/>
      <c r="AH71" s="345"/>
      <c r="AI71" s="345"/>
      <c r="AJ71" s="345"/>
      <c r="AK71" s="346"/>
      <c r="AL71" s="361"/>
      <c r="AM71" s="173"/>
      <c r="AN71" s="153"/>
    </row>
    <row r="72" spans="2:76" ht="12.75" customHeight="1" thickBot="1" x14ac:dyDescent="0.25">
      <c r="B72" s="159"/>
      <c r="C72" s="363"/>
      <c r="D72" s="358"/>
      <c r="E72" s="341"/>
      <c r="F72" s="341"/>
      <c r="G72" s="337"/>
      <c r="H72" s="338"/>
      <c r="I72" s="341"/>
      <c r="J72" s="7"/>
      <c r="K72" s="139"/>
      <c r="L72" s="69">
        <v>211510</v>
      </c>
      <c r="M72" s="100"/>
      <c r="N72" s="88"/>
      <c r="O72" s="88"/>
      <c r="P72" s="88"/>
      <c r="Q72" s="87" t="s">
        <v>146</v>
      </c>
      <c r="R72" s="87"/>
      <c r="S72" s="93"/>
      <c r="T72" s="136"/>
      <c r="U72" s="345"/>
      <c r="V72" s="345"/>
      <c r="W72" s="345"/>
      <c r="X72" s="345"/>
      <c r="Y72" s="345"/>
      <c r="Z72" s="345"/>
      <c r="AA72" s="345"/>
      <c r="AB72" s="345"/>
      <c r="AC72" s="345"/>
      <c r="AD72" s="345"/>
      <c r="AE72" s="345"/>
      <c r="AF72" s="345"/>
      <c r="AG72" s="345"/>
      <c r="AH72" s="345"/>
      <c r="AI72" s="345"/>
      <c r="AJ72" s="345"/>
      <c r="AK72" s="346"/>
      <c r="AL72" s="361"/>
      <c r="AM72" s="189"/>
      <c r="AN72" s="153"/>
    </row>
    <row r="73" spans="2:76" ht="12.95" customHeight="1" thickTop="1" x14ac:dyDescent="0.2">
      <c r="B73" s="159"/>
      <c r="C73" s="182" t="s">
        <v>5</v>
      </c>
      <c r="D73" s="133"/>
      <c r="E73" s="13">
        <v>0.5</v>
      </c>
      <c r="F73" s="339">
        <f>AL73</f>
        <v>0</v>
      </c>
      <c r="G73" s="15"/>
      <c r="H73" s="18"/>
      <c r="I73" s="14">
        <v>0.5</v>
      </c>
      <c r="J73" s="7"/>
      <c r="K73" s="139"/>
      <c r="L73" s="69">
        <v>211511</v>
      </c>
      <c r="M73" s="100"/>
      <c r="N73" s="88"/>
      <c r="O73" s="88"/>
      <c r="P73" s="88"/>
      <c r="Q73" s="88"/>
      <c r="R73" s="87" t="s">
        <v>147</v>
      </c>
      <c r="S73" s="93"/>
      <c r="T73" s="136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3"/>
      <c r="AL73" s="10">
        <f t="shared" ref="AL73:AL75" si="24">SUM(T73:AK73)</f>
        <v>0</v>
      </c>
      <c r="AM73" s="152"/>
      <c r="AN73" s="153"/>
    </row>
    <row r="74" spans="2:76" x14ac:dyDescent="0.2">
      <c r="B74" s="159"/>
      <c r="C74" s="182" t="s">
        <v>5</v>
      </c>
      <c r="D74" s="133"/>
      <c r="E74" s="13">
        <v>0.5</v>
      </c>
      <c r="F74" s="339">
        <f t="shared" ref="F74:F79" si="25">AL74</f>
        <v>0</v>
      </c>
      <c r="G74" s="15"/>
      <c r="H74" s="18"/>
      <c r="I74" s="14">
        <v>0.5</v>
      </c>
      <c r="J74" s="7"/>
      <c r="K74" s="139"/>
      <c r="L74" s="69">
        <v>211512</v>
      </c>
      <c r="M74" s="100"/>
      <c r="N74" s="88"/>
      <c r="O74" s="88"/>
      <c r="P74" s="88"/>
      <c r="Q74" s="88"/>
      <c r="R74" s="87" t="s">
        <v>148</v>
      </c>
      <c r="S74" s="93"/>
      <c r="T74" s="136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3"/>
      <c r="AL74" s="10">
        <f t="shared" si="24"/>
        <v>0</v>
      </c>
      <c r="AM74" s="152"/>
      <c r="AN74" s="153"/>
    </row>
    <row r="75" spans="2:76" ht="12" customHeight="1" x14ac:dyDescent="0.2">
      <c r="B75" s="159"/>
      <c r="C75" s="182" t="s">
        <v>5</v>
      </c>
      <c r="D75" s="133"/>
      <c r="E75" s="13">
        <v>0.6</v>
      </c>
      <c r="F75" s="339">
        <f>AL75</f>
        <v>0</v>
      </c>
      <c r="G75" s="15"/>
      <c r="H75" s="18"/>
      <c r="I75" s="14">
        <v>0.6</v>
      </c>
      <c r="J75" s="7"/>
      <c r="K75" s="139"/>
      <c r="L75" s="69">
        <v>211513</v>
      </c>
      <c r="M75" s="100"/>
      <c r="N75" s="88"/>
      <c r="O75" s="88"/>
      <c r="P75" s="88"/>
      <c r="Q75" s="88"/>
      <c r="R75" s="87" t="s">
        <v>149</v>
      </c>
      <c r="S75" s="93"/>
      <c r="T75" s="136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3"/>
      <c r="AL75" s="10">
        <f t="shared" si="24"/>
        <v>0</v>
      </c>
      <c r="AM75" s="152"/>
      <c r="AN75" s="153"/>
    </row>
    <row r="76" spans="2:76" ht="13.5" customHeight="1" x14ac:dyDescent="0.2">
      <c r="B76" s="159"/>
      <c r="C76" s="182" t="s">
        <v>5</v>
      </c>
      <c r="D76" s="133"/>
      <c r="E76" s="13">
        <v>0.5</v>
      </c>
      <c r="F76" s="339">
        <f t="shared" si="25"/>
        <v>0</v>
      </c>
      <c r="G76" s="15"/>
      <c r="H76" s="18"/>
      <c r="I76" s="14">
        <v>0.5</v>
      </c>
      <c r="J76" s="7"/>
      <c r="K76" s="139"/>
      <c r="L76" s="69">
        <v>211514</v>
      </c>
      <c r="M76" s="100"/>
      <c r="N76" s="88"/>
      <c r="O76" s="88"/>
      <c r="P76" s="88"/>
      <c r="Q76" s="88"/>
      <c r="R76" s="87" t="s">
        <v>150</v>
      </c>
      <c r="S76" s="93"/>
      <c r="T76" s="136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3"/>
      <c r="AL76" s="10">
        <f t="shared" ref="AL76:AL77" si="26">SUM(T76:AK76)</f>
        <v>0</v>
      </c>
      <c r="AM76" s="152"/>
      <c r="AN76" s="153"/>
    </row>
    <row r="77" spans="2:76" ht="12.75" customHeight="1" x14ac:dyDescent="0.2">
      <c r="B77" s="159"/>
      <c r="C77" s="182" t="str">
        <f t="shared" ref="C77" si="27">IF(F77=0,"Open",IF(E77=0,"Complete", "In Progress"))</f>
        <v>Open</v>
      </c>
      <c r="D77" s="133"/>
      <c r="E77" s="13">
        <v>0.4</v>
      </c>
      <c r="F77" s="339">
        <f>AL77</f>
        <v>0</v>
      </c>
      <c r="G77" s="15"/>
      <c r="H77" s="18"/>
      <c r="I77" s="14">
        <v>0.4</v>
      </c>
      <c r="J77" s="7"/>
      <c r="K77" s="139"/>
      <c r="L77" s="69">
        <v>211520</v>
      </c>
      <c r="M77" s="100"/>
      <c r="N77" s="88"/>
      <c r="O77" s="88"/>
      <c r="P77" s="88"/>
      <c r="Q77" s="101" t="s">
        <v>144</v>
      </c>
      <c r="R77" s="87"/>
      <c r="S77" s="91"/>
      <c r="T77" s="136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3"/>
      <c r="AL77" s="10">
        <f t="shared" si="26"/>
        <v>0</v>
      </c>
      <c r="AM77" s="152"/>
      <c r="AN77" s="15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</row>
    <row r="78" spans="2:76" x14ac:dyDescent="0.2">
      <c r="B78" s="159"/>
      <c r="C78" s="363"/>
      <c r="D78" s="358"/>
      <c r="E78" s="341"/>
      <c r="F78" s="341"/>
      <c r="G78" s="337"/>
      <c r="H78" s="338"/>
      <c r="I78" s="341"/>
      <c r="J78" s="7"/>
      <c r="K78" s="139"/>
      <c r="L78" s="69">
        <v>211600</v>
      </c>
      <c r="M78" s="100"/>
      <c r="N78" s="88"/>
      <c r="O78" s="88"/>
      <c r="P78" s="87" t="s">
        <v>151</v>
      </c>
      <c r="Q78" s="87"/>
      <c r="R78" s="87"/>
      <c r="S78" s="93"/>
      <c r="T78" s="136"/>
      <c r="U78" s="345"/>
      <c r="V78" s="345"/>
      <c r="W78" s="345"/>
      <c r="X78" s="345"/>
      <c r="Y78" s="345"/>
      <c r="Z78" s="345"/>
      <c r="AA78" s="345"/>
      <c r="AB78" s="345"/>
      <c r="AC78" s="345"/>
      <c r="AD78" s="345"/>
      <c r="AE78" s="345"/>
      <c r="AF78" s="345"/>
      <c r="AG78" s="345"/>
      <c r="AH78" s="345"/>
      <c r="AI78" s="345"/>
      <c r="AJ78" s="345"/>
      <c r="AK78" s="346"/>
      <c r="AL78" s="361"/>
      <c r="AM78" s="152"/>
      <c r="AN78" s="15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</row>
    <row r="79" spans="2:76" x14ac:dyDescent="0.2">
      <c r="B79" s="159"/>
      <c r="C79" s="182" t="s">
        <v>5</v>
      </c>
      <c r="D79" s="133"/>
      <c r="E79" s="13">
        <v>0.4</v>
      </c>
      <c r="F79" s="339">
        <f t="shared" si="25"/>
        <v>0</v>
      </c>
      <c r="G79" s="15"/>
      <c r="H79" s="18"/>
      <c r="I79" s="14">
        <v>0.4</v>
      </c>
      <c r="J79" s="7"/>
      <c r="K79" s="139"/>
      <c r="L79" s="69">
        <v>211610</v>
      </c>
      <c r="M79" s="100"/>
      <c r="N79" s="88"/>
      <c r="O79" s="88"/>
      <c r="P79" s="88"/>
      <c r="Q79" s="87" t="s">
        <v>152</v>
      </c>
      <c r="R79" s="87"/>
      <c r="S79" s="93"/>
      <c r="T79" s="136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3"/>
      <c r="AL79" s="10">
        <f t="shared" ref="AL79:AL80" si="28">SUM(T79:AK79)</f>
        <v>0</v>
      </c>
      <c r="AM79" s="152"/>
      <c r="AN79" s="15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</row>
    <row r="80" spans="2:76" x14ac:dyDescent="0.2">
      <c r="B80" s="159"/>
      <c r="C80" s="182" t="str">
        <f t="shared" ref="C80" si="29">IF(F80=0,"Open",IF(E80=0,"Complete", "In Progress"))</f>
        <v>Open</v>
      </c>
      <c r="D80" s="133"/>
      <c r="E80" s="13">
        <v>0.4</v>
      </c>
      <c r="F80" s="339">
        <f>AL80</f>
        <v>0</v>
      </c>
      <c r="G80" s="15"/>
      <c r="H80" s="18"/>
      <c r="I80" s="14">
        <v>0.4</v>
      </c>
      <c r="J80" s="7"/>
      <c r="K80" s="139"/>
      <c r="L80" s="69">
        <v>211620</v>
      </c>
      <c r="M80" s="100"/>
      <c r="N80" s="88"/>
      <c r="O80" s="88"/>
      <c r="P80" s="88"/>
      <c r="Q80" s="347" t="s">
        <v>153</v>
      </c>
      <c r="R80" s="87"/>
      <c r="S80" s="91"/>
      <c r="T80" s="136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3"/>
      <c r="AL80" s="10">
        <f t="shared" si="28"/>
        <v>0</v>
      </c>
      <c r="AM80" s="152"/>
      <c r="AN80" s="15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</row>
    <row r="81" spans="2:76" x14ac:dyDescent="0.2">
      <c r="B81" s="159"/>
      <c r="C81" s="185"/>
      <c r="D81" s="133"/>
      <c r="E81" s="70"/>
      <c r="F81" s="70"/>
      <c r="G81" s="15"/>
      <c r="H81" s="18"/>
      <c r="I81" s="70"/>
      <c r="J81" s="7"/>
      <c r="K81" s="139"/>
      <c r="L81" s="69">
        <v>220000</v>
      </c>
      <c r="M81" s="100"/>
      <c r="N81" s="87" t="s">
        <v>154</v>
      </c>
      <c r="O81" s="87"/>
      <c r="P81" s="94"/>
      <c r="Q81" s="87"/>
      <c r="R81" s="87"/>
      <c r="S81" s="91"/>
      <c r="T81" s="13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7"/>
      <c r="AL81" s="147"/>
      <c r="AM81" s="152"/>
      <c r="AN81" s="15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</row>
    <row r="82" spans="2:76" ht="13.5" thickBot="1" x14ac:dyDescent="0.25">
      <c r="B82" s="160"/>
      <c r="C82" s="185"/>
      <c r="D82" s="133"/>
      <c r="E82" s="70"/>
      <c r="F82" s="70"/>
      <c r="G82" s="15"/>
      <c r="H82" s="18"/>
      <c r="I82" s="70"/>
      <c r="J82" s="7"/>
      <c r="K82" s="139"/>
      <c r="L82" s="69">
        <v>221000</v>
      </c>
      <c r="M82" s="100"/>
      <c r="N82" s="88"/>
      <c r="O82" s="87" t="s">
        <v>155</v>
      </c>
      <c r="P82" s="87"/>
      <c r="Q82" s="87"/>
      <c r="R82" s="94"/>
      <c r="S82" s="91"/>
      <c r="T82" s="136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6"/>
      <c r="AL82" s="361"/>
      <c r="AM82" s="154"/>
      <c r="AN82" s="155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</row>
    <row r="83" spans="2:76" ht="13.5" thickTop="1" x14ac:dyDescent="0.2">
      <c r="B83" s="20"/>
      <c r="C83" s="182" t="str">
        <f>IF(F83=0,"Open",IF(E83=0,"Complete", "In Progress"))</f>
        <v>Open</v>
      </c>
      <c r="D83" s="133"/>
      <c r="E83" s="13">
        <v>0.5</v>
      </c>
      <c r="F83" s="339">
        <f t="shared" ref="F83:F84" si="30">AL83</f>
        <v>0</v>
      </c>
      <c r="G83" s="15"/>
      <c r="H83" s="18"/>
      <c r="I83" s="14">
        <v>0.5</v>
      </c>
      <c r="J83" s="7"/>
      <c r="K83" s="139"/>
      <c r="L83" s="69">
        <v>221100</v>
      </c>
      <c r="M83" s="100"/>
      <c r="N83" s="88"/>
      <c r="O83" s="88"/>
      <c r="P83" s="87" t="s">
        <v>156</v>
      </c>
      <c r="Q83" s="87"/>
      <c r="R83" s="94"/>
      <c r="S83" s="91"/>
      <c r="T83" s="136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3"/>
      <c r="AL83" s="10">
        <f t="shared" ref="AL83:AL84" si="31">SUM(T83:AK83)</f>
        <v>0</v>
      </c>
      <c r="AM83" s="24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</row>
    <row r="84" spans="2:76" x14ac:dyDescent="0.2">
      <c r="B84" s="20"/>
      <c r="C84" s="182" t="str">
        <f>IF(F84=0,"Open",IF(E84=0,"Complete", "In Progress"))</f>
        <v>Open</v>
      </c>
      <c r="D84" s="133"/>
      <c r="E84" s="13">
        <v>0.4</v>
      </c>
      <c r="F84" s="339">
        <f>AL84</f>
        <v>0</v>
      </c>
      <c r="G84" s="15"/>
      <c r="H84" s="18"/>
      <c r="I84" s="14">
        <v>0.4</v>
      </c>
      <c r="J84" s="7"/>
      <c r="K84" s="139"/>
      <c r="L84" s="69">
        <v>221200</v>
      </c>
      <c r="M84" s="100"/>
      <c r="N84" s="88"/>
      <c r="O84" s="88"/>
      <c r="P84" s="87" t="s">
        <v>157</v>
      </c>
      <c r="Q84" s="87"/>
      <c r="R84" s="94"/>
      <c r="S84" s="91"/>
      <c r="T84" s="136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3"/>
      <c r="AL84" s="10">
        <f t="shared" si="31"/>
        <v>0</v>
      </c>
      <c r="AM84" s="24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</row>
    <row r="85" spans="2:76" x14ac:dyDescent="0.2">
      <c r="B85" s="20"/>
      <c r="C85" s="185"/>
      <c r="D85" s="133"/>
      <c r="E85" s="70"/>
      <c r="F85" s="70"/>
      <c r="G85" s="15"/>
      <c r="H85" s="18"/>
      <c r="I85" s="70"/>
      <c r="J85" s="7"/>
      <c r="K85" s="139"/>
      <c r="L85" s="69">
        <v>222000</v>
      </c>
      <c r="M85" s="100"/>
      <c r="N85" s="88"/>
      <c r="O85" s="87" t="s">
        <v>158</v>
      </c>
      <c r="P85" s="87"/>
      <c r="Q85" s="87"/>
      <c r="R85" s="94"/>
      <c r="S85" s="91"/>
      <c r="T85" s="136"/>
      <c r="U85" s="345"/>
      <c r="V85" s="345"/>
      <c r="W85" s="345"/>
      <c r="X85" s="345"/>
      <c r="Y85" s="345"/>
      <c r="Z85" s="345"/>
      <c r="AA85" s="345"/>
      <c r="AB85" s="345"/>
      <c r="AC85" s="345"/>
      <c r="AD85" s="345"/>
      <c r="AE85" s="345"/>
      <c r="AF85" s="345"/>
      <c r="AG85" s="345"/>
      <c r="AH85" s="345"/>
      <c r="AI85" s="345"/>
      <c r="AJ85" s="345"/>
      <c r="AK85" s="346"/>
      <c r="AL85" s="361"/>
      <c r="AM85" s="24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</row>
    <row r="86" spans="2:76" x14ac:dyDescent="0.2">
      <c r="B86" s="20"/>
      <c r="C86" s="182" t="str">
        <f>IF(F86=0,"Open",IF(E86=0,"Complete", "In Progress"))</f>
        <v>Open</v>
      </c>
      <c r="D86" s="133"/>
      <c r="E86" s="13">
        <v>0.5</v>
      </c>
      <c r="F86" s="339">
        <f>AL86</f>
        <v>0</v>
      </c>
      <c r="G86" s="15"/>
      <c r="H86" s="18"/>
      <c r="I86" s="14">
        <v>0.5</v>
      </c>
      <c r="J86" s="7"/>
      <c r="K86" s="139"/>
      <c r="L86" s="69">
        <v>222100</v>
      </c>
      <c r="M86" s="100"/>
      <c r="N86" s="88"/>
      <c r="O86" s="88"/>
      <c r="P86" s="87" t="s">
        <v>159</v>
      </c>
      <c r="Q86" s="87"/>
      <c r="R86" s="94"/>
      <c r="S86" s="91"/>
      <c r="T86" s="136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3"/>
      <c r="AL86" s="10">
        <f t="shared" ref="AL86" si="32">SUM(T86:AK86)</f>
        <v>0</v>
      </c>
      <c r="AM86" s="24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</row>
    <row r="87" spans="2:76" x14ac:dyDescent="0.2">
      <c r="B87" s="20"/>
      <c r="C87" s="182" t="str">
        <f>IF(F87=0,"Open",IF(E87=0,"Complete", "In Progress"))</f>
        <v>Open</v>
      </c>
      <c r="D87" s="133"/>
      <c r="E87" s="13">
        <v>0.6</v>
      </c>
      <c r="F87" s="339">
        <f>AL87</f>
        <v>0</v>
      </c>
      <c r="G87" s="15"/>
      <c r="H87" s="18"/>
      <c r="I87" s="14">
        <v>0.6</v>
      </c>
      <c r="J87" s="7"/>
      <c r="K87" s="139"/>
      <c r="L87" s="69">
        <v>222200</v>
      </c>
      <c r="M87" s="100"/>
      <c r="N87" s="88"/>
      <c r="O87" s="88"/>
      <c r="P87" s="87" t="s">
        <v>160</v>
      </c>
      <c r="Q87" s="87"/>
      <c r="R87" s="94"/>
      <c r="S87" s="91"/>
      <c r="T87" s="136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3"/>
      <c r="AL87" s="10">
        <f t="shared" si="16"/>
        <v>0</v>
      </c>
      <c r="AM87" s="24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</row>
    <row r="88" spans="2:76" x14ac:dyDescent="0.2">
      <c r="B88" s="20"/>
      <c r="C88" s="185"/>
      <c r="D88" s="133"/>
      <c r="E88" s="70"/>
      <c r="F88" s="70"/>
      <c r="G88" s="15"/>
      <c r="H88" s="18"/>
      <c r="I88" s="70"/>
      <c r="J88" s="7"/>
      <c r="K88" s="139"/>
      <c r="L88" s="69">
        <v>230000</v>
      </c>
      <c r="M88" s="100"/>
      <c r="N88" s="87" t="s">
        <v>161</v>
      </c>
      <c r="O88" s="87"/>
      <c r="P88" s="94"/>
      <c r="Q88" s="87"/>
      <c r="R88" s="87"/>
      <c r="S88" s="91"/>
      <c r="T88" s="13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7"/>
      <c r="AL88" s="147"/>
      <c r="AM88" s="24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</row>
    <row r="89" spans="2:76" x14ac:dyDescent="0.2">
      <c r="B89" s="20"/>
      <c r="C89" s="185"/>
      <c r="D89" s="133"/>
      <c r="E89" s="70"/>
      <c r="F89" s="70"/>
      <c r="G89" s="15"/>
      <c r="H89" s="18"/>
      <c r="I89" s="70"/>
      <c r="J89" s="7"/>
      <c r="K89" s="139"/>
      <c r="L89" s="69">
        <v>231000</v>
      </c>
      <c r="M89" s="100"/>
      <c r="N89" s="88"/>
      <c r="O89" s="87" t="s">
        <v>162</v>
      </c>
      <c r="P89" s="87"/>
      <c r="Q89" s="87"/>
      <c r="R89" s="94"/>
      <c r="S89" s="91"/>
      <c r="T89" s="136"/>
      <c r="U89" s="345"/>
      <c r="V89" s="345"/>
      <c r="W89" s="345"/>
      <c r="X89" s="345"/>
      <c r="Y89" s="345"/>
      <c r="Z89" s="345"/>
      <c r="AA89" s="345"/>
      <c r="AB89" s="345"/>
      <c r="AC89" s="345"/>
      <c r="AD89" s="345"/>
      <c r="AE89" s="345"/>
      <c r="AF89" s="345"/>
      <c r="AG89" s="345"/>
      <c r="AH89" s="345"/>
      <c r="AI89" s="345"/>
      <c r="AJ89" s="345"/>
      <c r="AK89" s="346"/>
      <c r="AL89" s="361"/>
      <c r="AM89" s="24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</row>
    <row r="90" spans="2:76" x14ac:dyDescent="0.2">
      <c r="B90" s="20"/>
      <c r="C90" s="182" t="str">
        <f>IF(F90=0,"Open",IF(E90=0,"Complete", "In Progress"))</f>
        <v>Open</v>
      </c>
      <c r="D90" s="133"/>
      <c r="E90" s="13">
        <v>0.2</v>
      </c>
      <c r="F90" s="339">
        <f>AL90</f>
        <v>0</v>
      </c>
      <c r="G90" s="15"/>
      <c r="H90" s="18"/>
      <c r="I90" s="14">
        <v>0.2</v>
      </c>
      <c r="J90" s="7"/>
      <c r="K90" s="139"/>
      <c r="L90" s="69">
        <v>231100</v>
      </c>
      <c r="M90" s="100"/>
      <c r="N90" s="88"/>
      <c r="O90" s="88"/>
      <c r="P90" s="87" t="s">
        <v>163</v>
      </c>
      <c r="Q90" s="87"/>
      <c r="R90" s="94"/>
      <c r="S90" s="91"/>
      <c r="T90" s="136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3"/>
      <c r="AL90" s="10">
        <f t="shared" ref="AL90:AL92" si="33">SUM(T90:AK90)</f>
        <v>0</v>
      </c>
      <c r="AM90" s="24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</row>
    <row r="91" spans="2:76" x14ac:dyDescent="0.2">
      <c r="B91" s="20"/>
      <c r="C91" s="182" t="str">
        <f>IF(F91=0,"Open",IF(E91=0,"Complete", "In Progress"))</f>
        <v>Open</v>
      </c>
      <c r="D91" s="133"/>
      <c r="E91" s="13">
        <v>0.3</v>
      </c>
      <c r="F91" s="339">
        <f t="shared" ref="F91:F94" si="34">AL91</f>
        <v>0</v>
      </c>
      <c r="G91" s="15"/>
      <c r="H91" s="18"/>
      <c r="I91" s="14">
        <v>0.3</v>
      </c>
      <c r="J91" s="7"/>
      <c r="K91" s="139"/>
      <c r="L91" s="69">
        <v>231200</v>
      </c>
      <c r="M91" s="100"/>
      <c r="N91" s="88"/>
      <c r="O91" s="88"/>
      <c r="P91" s="87" t="s">
        <v>164</v>
      </c>
      <c r="Q91" s="87"/>
      <c r="R91" s="94"/>
      <c r="S91" s="91"/>
      <c r="T91" s="136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3"/>
      <c r="AL91" s="10">
        <f t="shared" si="33"/>
        <v>0</v>
      </c>
      <c r="AM91" s="85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</row>
    <row r="92" spans="2:76" x14ac:dyDescent="0.2">
      <c r="B92" s="20"/>
      <c r="C92" s="182" t="str">
        <f>IF(F92=0,"Open",IF(E92=0,"Complete", "In Progress"))</f>
        <v>Open</v>
      </c>
      <c r="D92" s="133"/>
      <c r="E92" s="335">
        <v>0.1</v>
      </c>
      <c r="F92" s="339">
        <f>AL92</f>
        <v>0</v>
      </c>
      <c r="G92" s="15"/>
      <c r="H92" s="18"/>
      <c r="I92" s="336">
        <v>0.1</v>
      </c>
      <c r="J92" s="7"/>
      <c r="K92" s="139"/>
      <c r="L92" s="69">
        <v>232000</v>
      </c>
      <c r="M92" s="100"/>
      <c r="N92" s="88"/>
      <c r="O92" s="87" t="s">
        <v>165</v>
      </c>
      <c r="P92" s="87"/>
      <c r="Q92" s="87"/>
      <c r="R92" s="94"/>
      <c r="S92" s="91"/>
      <c r="T92" s="136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3"/>
      <c r="AL92" s="10">
        <f t="shared" si="33"/>
        <v>0</v>
      </c>
      <c r="AM92" s="85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</row>
    <row r="93" spans="2:76" x14ac:dyDescent="0.2">
      <c r="B93" s="20"/>
      <c r="C93" s="182" t="str">
        <f>IF(F93=0,"Open",IF(E93=0,"Complete", "In Progress"))</f>
        <v>Open</v>
      </c>
      <c r="D93" s="133"/>
      <c r="E93" s="335">
        <v>0.5</v>
      </c>
      <c r="F93" s="339">
        <f t="shared" si="34"/>
        <v>0</v>
      </c>
      <c r="G93" s="15"/>
      <c r="H93" s="18"/>
      <c r="I93" s="336">
        <v>0.5</v>
      </c>
      <c r="J93" s="7"/>
      <c r="K93" s="139"/>
      <c r="L93" s="69">
        <v>233000</v>
      </c>
      <c r="M93" s="100"/>
      <c r="N93" s="88"/>
      <c r="O93" s="87" t="s">
        <v>166</v>
      </c>
      <c r="P93" s="87"/>
      <c r="Q93" s="87"/>
      <c r="R93" s="94"/>
      <c r="S93" s="91"/>
      <c r="T93" s="136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3"/>
      <c r="AL93" s="10">
        <f t="shared" ref="AL93" si="35">SUM(T93:AK93)</f>
        <v>0</v>
      </c>
      <c r="AM93" s="85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</row>
    <row r="94" spans="2:76" x14ac:dyDescent="0.2">
      <c r="C94" s="182" t="str">
        <f>IF(F94=0,"Open",IF(E94=0,"Complete", "In Progress"))</f>
        <v>Open</v>
      </c>
      <c r="D94" s="133"/>
      <c r="E94" s="335">
        <v>0.2</v>
      </c>
      <c r="F94" s="339">
        <f t="shared" si="34"/>
        <v>0</v>
      </c>
      <c r="G94" s="15"/>
      <c r="H94" s="18"/>
      <c r="I94" s="336">
        <v>0.2</v>
      </c>
      <c r="J94" s="7"/>
      <c r="K94" s="139"/>
      <c r="L94" s="69">
        <v>234000</v>
      </c>
      <c r="M94" s="100"/>
      <c r="N94" s="88"/>
      <c r="O94" s="87" t="s">
        <v>167</v>
      </c>
      <c r="P94" s="87"/>
      <c r="Q94" s="87"/>
      <c r="R94" s="94"/>
      <c r="S94" s="91"/>
      <c r="T94" s="136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3"/>
      <c r="AL94" s="10">
        <f t="shared" ref="AL94" si="36">SUM(T94:AK94)</f>
        <v>0</v>
      </c>
    </row>
    <row r="95" spans="2:76" x14ac:dyDescent="0.2">
      <c r="C95" s="363"/>
      <c r="D95" s="358"/>
      <c r="E95" s="341"/>
      <c r="F95" s="341"/>
      <c r="G95" s="337"/>
      <c r="H95" s="338"/>
      <c r="I95" s="341"/>
      <c r="J95" s="333"/>
      <c r="K95" s="360"/>
      <c r="L95" s="340">
        <v>300000</v>
      </c>
      <c r="M95" s="352" t="s">
        <v>212</v>
      </c>
      <c r="N95" s="353"/>
      <c r="O95" s="353"/>
      <c r="P95" s="354"/>
      <c r="Q95" s="353"/>
      <c r="R95" s="353"/>
      <c r="S95" s="355"/>
      <c r="T95" s="359"/>
      <c r="U95" s="345"/>
      <c r="V95" s="345"/>
      <c r="W95" s="345"/>
      <c r="X95" s="345"/>
      <c r="Y95" s="345"/>
      <c r="Z95" s="345"/>
      <c r="AA95" s="345"/>
      <c r="AB95" s="345"/>
      <c r="AC95" s="345"/>
      <c r="AD95" s="345"/>
      <c r="AE95" s="345"/>
      <c r="AF95" s="345"/>
      <c r="AG95" s="345"/>
      <c r="AH95" s="345"/>
      <c r="AI95" s="345"/>
      <c r="AJ95" s="345"/>
      <c r="AK95" s="346"/>
      <c r="AL95" s="361"/>
    </row>
    <row r="96" spans="2:76" x14ac:dyDescent="0.2">
      <c r="C96" s="363"/>
      <c r="D96" s="358"/>
      <c r="E96" s="341"/>
      <c r="F96" s="341"/>
      <c r="G96" s="337"/>
      <c r="H96" s="338"/>
      <c r="I96" s="341"/>
      <c r="J96" s="333"/>
      <c r="K96" s="360"/>
      <c r="L96" s="340">
        <v>310000</v>
      </c>
      <c r="M96" s="356"/>
      <c r="N96" s="347" t="s">
        <v>168</v>
      </c>
      <c r="O96" s="347"/>
      <c r="P96" s="351"/>
      <c r="Q96" s="347"/>
      <c r="R96" s="347"/>
      <c r="S96" s="349"/>
      <c r="T96" s="359"/>
      <c r="U96" s="345"/>
      <c r="V96" s="345"/>
      <c r="W96" s="345"/>
      <c r="X96" s="345"/>
      <c r="Y96" s="345"/>
      <c r="Z96" s="345"/>
      <c r="AA96" s="345"/>
      <c r="AB96" s="345"/>
      <c r="AC96" s="345"/>
      <c r="AD96" s="345"/>
      <c r="AE96" s="345"/>
      <c r="AF96" s="345"/>
      <c r="AG96" s="345"/>
      <c r="AH96" s="345"/>
      <c r="AI96" s="345"/>
      <c r="AJ96" s="345"/>
      <c r="AK96" s="346"/>
      <c r="AL96" s="361"/>
    </row>
    <row r="97" spans="3:38" x14ac:dyDescent="0.2">
      <c r="C97" s="363"/>
      <c r="D97" s="358"/>
      <c r="E97" s="341"/>
      <c r="F97" s="341"/>
      <c r="G97" s="337"/>
      <c r="H97" s="338"/>
      <c r="I97" s="341"/>
      <c r="J97" s="333"/>
      <c r="K97" s="360"/>
      <c r="L97" s="340">
        <v>311000</v>
      </c>
      <c r="M97" s="356"/>
      <c r="N97" s="348"/>
      <c r="O97" s="347" t="s">
        <v>169</v>
      </c>
      <c r="P97" s="351"/>
      <c r="Q97" s="347"/>
      <c r="R97" s="347"/>
      <c r="S97" s="349"/>
      <c r="T97" s="359"/>
      <c r="U97" s="345"/>
      <c r="V97" s="345"/>
      <c r="W97" s="345"/>
      <c r="X97" s="345"/>
      <c r="Y97" s="345"/>
      <c r="Z97" s="345"/>
      <c r="AA97" s="345"/>
      <c r="AB97" s="345"/>
      <c r="AC97" s="345"/>
      <c r="AD97" s="345"/>
      <c r="AE97" s="345"/>
      <c r="AF97" s="345"/>
      <c r="AG97" s="345"/>
      <c r="AH97" s="345"/>
      <c r="AI97" s="345"/>
      <c r="AJ97" s="345"/>
      <c r="AK97" s="346"/>
      <c r="AL97" s="361"/>
    </row>
    <row r="98" spans="3:38" x14ac:dyDescent="0.2">
      <c r="C98" s="362" t="str">
        <f t="shared" ref="C98:C101" si="37">IF(F98=0,"Open",IF(E98=0,"Complete", "In Progress"))</f>
        <v>Open</v>
      </c>
      <c r="D98" s="358"/>
      <c r="E98" s="335">
        <v>0.5</v>
      </c>
      <c r="F98" s="339">
        <f>AL98</f>
        <v>0</v>
      </c>
      <c r="G98" s="337"/>
      <c r="H98" s="338"/>
      <c r="I98" s="336">
        <v>0.5</v>
      </c>
      <c r="J98" s="333"/>
      <c r="K98" s="360"/>
      <c r="L98" s="340">
        <v>311100</v>
      </c>
      <c r="M98" s="356"/>
      <c r="N98" s="348"/>
      <c r="O98" s="348"/>
      <c r="P98" s="347" t="s">
        <v>170</v>
      </c>
      <c r="Q98" s="347"/>
      <c r="R98" s="347"/>
      <c r="S98" s="350"/>
      <c r="T98" s="359"/>
      <c r="U98" s="343"/>
      <c r="V98" s="343"/>
      <c r="W98" s="343"/>
      <c r="X98" s="343"/>
      <c r="Y98" s="343"/>
      <c r="Z98" s="343"/>
      <c r="AA98" s="343"/>
      <c r="AB98" s="343"/>
      <c r="AC98" s="343"/>
      <c r="AD98" s="343"/>
      <c r="AE98" s="343"/>
      <c r="AF98" s="343"/>
      <c r="AG98" s="343"/>
      <c r="AH98" s="343"/>
      <c r="AI98" s="343"/>
      <c r="AJ98" s="343"/>
      <c r="AK98" s="344"/>
      <c r="AL98" s="334">
        <f t="shared" ref="AL98:AL101" si="38">SUM(T98:AK98)</f>
        <v>0</v>
      </c>
    </row>
    <row r="99" spans="3:38" x14ac:dyDescent="0.2">
      <c r="C99" s="362" t="str">
        <f t="shared" si="37"/>
        <v>Open</v>
      </c>
      <c r="D99" s="358"/>
      <c r="E99" s="335">
        <v>0.3</v>
      </c>
      <c r="F99" s="339">
        <f>AL99</f>
        <v>0</v>
      </c>
      <c r="G99" s="337"/>
      <c r="H99" s="338"/>
      <c r="I99" s="336">
        <v>0.3</v>
      </c>
      <c r="J99" s="333"/>
      <c r="K99" s="360"/>
      <c r="L99" s="340">
        <v>311200</v>
      </c>
      <c r="M99" s="356"/>
      <c r="N99" s="348"/>
      <c r="O99" s="348"/>
      <c r="P99" s="347" t="s">
        <v>171</v>
      </c>
      <c r="Q99" s="347"/>
      <c r="R99" s="347"/>
      <c r="S99" s="350"/>
      <c r="T99" s="359"/>
      <c r="U99" s="343"/>
      <c r="V99" s="343"/>
      <c r="W99" s="343"/>
      <c r="X99" s="343"/>
      <c r="Y99" s="343"/>
      <c r="Z99" s="343"/>
      <c r="AA99" s="343"/>
      <c r="AB99" s="343"/>
      <c r="AC99" s="343"/>
      <c r="AD99" s="343"/>
      <c r="AE99" s="343"/>
      <c r="AF99" s="343"/>
      <c r="AG99" s="343"/>
      <c r="AH99" s="343"/>
      <c r="AI99" s="343"/>
      <c r="AJ99" s="343"/>
      <c r="AK99" s="344"/>
      <c r="AL99" s="334">
        <f t="shared" si="38"/>
        <v>0</v>
      </c>
    </row>
    <row r="100" spans="3:38" x14ac:dyDescent="0.2">
      <c r="C100" s="362" t="str">
        <f t="shared" si="37"/>
        <v>Open</v>
      </c>
      <c r="D100" s="358"/>
      <c r="E100" s="335">
        <v>0.4</v>
      </c>
      <c r="F100" s="339">
        <f>AL100</f>
        <v>0</v>
      </c>
      <c r="G100" s="337"/>
      <c r="H100" s="338"/>
      <c r="I100" s="336">
        <v>0.4</v>
      </c>
      <c r="J100" s="333"/>
      <c r="K100" s="360"/>
      <c r="L100" s="340">
        <v>311300</v>
      </c>
      <c r="M100" s="356"/>
      <c r="N100" s="348"/>
      <c r="O100" s="348"/>
      <c r="P100" s="347" t="s">
        <v>172</v>
      </c>
      <c r="Q100" s="347"/>
      <c r="R100" s="347"/>
      <c r="S100" s="350"/>
      <c r="T100" s="359"/>
      <c r="U100" s="343"/>
      <c r="V100" s="343"/>
      <c r="W100" s="343"/>
      <c r="X100" s="343"/>
      <c r="Y100" s="343"/>
      <c r="Z100" s="343"/>
      <c r="AA100" s="343"/>
      <c r="AB100" s="343"/>
      <c r="AC100" s="343"/>
      <c r="AD100" s="343"/>
      <c r="AE100" s="343"/>
      <c r="AF100" s="343"/>
      <c r="AG100" s="343"/>
      <c r="AH100" s="343"/>
      <c r="AI100" s="343"/>
      <c r="AJ100" s="343"/>
      <c r="AK100" s="344"/>
      <c r="AL100" s="334">
        <f t="shared" si="38"/>
        <v>0</v>
      </c>
    </row>
    <row r="101" spans="3:38" x14ac:dyDescent="0.2">
      <c r="C101" s="362" t="str">
        <f t="shared" si="37"/>
        <v>Open</v>
      </c>
      <c r="D101" s="358"/>
      <c r="E101" s="335">
        <v>0.5</v>
      </c>
      <c r="F101" s="339">
        <f>AL101</f>
        <v>0</v>
      </c>
      <c r="G101" s="337"/>
      <c r="H101" s="338"/>
      <c r="I101" s="336">
        <v>0.5</v>
      </c>
      <c r="J101" s="333"/>
      <c r="K101" s="360"/>
      <c r="L101" s="340">
        <v>311400</v>
      </c>
      <c r="M101" s="356"/>
      <c r="N101" s="348"/>
      <c r="O101" s="348"/>
      <c r="P101" s="347" t="s">
        <v>173</v>
      </c>
      <c r="Q101" s="347"/>
      <c r="R101" s="347"/>
      <c r="S101" s="350"/>
      <c r="T101" s="359"/>
      <c r="U101" s="343"/>
      <c r="V101" s="343"/>
      <c r="W101" s="343"/>
      <c r="X101" s="343"/>
      <c r="Y101" s="343"/>
      <c r="Z101" s="343"/>
      <c r="AA101" s="343"/>
      <c r="AB101" s="343"/>
      <c r="AC101" s="343"/>
      <c r="AD101" s="343"/>
      <c r="AE101" s="343"/>
      <c r="AF101" s="343"/>
      <c r="AG101" s="343"/>
      <c r="AH101" s="343"/>
      <c r="AI101" s="343"/>
      <c r="AJ101" s="343"/>
      <c r="AK101" s="344"/>
      <c r="AL101" s="334">
        <f t="shared" si="38"/>
        <v>0</v>
      </c>
    </row>
    <row r="102" spans="3:38" x14ac:dyDescent="0.2">
      <c r="C102" s="363"/>
      <c r="D102" s="358"/>
      <c r="E102" s="341"/>
      <c r="F102" s="341"/>
      <c r="G102" s="337"/>
      <c r="H102" s="338"/>
      <c r="I102" s="341"/>
      <c r="J102" s="333"/>
      <c r="K102" s="360"/>
      <c r="L102" s="340">
        <v>312000</v>
      </c>
      <c r="M102" s="356"/>
      <c r="N102" s="348"/>
      <c r="O102" s="347" t="s">
        <v>174</v>
      </c>
      <c r="P102" s="351"/>
      <c r="Q102" s="347"/>
      <c r="R102" s="347"/>
      <c r="S102" s="349"/>
      <c r="T102" s="359"/>
      <c r="U102" s="345"/>
      <c r="V102" s="345"/>
      <c r="W102" s="345"/>
      <c r="X102" s="345"/>
      <c r="Y102" s="345"/>
      <c r="Z102" s="345"/>
      <c r="AA102" s="345"/>
      <c r="AB102" s="345"/>
      <c r="AC102" s="345"/>
      <c r="AD102" s="345"/>
      <c r="AE102" s="345"/>
      <c r="AF102" s="345"/>
      <c r="AG102" s="345"/>
      <c r="AH102" s="345"/>
      <c r="AI102" s="345"/>
      <c r="AJ102" s="345"/>
      <c r="AK102" s="346"/>
      <c r="AL102" s="361"/>
    </row>
    <row r="103" spans="3:38" x14ac:dyDescent="0.2">
      <c r="C103" s="362" t="str">
        <f t="shared" ref="C103:C107" si="39">IF(F103=0,"Open",IF(E103=0,"Complete", "In Progress"))</f>
        <v>Open</v>
      </c>
      <c r="D103" s="358"/>
      <c r="E103" s="335">
        <v>0.7</v>
      </c>
      <c r="F103" s="339">
        <f>AL103</f>
        <v>0</v>
      </c>
      <c r="G103" s="337"/>
      <c r="H103" s="338"/>
      <c r="I103" s="336">
        <v>0.7</v>
      </c>
      <c r="J103" s="333"/>
      <c r="K103" s="360"/>
      <c r="L103" s="340">
        <v>312100</v>
      </c>
      <c r="M103" s="356"/>
      <c r="N103" s="348"/>
      <c r="O103" s="348"/>
      <c r="P103" s="347" t="s">
        <v>175</v>
      </c>
      <c r="Q103" s="347"/>
      <c r="R103" s="347"/>
      <c r="S103" s="350"/>
      <c r="T103" s="359"/>
      <c r="U103" s="343"/>
      <c r="V103" s="343"/>
      <c r="W103" s="343"/>
      <c r="X103" s="343"/>
      <c r="Y103" s="343"/>
      <c r="Z103" s="343"/>
      <c r="AA103" s="343"/>
      <c r="AB103" s="343"/>
      <c r="AC103" s="343"/>
      <c r="AD103" s="343"/>
      <c r="AE103" s="343"/>
      <c r="AF103" s="343"/>
      <c r="AG103" s="343"/>
      <c r="AH103" s="343"/>
      <c r="AI103" s="343"/>
      <c r="AJ103" s="343"/>
      <c r="AK103" s="344"/>
      <c r="AL103" s="334">
        <f t="shared" ref="AL103:AL107" si="40">SUM(T103:AK103)</f>
        <v>0</v>
      </c>
    </row>
    <row r="104" spans="3:38" x14ac:dyDescent="0.2">
      <c r="C104" s="362" t="str">
        <f t="shared" si="39"/>
        <v>Open</v>
      </c>
      <c r="D104" s="358"/>
      <c r="E104" s="335">
        <v>0.9</v>
      </c>
      <c r="F104" s="339">
        <f>AL104</f>
        <v>0</v>
      </c>
      <c r="G104" s="337"/>
      <c r="H104" s="338"/>
      <c r="I104" s="336">
        <v>0.9</v>
      </c>
      <c r="J104" s="333"/>
      <c r="K104" s="360"/>
      <c r="L104" s="340">
        <v>312200</v>
      </c>
      <c r="M104" s="356"/>
      <c r="N104" s="348"/>
      <c r="O104" s="348"/>
      <c r="P104" s="347" t="s">
        <v>176</v>
      </c>
      <c r="Q104" s="347"/>
      <c r="R104" s="347"/>
      <c r="S104" s="350"/>
      <c r="T104" s="359"/>
      <c r="U104" s="343"/>
      <c r="V104" s="343"/>
      <c r="W104" s="343"/>
      <c r="X104" s="343"/>
      <c r="Y104" s="343"/>
      <c r="Z104" s="343"/>
      <c r="AA104" s="343"/>
      <c r="AB104" s="343"/>
      <c r="AC104" s="343"/>
      <c r="AD104" s="343"/>
      <c r="AE104" s="343"/>
      <c r="AF104" s="343"/>
      <c r="AG104" s="343"/>
      <c r="AH104" s="343"/>
      <c r="AI104" s="343"/>
      <c r="AJ104" s="343"/>
      <c r="AK104" s="344"/>
      <c r="AL104" s="334">
        <f t="shared" si="40"/>
        <v>0</v>
      </c>
    </row>
    <row r="105" spans="3:38" x14ac:dyDescent="0.2">
      <c r="C105" s="362" t="str">
        <f t="shared" si="39"/>
        <v>Open</v>
      </c>
      <c r="D105" s="358"/>
      <c r="E105" s="335">
        <v>0.5</v>
      </c>
      <c r="F105" s="339">
        <f>AL105</f>
        <v>0</v>
      </c>
      <c r="G105" s="337"/>
      <c r="H105" s="338"/>
      <c r="I105" s="336">
        <v>0.5</v>
      </c>
      <c r="J105" s="333"/>
      <c r="K105" s="360"/>
      <c r="L105" s="340">
        <v>312300</v>
      </c>
      <c r="M105" s="356"/>
      <c r="N105" s="348"/>
      <c r="O105" s="348"/>
      <c r="P105" s="347" t="s">
        <v>177</v>
      </c>
      <c r="Q105" s="347"/>
      <c r="R105" s="347"/>
      <c r="S105" s="350"/>
      <c r="T105" s="359"/>
      <c r="U105" s="343"/>
      <c r="V105" s="343"/>
      <c r="W105" s="343"/>
      <c r="X105" s="343"/>
      <c r="Y105" s="343"/>
      <c r="Z105" s="343"/>
      <c r="AA105" s="343"/>
      <c r="AB105" s="343"/>
      <c r="AC105" s="343"/>
      <c r="AD105" s="343"/>
      <c r="AE105" s="343"/>
      <c r="AF105" s="343"/>
      <c r="AG105" s="343"/>
      <c r="AH105" s="343"/>
      <c r="AI105" s="343"/>
      <c r="AJ105" s="343"/>
      <c r="AK105" s="344"/>
      <c r="AL105" s="334">
        <f t="shared" si="40"/>
        <v>0</v>
      </c>
    </row>
    <row r="106" spans="3:38" x14ac:dyDescent="0.2">
      <c r="C106" s="362" t="str">
        <f t="shared" si="39"/>
        <v>Open</v>
      </c>
      <c r="D106" s="358"/>
      <c r="E106" s="335">
        <v>0.4</v>
      </c>
      <c r="F106" s="339">
        <f>AL106</f>
        <v>0</v>
      </c>
      <c r="G106" s="337"/>
      <c r="H106" s="338"/>
      <c r="I106" s="336">
        <v>0.4</v>
      </c>
      <c r="J106" s="333"/>
      <c r="K106" s="360"/>
      <c r="L106" s="340">
        <v>312400</v>
      </c>
      <c r="M106" s="356"/>
      <c r="N106" s="348"/>
      <c r="O106" s="348"/>
      <c r="P106" s="347" t="s">
        <v>172</v>
      </c>
      <c r="Q106" s="347"/>
      <c r="R106" s="347"/>
      <c r="S106" s="350"/>
      <c r="T106" s="359"/>
      <c r="U106" s="343"/>
      <c r="V106" s="343"/>
      <c r="W106" s="343"/>
      <c r="X106" s="343"/>
      <c r="Y106" s="343"/>
      <c r="Z106" s="343"/>
      <c r="AA106" s="343"/>
      <c r="AB106" s="343"/>
      <c r="AC106" s="343"/>
      <c r="AD106" s="343"/>
      <c r="AE106" s="343"/>
      <c r="AF106" s="343"/>
      <c r="AG106" s="343"/>
      <c r="AH106" s="343"/>
      <c r="AI106" s="343"/>
      <c r="AJ106" s="343"/>
      <c r="AK106" s="344"/>
      <c r="AL106" s="334">
        <f t="shared" si="40"/>
        <v>0</v>
      </c>
    </row>
    <row r="107" spans="3:38" x14ac:dyDescent="0.2">
      <c r="C107" s="362" t="str">
        <f t="shared" si="39"/>
        <v>Open</v>
      </c>
      <c r="D107" s="358"/>
      <c r="E107" s="335">
        <v>0.5</v>
      </c>
      <c r="F107" s="339">
        <f>AL107</f>
        <v>0</v>
      </c>
      <c r="G107" s="337"/>
      <c r="H107" s="338"/>
      <c r="I107" s="336">
        <v>0.5</v>
      </c>
      <c r="J107" s="333"/>
      <c r="K107" s="360"/>
      <c r="L107" s="340">
        <v>312500</v>
      </c>
      <c r="M107" s="356"/>
      <c r="N107" s="348"/>
      <c r="O107" s="348"/>
      <c r="P107" s="347" t="s">
        <v>173</v>
      </c>
      <c r="Q107" s="347"/>
      <c r="R107" s="347"/>
      <c r="S107" s="350"/>
      <c r="T107" s="359"/>
      <c r="U107" s="343"/>
      <c r="V107" s="343"/>
      <c r="W107" s="343"/>
      <c r="X107" s="343"/>
      <c r="Y107" s="343"/>
      <c r="Z107" s="343"/>
      <c r="AA107" s="343"/>
      <c r="AB107" s="343"/>
      <c r="AC107" s="343"/>
      <c r="AD107" s="343"/>
      <c r="AE107" s="343"/>
      <c r="AF107" s="343"/>
      <c r="AG107" s="343"/>
      <c r="AH107" s="343"/>
      <c r="AI107" s="343"/>
      <c r="AJ107" s="343"/>
      <c r="AK107" s="344"/>
      <c r="AL107" s="334">
        <f t="shared" si="40"/>
        <v>0</v>
      </c>
    </row>
    <row r="108" spans="3:38" x14ac:dyDescent="0.2">
      <c r="C108" s="363"/>
      <c r="D108" s="358"/>
      <c r="E108" s="341"/>
      <c r="F108" s="341"/>
      <c r="G108" s="337"/>
      <c r="H108" s="338"/>
      <c r="I108" s="341"/>
      <c r="J108" s="333"/>
      <c r="K108" s="360"/>
      <c r="L108" s="340">
        <v>313000</v>
      </c>
      <c r="M108" s="356"/>
      <c r="N108" s="348"/>
      <c r="O108" s="347" t="s">
        <v>178</v>
      </c>
      <c r="P108" s="351"/>
      <c r="Q108" s="347"/>
      <c r="R108" s="347"/>
      <c r="S108" s="349"/>
      <c r="T108" s="359"/>
      <c r="U108" s="345"/>
      <c r="V108" s="345"/>
      <c r="W108" s="345"/>
      <c r="X108" s="345"/>
      <c r="Y108" s="345"/>
      <c r="Z108" s="345"/>
      <c r="AA108" s="345"/>
      <c r="AB108" s="345"/>
      <c r="AC108" s="345"/>
      <c r="AD108" s="345"/>
      <c r="AE108" s="345"/>
      <c r="AF108" s="345"/>
      <c r="AG108" s="345"/>
      <c r="AH108" s="345"/>
      <c r="AI108" s="345"/>
      <c r="AJ108" s="345"/>
      <c r="AK108" s="346"/>
      <c r="AL108" s="361"/>
    </row>
    <row r="109" spans="3:38" x14ac:dyDescent="0.2">
      <c r="C109" s="362" t="str">
        <f t="shared" ref="C109:C110" si="41">IF(F109=0,"Open",IF(E109=0,"Complete", "In Progress"))</f>
        <v>Open</v>
      </c>
      <c r="D109" s="358"/>
      <c r="E109" s="335">
        <v>0.1</v>
      </c>
      <c r="F109" s="339">
        <f>AL109</f>
        <v>0</v>
      </c>
      <c r="G109" s="337"/>
      <c r="H109" s="338"/>
      <c r="I109" s="336">
        <v>0.1</v>
      </c>
      <c r="J109" s="333"/>
      <c r="K109" s="360"/>
      <c r="L109" s="340">
        <v>313100</v>
      </c>
      <c r="M109" s="356"/>
      <c r="N109" s="348"/>
      <c r="O109" s="348"/>
      <c r="P109" s="347" t="s">
        <v>179</v>
      </c>
      <c r="Q109" s="347"/>
      <c r="R109" s="347"/>
      <c r="S109" s="347"/>
      <c r="T109" s="359"/>
      <c r="U109" s="343"/>
      <c r="V109" s="343"/>
      <c r="W109" s="343"/>
      <c r="X109" s="343"/>
      <c r="Y109" s="343"/>
      <c r="Z109" s="343"/>
      <c r="AA109" s="343"/>
      <c r="AB109" s="343"/>
      <c r="AC109" s="343"/>
      <c r="AD109" s="343"/>
      <c r="AE109" s="343"/>
      <c r="AF109" s="343"/>
      <c r="AG109" s="343"/>
      <c r="AH109" s="343"/>
      <c r="AI109" s="343"/>
      <c r="AJ109" s="343"/>
      <c r="AK109" s="344"/>
      <c r="AL109" s="334">
        <f t="shared" ref="AL109:AL110" si="42">SUM(T109:AK109)</f>
        <v>0</v>
      </c>
    </row>
    <row r="110" spans="3:38" ht="14.25" customHeight="1" x14ac:dyDescent="0.2">
      <c r="C110" s="362" t="str">
        <f t="shared" si="41"/>
        <v>Open</v>
      </c>
      <c r="D110" s="358"/>
      <c r="E110" s="335">
        <v>0.1</v>
      </c>
      <c r="F110" s="339">
        <f>AL110</f>
        <v>0</v>
      </c>
      <c r="G110" s="337"/>
      <c r="H110" s="338"/>
      <c r="I110" s="336">
        <v>0.1</v>
      </c>
      <c r="J110" s="333"/>
      <c r="K110" s="360"/>
      <c r="L110" s="340">
        <v>313200</v>
      </c>
      <c r="M110" s="356"/>
      <c r="N110" s="348"/>
      <c r="O110" s="348"/>
      <c r="P110" s="347" t="s">
        <v>180</v>
      </c>
      <c r="Q110" s="347"/>
      <c r="R110" s="347"/>
      <c r="S110" s="350"/>
      <c r="T110" s="359"/>
      <c r="U110" s="343"/>
      <c r="V110" s="343"/>
      <c r="W110" s="343"/>
      <c r="X110" s="343"/>
      <c r="Y110" s="343"/>
      <c r="Z110" s="343"/>
      <c r="AA110" s="343"/>
      <c r="AB110" s="343"/>
      <c r="AC110" s="343"/>
      <c r="AD110" s="343"/>
      <c r="AE110" s="343"/>
      <c r="AF110" s="343"/>
      <c r="AG110" s="343"/>
      <c r="AH110" s="343"/>
      <c r="AI110" s="343"/>
      <c r="AJ110" s="343"/>
      <c r="AK110" s="344"/>
      <c r="AL110" s="334">
        <f t="shared" si="42"/>
        <v>0</v>
      </c>
    </row>
    <row r="111" spans="3:38" x14ac:dyDescent="0.2">
      <c r="C111" s="363"/>
      <c r="D111" s="358"/>
      <c r="E111" s="341"/>
      <c r="F111" s="341"/>
      <c r="G111" s="337"/>
      <c r="H111" s="338"/>
      <c r="I111" s="341"/>
      <c r="J111" s="333"/>
      <c r="K111" s="360"/>
      <c r="L111" s="340">
        <v>320000</v>
      </c>
      <c r="M111" s="356"/>
      <c r="N111" s="347" t="s">
        <v>181</v>
      </c>
      <c r="O111" s="347"/>
      <c r="P111" s="351"/>
      <c r="Q111" s="347"/>
      <c r="R111" s="347"/>
      <c r="S111" s="349"/>
      <c r="T111" s="359"/>
      <c r="U111" s="345"/>
      <c r="V111" s="345"/>
      <c r="W111" s="345"/>
      <c r="X111" s="345"/>
      <c r="Y111" s="345"/>
      <c r="Z111" s="345"/>
      <c r="AA111" s="345"/>
      <c r="AB111" s="345"/>
      <c r="AC111" s="345"/>
      <c r="AD111" s="345"/>
      <c r="AE111" s="345"/>
      <c r="AF111" s="345"/>
      <c r="AG111" s="345"/>
      <c r="AH111" s="345"/>
      <c r="AI111" s="345"/>
      <c r="AJ111" s="345"/>
      <c r="AK111" s="346"/>
      <c r="AL111" s="361"/>
    </row>
    <row r="112" spans="3:38" x14ac:dyDescent="0.2">
      <c r="C112" s="363"/>
      <c r="D112" s="358"/>
      <c r="E112" s="341"/>
      <c r="F112" s="341"/>
      <c r="G112" s="337"/>
      <c r="H112" s="338"/>
      <c r="I112" s="341"/>
      <c r="J112" s="333"/>
      <c r="K112" s="360"/>
      <c r="L112" s="340">
        <v>321000</v>
      </c>
      <c r="M112" s="356"/>
      <c r="N112" s="348"/>
      <c r="O112" s="347" t="s">
        <v>182</v>
      </c>
      <c r="P112" s="351"/>
      <c r="Q112" s="347"/>
      <c r="R112" s="347"/>
      <c r="S112" s="349"/>
      <c r="T112" s="359"/>
      <c r="U112" s="345"/>
      <c r="V112" s="345"/>
      <c r="W112" s="345"/>
      <c r="X112" s="345"/>
      <c r="Y112" s="345"/>
      <c r="Z112" s="345"/>
      <c r="AA112" s="345"/>
      <c r="AB112" s="345"/>
      <c r="AC112" s="345"/>
      <c r="AD112" s="345"/>
      <c r="AE112" s="345"/>
      <c r="AF112" s="345"/>
      <c r="AG112" s="345"/>
      <c r="AH112" s="345"/>
      <c r="AI112" s="345"/>
      <c r="AJ112" s="345"/>
      <c r="AK112" s="346"/>
      <c r="AL112" s="361"/>
    </row>
    <row r="113" spans="3:38" x14ac:dyDescent="0.2">
      <c r="C113" s="362" t="str">
        <f t="shared" ref="C113:C116" si="43">IF(F113=0,"Open",IF(E113=0,"Complete", "In Progress"))</f>
        <v>Open</v>
      </c>
      <c r="D113" s="358"/>
      <c r="E113" s="335">
        <v>0.3</v>
      </c>
      <c r="F113" s="339">
        <f t="shared" ref="F113:F116" si="44">AL113</f>
        <v>0</v>
      </c>
      <c r="G113" s="337"/>
      <c r="H113" s="338"/>
      <c r="I113" s="336">
        <v>0.3</v>
      </c>
      <c r="J113" s="333"/>
      <c r="K113" s="360"/>
      <c r="L113" s="340">
        <v>321100</v>
      </c>
      <c r="M113" s="356"/>
      <c r="N113" s="348"/>
      <c r="O113" s="348"/>
      <c r="P113" s="347" t="s">
        <v>183</v>
      </c>
      <c r="Q113" s="347"/>
      <c r="R113" s="347"/>
      <c r="S113" s="350"/>
      <c r="T113" s="359"/>
      <c r="U113" s="343"/>
      <c r="V113" s="343"/>
      <c r="W113" s="343"/>
      <c r="X113" s="343"/>
      <c r="Y113" s="343"/>
      <c r="Z113" s="343"/>
      <c r="AA113" s="343"/>
      <c r="AB113" s="343"/>
      <c r="AC113" s="343"/>
      <c r="AD113" s="343"/>
      <c r="AE113" s="343"/>
      <c r="AF113" s="343"/>
      <c r="AG113" s="343"/>
      <c r="AH113" s="343"/>
      <c r="AI113" s="343"/>
      <c r="AJ113" s="343"/>
      <c r="AK113" s="344"/>
      <c r="AL113" s="334">
        <f t="shared" ref="AL113:AL116" si="45">SUM(T113:AK113)</f>
        <v>0</v>
      </c>
    </row>
    <row r="114" spans="3:38" x14ac:dyDescent="0.2">
      <c r="C114" s="362" t="str">
        <f t="shared" si="43"/>
        <v>Open</v>
      </c>
      <c r="D114" s="358"/>
      <c r="E114" s="335">
        <v>0.4</v>
      </c>
      <c r="F114" s="339">
        <f t="shared" si="44"/>
        <v>0</v>
      </c>
      <c r="G114" s="337"/>
      <c r="H114" s="338"/>
      <c r="I114" s="336">
        <v>0.4</v>
      </c>
      <c r="J114" s="333"/>
      <c r="K114" s="360"/>
      <c r="L114" s="340">
        <v>321200</v>
      </c>
      <c r="M114" s="356"/>
      <c r="N114" s="348"/>
      <c r="O114" s="348"/>
      <c r="P114" s="347" t="s">
        <v>172</v>
      </c>
      <c r="Q114" s="347"/>
      <c r="R114" s="347"/>
      <c r="S114" s="350"/>
      <c r="T114" s="359"/>
      <c r="U114" s="343"/>
      <c r="V114" s="343"/>
      <c r="W114" s="343"/>
      <c r="X114" s="343"/>
      <c r="Y114" s="343"/>
      <c r="Z114" s="343"/>
      <c r="AA114" s="343"/>
      <c r="AB114" s="343"/>
      <c r="AC114" s="343"/>
      <c r="AD114" s="343"/>
      <c r="AE114" s="343"/>
      <c r="AF114" s="343"/>
      <c r="AG114" s="343"/>
      <c r="AH114" s="343"/>
      <c r="AI114" s="343"/>
      <c r="AJ114" s="343"/>
      <c r="AK114" s="344"/>
      <c r="AL114" s="334">
        <f t="shared" si="45"/>
        <v>0</v>
      </c>
    </row>
    <row r="115" spans="3:38" x14ac:dyDescent="0.2">
      <c r="C115" s="362" t="str">
        <f t="shared" si="43"/>
        <v>Open</v>
      </c>
      <c r="D115" s="358"/>
      <c r="E115" s="335">
        <v>0.5</v>
      </c>
      <c r="F115" s="339">
        <f t="shared" si="44"/>
        <v>0</v>
      </c>
      <c r="G115" s="337"/>
      <c r="H115" s="338"/>
      <c r="I115" s="336">
        <v>0.5</v>
      </c>
      <c r="J115" s="333"/>
      <c r="K115" s="360"/>
      <c r="L115" s="340">
        <v>321300</v>
      </c>
      <c r="M115" s="356"/>
      <c r="N115" s="348"/>
      <c r="O115" s="348"/>
      <c r="P115" s="347" t="s">
        <v>173</v>
      </c>
      <c r="Q115" s="347"/>
      <c r="R115" s="347"/>
      <c r="S115" s="350"/>
      <c r="T115" s="359"/>
      <c r="U115" s="343"/>
      <c r="V115" s="343"/>
      <c r="W115" s="343"/>
      <c r="X115" s="343"/>
      <c r="Y115" s="343"/>
      <c r="Z115" s="343"/>
      <c r="AA115" s="343"/>
      <c r="AB115" s="343"/>
      <c r="AC115" s="343"/>
      <c r="AD115" s="343"/>
      <c r="AE115" s="343"/>
      <c r="AF115" s="343"/>
      <c r="AG115" s="343"/>
      <c r="AH115" s="343"/>
      <c r="AI115" s="343"/>
      <c r="AJ115" s="343"/>
      <c r="AK115" s="344"/>
      <c r="AL115" s="334">
        <f t="shared" si="45"/>
        <v>0</v>
      </c>
    </row>
    <row r="116" spans="3:38" x14ac:dyDescent="0.2">
      <c r="C116" s="362" t="str">
        <f t="shared" si="43"/>
        <v>Open</v>
      </c>
      <c r="D116" s="358"/>
      <c r="E116" s="335">
        <v>0.4</v>
      </c>
      <c r="F116" s="339">
        <f t="shared" si="44"/>
        <v>0</v>
      </c>
      <c r="G116" s="337"/>
      <c r="H116" s="338"/>
      <c r="I116" s="336">
        <v>0.4</v>
      </c>
      <c r="J116" s="333"/>
      <c r="K116" s="360"/>
      <c r="L116" s="340">
        <v>321400</v>
      </c>
      <c r="M116" s="356"/>
      <c r="N116" s="348"/>
      <c r="O116" s="348"/>
      <c r="P116" s="347" t="s">
        <v>184</v>
      </c>
      <c r="Q116" s="347"/>
      <c r="R116" s="347"/>
      <c r="S116" s="350"/>
      <c r="T116" s="359"/>
      <c r="U116" s="343"/>
      <c r="V116" s="343"/>
      <c r="W116" s="343"/>
      <c r="X116" s="343"/>
      <c r="Y116" s="343"/>
      <c r="Z116" s="343"/>
      <c r="AA116" s="343"/>
      <c r="AB116" s="343"/>
      <c r="AC116" s="343"/>
      <c r="AD116" s="343"/>
      <c r="AE116" s="343"/>
      <c r="AF116" s="343"/>
      <c r="AG116" s="343"/>
      <c r="AH116" s="343"/>
      <c r="AI116" s="343"/>
      <c r="AJ116" s="343"/>
      <c r="AK116" s="344"/>
      <c r="AL116" s="334">
        <f t="shared" si="45"/>
        <v>0</v>
      </c>
    </row>
    <row r="117" spans="3:38" x14ac:dyDescent="0.2">
      <c r="C117" s="363"/>
      <c r="D117" s="358"/>
      <c r="E117" s="341"/>
      <c r="F117" s="341"/>
      <c r="G117" s="337"/>
      <c r="H117" s="338"/>
      <c r="I117" s="341"/>
      <c r="J117" s="333"/>
      <c r="K117" s="360"/>
      <c r="L117" s="340">
        <v>322000</v>
      </c>
      <c r="M117" s="356"/>
      <c r="N117" s="348"/>
      <c r="O117" s="347" t="s">
        <v>185</v>
      </c>
      <c r="P117" s="351"/>
      <c r="Q117" s="347"/>
      <c r="R117" s="347"/>
      <c r="S117" s="349"/>
      <c r="T117" s="359"/>
      <c r="U117" s="345"/>
      <c r="V117" s="345"/>
      <c r="W117" s="345"/>
      <c r="X117" s="345"/>
      <c r="Y117" s="345"/>
      <c r="Z117" s="345"/>
      <c r="AA117" s="345"/>
      <c r="AB117" s="345"/>
      <c r="AC117" s="345"/>
      <c r="AD117" s="345"/>
      <c r="AE117" s="345"/>
      <c r="AF117" s="345"/>
      <c r="AG117" s="345"/>
      <c r="AH117" s="345"/>
      <c r="AI117" s="345"/>
      <c r="AJ117" s="345"/>
      <c r="AK117" s="346"/>
      <c r="AL117" s="361"/>
    </row>
    <row r="118" spans="3:38" x14ac:dyDescent="0.2">
      <c r="C118" s="362" t="str">
        <f t="shared" ref="C118:C121" si="46">IF(F118=0,"Open",IF(E118=0,"Complete", "In Progress"))</f>
        <v>Open</v>
      </c>
      <c r="D118" s="358"/>
      <c r="E118" s="335">
        <v>0.3</v>
      </c>
      <c r="F118" s="339">
        <f t="shared" ref="F118:F121" si="47">AL118</f>
        <v>0</v>
      </c>
      <c r="G118" s="337"/>
      <c r="H118" s="338"/>
      <c r="I118" s="336">
        <v>0.3</v>
      </c>
      <c r="J118" s="333"/>
      <c r="K118" s="360"/>
      <c r="L118" s="340">
        <v>322100</v>
      </c>
      <c r="M118" s="356"/>
      <c r="N118" s="348"/>
      <c r="O118" s="348"/>
      <c r="P118" s="347" t="s">
        <v>183</v>
      </c>
      <c r="Q118" s="347"/>
      <c r="R118" s="347"/>
      <c r="S118" s="350"/>
      <c r="T118" s="359"/>
      <c r="U118" s="343"/>
      <c r="V118" s="343"/>
      <c r="W118" s="343"/>
      <c r="X118" s="343"/>
      <c r="Y118" s="343"/>
      <c r="Z118" s="343"/>
      <c r="AA118" s="343"/>
      <c r="AB118" s="343"/>
      <c r="AC118" s="343"/>
      <c r="AD118" s="343"/>
      <c r="AE118" s="343"/>
      <c r="AF118" s="343"/>
      <c r="AG118" s="343"/>
      <c r="AH118" s="343"/>
      <c r="AI118" s="343"/>
      <c r="AJ118" s="343"/>
      <c r="AK118" s="344"/>
      <c r="AL118" s="334">
        <f t="shared" ref="AL118:AL121" si="48">SUM(T118:AK118)</f>
        <v>0</v>
      </c>
    </row>
    <row r="119" spans="3:38" x14ac:dyDescent="0.2">
      <c r="C119" s="362" t="str">
        <f t="shared" si="46"/>
        <v>Open</v>
      </c>
      <c r="D119" s="358"/>
      <c r="E119" s="335">
        <v>0.4</v>
      </c>
      <c r="F119" s="339">
        <f t="shared" si="47"/>
        <v>0</v>
      </c>
      <c r="G119" s="337"/>
      <c r="H119" s="338"/>
      <c r="I119" s="336">
        <v>0.4</v>
      </c>
      <c r="J119" s="333"/>
      <c r="K119" s="360"/>
      <c r="L119" s="340">
        <v>322200</v>
      </c>
      <c r="M119" s="356"/>
      <c r="N119" s="348"/>
      <c r="O119" s="348"/>
      <c r="P119" s="347" t="s">
        <v>172</v>
      </c>
      <c r="Q119" s="347"/>
      <c r="R119" s="347"/>
      <c r="S119" s="350"/>
      <c r="T119" s="359"/>
      <c r="U119" s="343"/>
      <c r="V119" s="343"/>
      <c r="W119" s="343"/>
      <c r="X119" s="343"/>
      <c r="Y119" s="343"/>
      <c r="Z119" s="343"/>
      <c r="AA119" s="343"/>
      <c r="AB119" s="343"/>
      <c r="AC119" s="343"/>
      <c r="AD119" s="343"/>
      <c r="AE119" s="343"/>
      <c r="AF119" s="343"/>
      <c r="AG119" s="343"/>
      <c r="AH119" s="343"/>
      <c r="AI119" s="343"/>
      <c r="AJ119" s="343"/>
      <c r="AK119" s="344"/>
      <c r="AL119" s="334">
        <f t="shared" si="48"/>
        <v>0</v>
      </c>
    </row>
    <row r="120" spans="3:38" x14ac:dyDescent="0.2">
      <c r="C120" s="362" t="str">
        <f t="shared" si="46"/>
        <v>Open</v>
      </c>
      <c r="D120" s="358"/>
      <c r="E120" s="335">
        <v>0.5</v>
      </c>
      <c r="F120" s="339">
        <f t="shared" si="47"/>
        <v>0</v>
      </c>
      <c r="G120" s="337"/>
      <c r="H120" s="338"/>
      <c r="I120" s="336">
        <v>0.5</v>
      </c>
      <c r="J120" s="333"/>
      <c r="K120" s="360"/>
      <c r="L120" s="340">
        <v>322300</v>
      </c>
      <c r="M120" s="356"/>
      <c r="N120" s="348"/>
      <c r="O120" s="348"/>
      <c r="P120" s="347" t="s">
        <v>173</v>
      </c>
      <c r="Q120" s="347"/>
      <c r="R120" s="347"/>
      <c r="S120" s="350"/>
      <c r="T120" s="359"/>
      <c r="U120" s="343"/>
      <c r="V120" s="343"/>
      <c r="W120" s="343"/>
      <c r="X120" s="343"/>
      <c r="Y120" s="343"/>
      <c r="Z120" s="343"/>
      <c r="AA120" s="343"/>
      <c r="AB120" s="343"/>
      <c r="AC120" s="343"/>
      <c r="AD120" s="343"/>
      <c r="AE120" s="343"/>
      <c r="AF120" s="343"/>
      <c r="AG120" s="343"/>
      <c r="AH120" s="343"/>
      <c r="AI120" s="343"/>
      <c r="AJ120" s="343"/>
      <c r="AK120" s="344"/>
      <c r="AL120" s="334">
        <f t="shared" si="48"/>
        <v>0</v>
      </c>
    </row>
    <row r="121" spans="3:38" x14ac:dyDescent="0.2">
      <c r="C121" s="362" t="str">
        <f t="shared" si="46"/>
        <v>Open</v>
      </c>
      <c r="D121" s="358"/>
      <c r="E121" s="335">
        <v>0.4</v>
      </c>
      <c r="F121" s="339">
        <f t="shared" si="47"/>
        <v>0</v>
      </c>
      <c r="G121" s="337"/>
      <c r="H121" s="338"/>
      <c r="I121" s="336">
        <v>0.4</v>
      </c>
      <c r="J121" s="333"/>
      <c r="K121" s="360"/>
      <c r="L121" s="340">
        <v>322400</v>
      </c>
      <c r="M121" s="356"/>
      <c r="N121" s="348"/>
      <c r="O121" s="348"/>
      <c r="P121" s="347" t="s">
        <v>184</v>
      </c>
      <c r="Q121" s="347"/>
      <c r="R121" s="347"/>
      <c r="S121" s="350"/>
      <c r="T121" s="359"/>
      <c r="U121" s="343"/>
      <c r="V121" s="343"/>
      <c r="W121" s="343"/>
      <c r="X121" s="343"/>
      <c r="Y121" s="343"/>
      <c r="Z121" s="343"/>
      <c r="AA121" s="343"/>
      <c r="AB121" s="343"/>
      <c r="AC121" s="343"/>
      <c r="AD121" s="343"/>
      <c r="AE121" s="343"/>
      <c r="AF121" s="343"/>
      <c r="AG121" s="343"/>
      <c r="AH121" s="343"/>
      <c r="AI121" s="343"/>
      <c r="AJ121" s="343"/>
      <c r="AK121" s="344"/>
      <c r="AL121" s="334">
        <f t="shared" si="48"/>
        <v>0</v>
      </c>
    </row>
    <row r="122" spans="3:38" x14ac:dyDescent="0.2">
      <c r="C122" s="363"/>
      <c r="D122" s="358"/>
      <c r="E122" s="341"/>
      <c r="F122" s="341"/>
      <c r="G122" s="337"/>
      <c r="H122" s="338"/>
      <c r="I122" s="341"/>
      <c r="J122" s="333"/>
      <c r="K122" s="360"/>
      <c r="L122" s="340">
        <v>323000</v>
      </c>
      <c r="M122" s="356"/>
      <c r="N122" s="348"/>
      <c r="O122" s="347" t="s">
        <v>186</v>
      </c>
      <c r="P122" s="351"/>
      <c r="Q122" s="347"/>
      <c r="R122" s="347"/>
      <c r="S122" s="349"/>
      <c r="T122" s="359"/>
      <c r="U122" s="345"/>
      <c r="V122" s="345"/>
      <c r="W122" s="345"/>
      <c r="X122" s="345"/>
      <c r="Y122" s="345"/>
      <c r="Z122" s="345"/>
      <c r="AA122" s="345"/>
      <c r="AB122" s="345"/>
      <c r="AC122" s="345"/>
      <c r="AD122" s="345"/>
      <c r="AE122" s="345"/>
      <c r="AF122" s="345"/>
      <c r="AG122" s="345"/>
      <c r="AH122" s="345"/>
      <c r="AI122" s="345"/>
      <c r="AJ122" s="345"/>
      <c r="AK122" s="346"/>
      <c r="AL122" s="361"/>
    </row>
    <row r="123" spans="3:38" x14ac:dyDescent="0.2">
      <c r="C123" s="362" t="str">
        <f t="shared" ref="C123:C126" si="49">IF(F123=0,"Open",IF(E123=0,"Complete", "In Progress"))</f>
        <v>Open</v>
      </c>
      <c r="D123" s="358"/>
      <c r="E123" s="335">
        <v>0.3</v>
      </c>
      <c r="F123" s="339">
        <f t="shared" ref="F123:F126" si="50">AL123</f>
        <v>0</v>
      </c>
      <c r="G123" s="337"/>
      <c r="H123" s="338"/>
      <c r="I123" s="336">
        <v>0.3</v>
      </c>
      <c r="J123" s="333"/>
      <c r="K123" s="360"/>
      <c r="L123" s="340">
        <v>323100</v>
      </c>
      <c r="M123" s="356"/>
      <c r="N123" s="348"/>
      <c r="O123" s="348"/>
      <c r="P123" s="347" t="s">
        <v>183</v>
      </c>
      <c r="Q123" s="347"/>
      <c r="R123" s="347"/>
      <c r="S123" s="350"/>
      <c r="T123" s="359"/>
      <c r="U123" s="343"/>
      <c r="V123" s="343"/>
      <c r="W123" s="343"/>
      <c r="X123" s="343"/>
      <c r="Y123" s="343"/>
      <c r="Z123" s="343"/>
      <c r="AA123" s="343"/>
      <c r="AB123" s="343"/>
      <c r="AC123" s="343"/>
      <c r="AD123" s="343"/>
      <c r="AE123" s="343"/>
      <c r="AF123" s="343"/>
      <c r="AG123" s="343"/>
      <c r="AH123" s="343"/>
      <c r="AI123" s="343"/>
      <c r="AJ123" s="343"/>
      <c r="AK123" s="344"/>
      <c r="AL123" s="334">
        <f t="shared" ref="AL123:AL126" si="51">SUM(T123:AK123)</f>
        <v>0</v>
      </c>
    </row>
    <row r="124" spans="3:38" x14ac:dyDescent="0.2">
      <c r="C124" s="362" t="str">
        <f t="shared" si="49"/>
        <v>Open</v>
      </c>
      <c r="D124" s="358"/>
      <c r="E124" s="335">
        <v>0.4</v>
      </c>
      <c r="F124" s="339">
        <f t="shared" si="50"/>
        <v>0</v>
      </c>
      <c r="G124" s="337"/>
      <c r="H124" s="338"/>
      <c r="I124" s="336">
        <v>0.4</v>
      </c>
      <c r="J124" s="333"/>
      <c r="K124" s="360"/>
      <c r="L124" s="340">
        <v>323200</v>
      </c>
      <c r="M124" s="356"/>
      <c r="N124" s="348"/>
      <c r="O124" s="348"/>
      <c r="P124" s="347" t="s">
        <v>172</v>
      </c>
      <c r="Q124" s="347"/>
      <c r="R124" s="347"/>
      <c r="S124" s="350"/>
      <c r="T124" s="359"/>
      <c r="U124" s="343"/>
      <c r="V124" s="343"/>
      <c r="W124" s="343"/>
      <c r="X124" s="343"/>
      <c r="Y124" s="343"/>
      <c r="Z124" s="343"/>
      <c r="AA124" s="343"/>
      <c r="AB124" s="343"/>
      <c r="AC124" s="343"/>
      <c r="AD124" s="343"/>
      <c r="AE124" s="343"/>
      <c r="AF124" s="343"/>
      <c r="AG124" s="343"/>
      <c r="AH124" s="343"/>
      <c r="AI124" s="343"/>
      <c r="AJ124" s="343"/>
      <c r="AK124" s="344"/>
      <c r="AL124" s="334">
        <f t="shared" si="51"/>
        <v>0</v>
      </c>
    </row>
    <row r="125" spans="3:38" x14ac:dyDescent="0.2">
      <c r="C125" s="362" t="str">
        <f t="shared" si="49"/>
        <v>Open</v>
      </c>
      <c r="D125" s="358"/>
      <c r="E125" s="335">
        <v>0.5</v>
      </c>
      <c r="F125" s="339">
        <f t="shared" si="50"/>
        <v>0</v>
      </c>
      <c r="G125" s="337"/>
      <c r="H125" s="338"/>
      <c r="I125" s="336">
        <v>0.5</v>
      </c>
      <c r="J125" s="333"/>
      <c r="K125" s="360"/>
      <c r="L125" s="340">
        <v>323300</v>
      </c>
      <c r="M125" s="356"/>
      <c r="N125" s="348"/>
      <c r="O125" s="348"/>
      <c r="P125" s="347" t="s">
        <v>173</v>
      </c>
      <c r="Q125" s="347"/>
      <c r="R125" s="347"/>
      <c r="S125" s="350"/>
      <c r="T125" s="359"/>
      <c r="U125" s="343"/>
      <c r="V125" s="343"/>
      <c r="W125" s="343"/>
      <c r="X125" s="343"/>
      <c r="Y125" s="343"/>
      <c r="Z125" s="343"/>
      <c r="AA125" s="343"/>
      <c r="AB125" s="343"/>
      <c r="AC125" s="343"/>
      <c r="AD125" s="343"/>
      <c r="AE125" s="343"/>
      <c r="AF125" s="343"/>
      <c r="AG125" s="343"/>
      <c r="AH125" s="343"/>
      <c r="AI125" s="343"/>
      <c r="AJ125" s="343"/>
      <c r="AK125" s="344"/>
      <c r="AL125" s="334">
        <f t="shared" si="51"/>
        <v>0</v>
      </c>
    </row>
    <row r="126" spans="3:38" x14ac:dyDescent="0.2">
      <c r="C126" s="362" t="str">
        <f t="shared" si="49"/>
        <v>Open</v>
      </c>
      <c r="D126" s="358"/>
      <c r="E126" s="335">
        <v>0.4</v>
      </c>
      <c r="F126" s="339">
        <f t="shared" si="50"/>
        <v>0</v>
      </c>
      <c r="G126" s="337"/>
      <c r="H126" s="338"/>
      <c r="I126" s="336">
        <v>0.4</v>
      </c>
      <c r="J126" s="333"/>
      <c r="K126" s="360"/>
      <c r="L126" s="340">
        <v>323400</v>
      </c>
      <c r="M126" s="356"/>
      <c r="N126" s="348"/>
      <c r="O126" s="348"/>
      <c r="P126" s="347" t="s">
        <v>184</v>
      </c>
      <c r="Q126" s="347"/>
      <c r="R126" s="347"/>
      <c r="S126" s="350"/>
      <c r="T126" s="359"/>
      <c r="U126" s="343"/>
      <c r="V126" s="343"/>
      <c r="W126" s="343"/>
      <c r="X126" s="343"/>
      <c r="Y126" s="343"/>
      <c r="Z126" s="343"/>
      <c r="AA126" s="343"/>
      <c r="AB126" s="343"/>
      <c r="AC126" s="343"/>
      <c r="AD126" s="343"/>
      <c r="AE126" s="343"/>
      <c r="AF126" s="343"/>
      <c r="AG126" s="343"/>
      <c r="AH126" s="343"/>
      <c r="AI126" s="343"/>
      <c r="AJ126" s="343"/>
      <c r="AK126" s="344"/>
      <c r="AL126" s="334">
        <f t="shared" si="51"/>
        <v>0</v>
      </c>
    </row>
    <row r="127" spans="3:38" x14ac:dyDescent="0.2">
      <c r="C127" s="363"/>
      <c r="D127" s="358"/>
      <c r="E127" s="341"/>
      <c r="F127" s="341"/>
      <c r="G127" s="337"/>
      <c r="H127" s="338"/>
      <c r="I127" s="341"/>
      <c r="J127" s="333"/>
      <c r="K127" s="360"/>
      <c r="L127" s="340">
        <v>324000</v>
      </c>
      <c r="M127" s="356"/>
      <c r="N127" s="348"/>
      <c r="O127" s="347" t="s">
        <v>187</v>
      </c>
      <c r="P127" s="351"/>
      <c r="Q127" s="347"/>
      <c r="R127" s="347"/>
      <c r="S127" s="349"/>
      <c r="T127" s="359"/>
      <c r="U127" s="345"/>
      <c r="V127" s="345"/>
      <c r="W127" s="345"/>
      <c r="X127" s="345"/>
      <c r="Y127" s="345"/>
      <c r="Z127" s="345"/>
      <c r="AA127" s="345"/>
      <c r="AB127" s="345"/>
      <c r="AC127" s="345"/>
      <c r="AD127" s="345"/>
      <c r="AE127" s="345"/>
      <c r="AF127" s="345"/>
      <c r="AG127" s="345"/>
      <c r="AH127" s="345"/>
      <c r="AI127" s="345"/>
      <c r="AJ127" s="345"/>
      <c r="AK127" s="346"/>
      <c r="AL127" s="361"/>
    </row>
    <row r="128" spans="3:38" x14ac:dyDescent="0.2">
      <c r="C128" s="362" t="str">
        <f t="shared" ref="C128:C129" si="52">IF(F128=0,"Open",IF(E128=0,"Complete", "In Progress"))</f>
        <v>Open</v>
      </c>
      <c r="D128" s="358"/>
      <c r="E128" s="335">
        <v>0.2</v>
      </c>
      <c r="F128" s="339">
        <f t="shared" ref="F128:F129" si="53">AL128</f>
        <v>0</v>
      </c>
      <c r="G128" s="337"/>
      <c r="H128" s="338"/>
      <c r="I128" s="336">
        <v>0.2</v>
      </c>
      <c r="J128" s="333"/>
      <c r="K128" s="360"/>
      <c r="L128" s="340">
        <v>324100</v>
      </c>
      <c r="M128" s="356"/>
      <c r="N128" s="348"/>
      <c r="O128" s="348"/>
      <c r="P128" s="347" t="s">
        <v>188</v>
      </c>
      <c r="Q128" s="347"/>
      <c r="R128" s="347"/>
      <c r="S128" s="347"/>
      <c r="T128" s="359"/>
      <c r="U128" s="343"/>
      <c r="V128" s="343"/>
      <c r="W128" s="343"/>
      <c r="X128" s="343"/>
      <c r="Y128" s="343"/>
      <c r="Z128" s="343"/>
      <c r="AA128" s="343"/>
      <c r="AB128" s="343"/>
      <c r="AC128" s="343"/>
      <c r="AD128" s="343"/>
      <c r="AE128" s="343"/>
      <c r="AF128" s="343"/>
      <c r="AG128" s="343"/>
      <c r="AH128" s="343"/>
      <c r="AI128" s="343"/>
      <c r="AJ128" s="343"/>
      <c r="AK128" s="344"/>
      <c r="AL128" s="334">
        <f t="shared" ref="AL128:AL129" si="54">SUM(T128:AK128)</f>
        <v>0</v>
      </c>
    </row>
    <row r="129" spans="3:38" x14ac:dyDescent="0.2">
      <c r="C129" s="362" t="str">
        <f t="shared" si="52"/>
        <v>Open</v>
      </c>
      <c r="D129" s="358"/>
      <c r="E129" s="335">
        <v>0.1</v>
      </c>
      <c r="F129" s="339">
        <f t="shared" si="53"/>
        <v>0</v>
      </c>
      <c r="G129" s="337"/>
      <c r="H129" s="338"/>
      <c r="I129" s="336">
        <v>0.1</v>
      </c>
      <c r="J129" s="333"/>
      <c r="K129" s="360"/>
      <c r="L129" s="340">
        <v>324200</v>
      </c>
      <c r="M129" s="356"/>
      <c r="N129" s="348"/>
      <c r="O129" s="348"/>
      <c r="P129" s="347" t="s">
        <v>189</v>
      </c>
      <c r="Q129" s="347"/>
      <c r="R129" s="347"/>
      <c r="S129" s="350"/>
      <c r="T129" s="359"/>
      <c r="U129" s="343"/>
      <c r="V129" s="343"/>
      <c r="W129" s="343"/>
      <c r="X129" s="343"/>
      <c r="Y129" s="343"/>
      <c r="Z129" s="343"/>
      <c r="AA129" s="343"/>
      <c r="AB129" s="343"/>
      <c r="AC129" s="343"/>
      <c r="AD129" s="343"/>
      <c r="AE129" s="343"/>
      <c r="AF129" s="343"/>
      <c r="AG129" s="343"/>
      <c r="AH129" s="343"/>
      <c r="AI129" s="343"/>
      <c r="AJ129" s="343"/>
      <c r="AK129" s="344"/>
      <c r="AL129" s="334">
        <f t="shared" si="54"/>
        <v>0</v>
      </c>
    </row>
    <row r="130" spans="3:38" x14ac:dyDescent="0.2">
      <c r="C130" s="363"/>
      <c r="D130" s="358"/>
      <c r="E130" s="341"/>
      <c r="F130" s="341"/>
      <c r="G130" s="337"/>
      <c r="H130" s="338"/>
      <c r="I130" s="341"/>
      <c r="J130" s="333"/>
      <c r="K130" s="360"/>
      <c r="L130" s="340">
        <v>400000</v>
      </c>
      <c r="M130" s="352" t="s">
        <v>213</v>
      </c>
      <c r="N130" s="353"/>
      <c r="O130" s="353"/>
      <c r="P130" s="354"/>
      <c r="Q130" s="353"/>
      <c r="R130" s="353"/>
      <c r="S130" s="355"/>
      <c r="T130" s="359"/>
      <c r="U130" s="345"/>
      <c r="V130" s="345"/>
      <c r="W130" s="345"/>
      <c r="X130" s="345"/>
      <c r="Y130" s="345"/>
      <c r="Z130" s="345"/>
      <c r="AA130" s="345"/>
      <c r="AB130" s="345"/>
      <c r="AC130" s="345"/>
      <c r="AD130" s="345"/>
      <c r="AE130" s="345"/>
      <c r="AF130" s="345"/>
      <c r="AG130" s="345"/>
      <c r="AH130" s="345"/>
      <c r="AI130" s="345"/>
      <c r="AJ130" s="345"/>
      <c r="AK130" s="346"/>
      <c r="AL130" s="361"/>
    </row>
    <row r="131" spans="3:38" x14ac:dyDescent="0.2">
      <c r="C131" s="363"/>
      <c r="D131" s="358"/>
      <c r="E131" s="341"/>
      <c r="F131" s="341"/>
      <c r="G131" s="337"/>
      <c r="H131" s="338"/>
      <c r="I131" s="341"/>
      <c r="J131" s="333"/>
      <c r="K131" s="360"/>
      <c r="L131" s="340">
        <v>410000</v>
      </c>
      <c r="M131" s="356"/>
      <c r="N131" s="347" t="s">
        <v>190</v>
      </c>
      <c r="O131" s="347"/>
      <c r="P131" s="351"/>
      <c r="Q131" s="347"/>
      <c r="R131" s="347"/>
      <c r="S131" s="349"/>
      <c r="T131" s="359"/>
      <c r="U131" s="345"/>
      <c r="V131" s="345"/>
      <c r="W131" s="345"/>
      <c r="X131" s="345"/>
      <c r="Y131" s="345"/>
      <c r="Z131" s="345"/>
      <c r="AA131" s="345"/>
      <c r="AB131" s="345"/>
      <c r="AC131" s="345"/>
      <c r="AD131" s="345"/>
      <c r="AE131" s="345"/>
      <c r="AF131" s="345"/>
      <c r="AG131" s="345"/>
      <c r="AH131" s="345"/>
      <c r="AI131" s="345"/>
      <c r="AJ131" s="345"/>
      <c r="AK131" s="346"/>
      <c r="AL131" s="361"/>
    </row>
    <row r="132" spans="3:38" x14ac:dyDescent="0.2">
      <c r="C132" s="362" t="str">
        <f t="shared" ref="C132" si="55">IF(F132=0,"Open",IF(E132=0,"Complete", "In Progress"))</f>
        <v>Open</v>
      </c>
      <c r="D132" s="358"/>
      <c r="E132" s="335">
        <v>0.6</v>
      </c>
      <c r="F132" s="339">
        <f t="shared" ref="F132" si="56">AL132</f>
        <v>0</v>
      </c>
      <c r="G132" s="337"/>
      <c r="H132" s="338"/>
      <c r="I132" s="336">
        <v>0.6</v>
      </c>
      <c r="J132" s="333"/>
      <c r="K132" s="360"/>
      <c r="L132" s="340">
        <v>411000</v>
      </c>
      <c r="M132" s="356"/>
      <c r="N132" s="348"/>
      <c r="O132" s="347" t="s">
        <v>191</v>
      </c>
      <c r="P132" s="347"/>
      <c r="Q132" s="347"/>
      <c r="R132" s="347"/>
      <c r="S132" s="350"/>
      <c r="T132" s="359"/>
      <c r="U132" s="343"/>
      <c r="V132" s="343"/>
      <c r="W132" s="343"/>
      <c r="X132" s="343"/>
      <c r="Y132" s="343"/>
      <c r="Z132" s="343"/>
      <c r="AA132" s="343"/>
      <c r="AB132" s="343"/>
      <c r="AC132" s="343"/>
      <c r="AD132" s="343"/>
      <c r="AE132" s="343"/>
      <c r="AF132" s="343"/>
      <c r="AG132" s="343"/>
      <c r="AH132" s="343"/>
      <c r="AI132" s="343"/>
      <c r="AJ132" s="343"/>
      <c r="AK132" s="344"/>
      <c r="AL132" s="334">
        <f t="shared" ref="AL132" si="57">SUM(T132:AK132)</f>
        <v>0</v>
      </c>
    </row>
    <row r="133" spans="3:38" x14ac:dyDescent="0.2">
      <c r="C133" s="363"/>
      <c r="D133" s="358"/>
      <c r="E133" s="341"/>
      <c r="F133" s="341"/>
      <c r="G133" s="337"/>
      <c r="H133" s="338"/>
      <c r="I133" s="341"/>
      <c r="J133" s="333"/>
      <c r="K133" s="360"/>
      <c r="L133" s="340">
        <v>420000</v>
      </c>
      <c r="M133" s="356"/>
      <c r="N133" s="347" t="s">
        <v>192</v>
      </c>
      <c r="O133" s="347"/>
      <c r="P133" s="351"/>
      <c r="Q133" s="347"/>
      <c r="R133" s="347"/>
      <c r="S133" s="349"/>
      <c r="T133" s="359"/>
      <c r="U133" s="345"/>
      <c r="V133" s="345"/>
      <c r="W133" s="345"/>
      <c r="X133" s="345"/>
      <c r="Y133" s="345"/>
      <c r="Z133" s="345"/>
      <c r="AA133" s="345"/>
      <c r="AB133" s="345"/>
      <c r="AC133" s="345"/>
      <c r="AD133" s="345"/>
      <c r="AE133" s="345"/>
      <c r="AF133" s="345"/>
      <c r="AG133" s="345"/>
      <c r="AH133" s="345"/>
      <c r="AI133" s="345"/>
      <c r="AJ133" s="345"/>
      <c r="AK133" s="346"/>
      <c r="AL133" s="361"/>
    </row>
    <row r="134" spans="3:38" x14ac:dyDescent="0.2">
      <c r="C134" s="363"/>
      <c r="D134" s="358"/>
      <c r="E134" s="341"/>
      <c r="F134" s="341"/>
      <c r="G134" s="337"/>
      <c r="H134" s="338"/>
      <c r="I134" s="341"/>
      <c r="J134" s="333"/>
      <c r="K134" s="360"/>
      <c r="L134" s="340">
        <v>421000</v>
      </c>
      <c r="M134" s="356"/>
      <c r="N134" s="348"/>
      <c r="O134" s="347" t="s">
        <v>193</v>
      </c>
      <c r="P134" s="351"/>
      <c r="Q134" s="347"/>
      <c r="R134" s="347"/>
      <c r="S134" s="349"/>
      <c r="T134" s="359"/>
      <c r="U134" s="345"/>
      <c r="V134" s="345"/>
      <c r="W134" s="345"/>
      <c r="X134" s="345"/>
      <c r="Y134" s="345"/>
      <c r="Z134" s="345"/>
      <c r="AA134" s="345"/>
      <c r="AB134" s="345"/>
      <c r="AC134" s="345"/>
      <c r="AD134" s="345"/>
      <c r="AE134" s="345"/>
      <c r="AF134" s="345"/>
      <c r="AG134" s="345"/>
      <c r="AH134" s="345"/>
      <c r="AI134" s="345"/>
      <c r="AJ134" s="345"/>
      <c r="AK134" s="346"/>
      <c r="AL134" s="361"/>
    </row>
    <row r="135" spans="3:38" x14ac:dyDescent="0.2">
      <c r="C135" s="362" t="str">
        <f t="shared" ref="C135:C136" si="58">IF(F135=0,"Open",IF(E135=0,"Complete", "In Progress"))</f>
        <v>Open</v>
      </c>
      <c r="D135" s="358"/>
      <c r="E135" s="335">
        <v>0.5</v>
      </c>
      <c r="F135" s="339">
        <f t="shared" ref="F135:F136" si="59">AL135</f>
        <v>0</v>
      </c>
      <c r="G135" s="337"/>
      <c r="H135" s="338"/>
      <c r="I135" s="336">
        <v>0.5</v>
      </c>
      <c r="J135" s="333"/>
      <c r="K135" s="360"/>
      <c r="L135" s="340">
        <v>421100</v>
      </c>
      <c r="M135" s="348"/>
      <c r="N135" s="348"/>
      <c r="O135" s="348"/>
      <c r="P135" s="347" t="s">
        <v>194</v>
      </c>
      <c r="Q135" s="347"/>
      <c r="R135" s="347"/>
      <c r="S135" s="349"/>
      <c r="T135" s="359"/>
      <c r="U135" s="357"/>
      <c r="V135" s="357"/>
      <c r="W135" s="357"/>
      <c r="X135" s="357"/>
      <c r="Y135" s="357"/>
      <c r="Z135" s="357"/>
      <c r="AA135" s="357"/>
      <c r="AB135" s="357"/>
      <c r="AC135" s="357"/>
      <c r="AD135" s="357"/>
      <c r="AE135" s="357"/>
      <c r="AF135" s="357"/>
      <c r="AG135" s="357"/>
      <c r="AH135" s="357"/>
      <c r="AI135" s="357"/>
      <c r="AJ135" s="357"/>
      <c r="AK135" s="342"/>
      <c r="AL135" s="334">
        <f t="shared" ref="AL135:AL136" si="60">SUM(T135:AK135)</f>
        <v>0</v>
      </c>
    </row>
    <row r="136" spans="3:38" x14ac:dyDescent="0.2">
      <c r="C136" s="362" t="str">
        <f t="shared" si="58"/>
        <v>Open</v>
      </c>
      <c r="D136" s="358"/>
      <c r="E136" s="335">
        <v>0.4</v>
      </c>
      <c r="F136" s="339">
        <f t="shared" si="59"/>
        <v>0</v>
      </c>
      <c r="G136" s="337"/>
      <c r="H136" s="338"/>
      <c r="I136" s="336">
        <v>0.4</v>
      </c>
      <c r="J136" s="333"/>
      <c r="K136" s="360"/>
      <c r="L136" s="340">
        <v>421200</v>
      </c>
      <c r="M136" s="348"/>
      <c r="N136" s="348"/>
      <c r="O136" s="348"/>
      <c r="P136" s="347" t="s">
        <v>195</v>
      </c>
      <c r="Q136" s="347"/>
      <c r="R136" s="347"/>
      <c r="S136" s="349"/>
      <c r="T136" s="359"/>
      <c r="U136" s="357"/>
      <c r="V136" s="357"/>
      <c r="W136" s="357"/>
      <c r="X136" s="357"/>
      <c r="Y136" s="357"/>
      <c r="Z136" s="357"/>
      <c r="AA136" s="357"/>
      <c r="AB136" s="357"/>
      <c r="AC136" s="357"/>
      <c r="AD136" s="357"/>
      <c r="AE136" s="357"/>
      <c r="AF136" s="357"/>
      <c r="AG136" s="357"/>
      <c r="AH136" s="357"/>
      <c r="AI136" s="357"/>
      <c r="AJ136" s="357"/>
      <c r="AK136" s="342"/>
      <c r="AL136" s="334">
        <f t="shared" si="60"/>
        <v>0</v>
      </c>
    </row>
    <row r="137" spans="3:38" x14ac:dyDescent="0.2">
      <c r="C137" s="363"/>
      <c r="D137" s="358"/>
      <c r="E137" s="341"/>
      <c r="F137" s="341"/>
      <c r="G137" s="337"/>
      <c r="H137" s="338"/>
      <c r="I137" s="341"/>
      <c r="J137" s="333"/>
      <c r="K137" s="360"/>
      <c r="L137" s="340">
        <v>421300</v>
      </c>
      <c r="M137" s="356"/>
      <c r="N137" s="348"/>
      <c r="O137" s="348"/>
      <c r="P137" s="364" t="s">
        <v>196</v>
      </c>
      <c r="Q137" s="347"/>
      <c r="R137" s="347"/>
      <c r="S137" s="349"/>
      <c r="T137" s="359"/>
      <c r="U137" s="345"/>
      <c r="V137" s="345"/>
      <c r="W137" s="345"/>
      <c r="X137" s="345"/>
      <c r="Y137" s="345"/>
      <c r="Z137" s="345"/>
      <c r="AA137" s="345"/>
      <c r="AB137" s="345"/>
      <c r="AC137" s="345"/>
      <c r="AD137" s="345"/>
      <c r="AE137" s="345"/>
      <c r="AF137" s="345"/>
      <c r="AG137" s="345"/>
      <c r="AH137" s="345"/>
      <c r="AI137" s="345"/>
      <c r="AJ137" s="345"/>
      <c r="AK137" s="346"/>
      <c r="AL137" s="361"/>
    </row>
    <row r="138" spans="3:38" x14ac:dyDescent="0.2">
      <c r="C138" s="362" t="str">
        <f t="shared" ref="C138" si="61">IF(F138=0,"Open",IF(E138=0,"Complete", "In Progress"))</f>
        <v>Open</v>
      </c>
      <c r="D138" s="358"/>
      <c r="E138" s="335">
        <v>0.5</v>
      </c>
      <c r="F138" s="339">
        <f t="shared" ref="F138" si="62">AL138</f>
        <v>0</v>
      </c>
      <c r="G138" s="337"/>
      <c r="H138" s="338"/>
      <c r="I138" s="336">
        <v>0.5</v>
      </c>
      <c r="J138" s="333"/>
      <c r="K138" s="360"/>
      <c r="L138" s="340">
        <v>421310</v>
      </c>
      <c r="M138" s="348"/>
      <c r="N138" s="348"/>
      <c r="O138" s="348"/>
      <c r="P138" s="348"/>
      <c r="Q138" s="347" t="s">
        <v>197</v>
      </c>
      <c r="R138" s="347"/>
      <c r="S138" s="349"/>
      <c r="T138" s="359"/>
      <c r="U138" s="357"/>
      <c r="V138" s="357"/>
      <c r="W138" s="357"/>
      <c r="X138" s="357"/>
      <c r="Y138" s="357"/>
      <c r="Z138" s="357"/>
      <c r="AA138" s="357"/>
      <c r="AB138" s="357"/>
      <c r="AC138" s="357"/>
      <c r="AD138" s="357"/>
      <c r="AE138" s="357"/>
      <c r="AF138" s="357"/>
      <c r="AG138" s="357"/>
      <c r="AH138" s="357"/>
      <c r="AI138" s="357"/>
      <c r="AJ138" s="357"/>
      <c r="AK138" s="342"/>
      <c r="AL138" s="334">
        <f t="shared" ref="AL138" si="63">SUM(T138:AK138)</f>
        <v>0</v>
      </c>
    </row>
    <row r="139" spans="3:38" x14ac:dyDescent="0.2">
      <c r="C139" s="363"/>
      <c r="D139" s="358"/>
      <c r="E139" s="341"/>
      <c r="F139" s="341"/>
      <c r="G139" s="337"/>
      <c r="H139" s="338"/>
      <c r="I139" s="341"/>
      <c r="J139" s="333"/>
      <c r="K139" s="360"/>
      <c r="L139" s="340">
        <v>421400</v>
      </c>
      <c r="M139" s="356"/>
      <c r="N139" s="348"/>
      <c r="O139" s="348"/>
      <c r="P139" s="364" t="s">
        <v>198</v>
      </c>
      <c r="Q139" s="347"/>
      <c r="R139" s="347"/>
      <c r="S139" s="349"/>
      <c r="T139" s="359"/>
      <c r="U139" s="345"/>
      <c r="V139" s="345"/>
      <c r="W139" s="345"/>
      <c r="X139" s="345"/>
      <c r="Y139" s="345"/>
      <c r="Z139" s="345"/>
      <c r="AA139" s="345"/>
      <c r="AB139" s="345"/>
      <c r="AC139" s="345"/>
      <c r="AD139" s="345"/>
      <c r="AE139" s="345"/>
      <c r="AF139" s="345"/>
      <c r="AG139" s="345"/>
      <c r="AH139" s="345"/>
      <c r="AI139" s="345"/>
      <c r="AJ139" s="345"/>
      <c r="AK139" s="346"/>
      <c r="AL139" s="361"/>
    </row>
    <row r="140" spans="3:38" x14ac:dyDescent="0.2">
      <c r="C140" s="362" t="str">
        <f t="shared" ref="C140:C141" si="64">IF(F140=0,"Open",IF(E140=0,"Complete", "In Progress"))</f>
        <v>Open</v>
      </c>
      <c r="D140" s="358"/>
      <c r="E140" s="335">
        <v>0.4</v>
      </c>
      <c r="F140" s="339">
        <f t="shared" ref="F140:F141" si="65">AL140</f>
        <v>0</v>
      </c>
      <c r="G140" s="337"/>
      <c r="H140" s="338"/>
      <c r="I140" s="336">
        <v>0.4</v>
      </c>
      <c r="J140" s="333"/>
      <c r="K140" s="360"/>
      <c r="L140" s="340">
        <v>421410</v>
      </c>
      <c r="M140" s="348"/>
      <c r="N140" s="348"/>
      <c r="O140" s="348"/>
      <c r="P140" s="348"/>
      <c r="Q140" s="364" t="s">
        <v>199</v>
      </c>
      <c r="R140" s="347"/>
      <c r="S140" s="349"/>
      <c r="T140" s="359"/>
      <c r="U140" s="357"/>
      <c r="V140" s="357"/>
      <c r="W140" s="357"/>
      <c r="X140" s="357"/>
      <c r="Y140" s="357"/>
      <c r="Z140" s="357"/>
      <c r="AA140" s="357"/>
      <c r="AB140" s="357"/>
      <c r="AC140" s="357"/>
      <c r="AD140" s="357"/>
      <c r="AE140" s="357"/>
      <c r="AF140" s="357"/>
      <c r="AG140" s="357"/>
      <c r="AH140" s="357"/>
      <c r="AI140" s="357"/>
      <c r="AJ140" s="357"/>
      <c r="AK140" s="342"/>
      <c r="AL140" s="334">
        <f t="shared" ref="AL140:AL141" si="66">SUM(T140:AK140)</f>
        <v>0</v>
      </c>
    </row>
    <row r="141" spans="3:38" x14ac:dyDescent="0.2">
      <c r="C141" s="362" t="str">
        <f t="shared" si="64"/>
        <v>Open</v>
      </c>
      <c r="D141" s="358"/>
      <c r="E141" s="335">
        <v>0.4</v>
      </c>
      <c r="F141" s="339">
        <f t="shared" si="65"/>
        <v>0</v>
      </c>
      <c r="G141" s="337"/>
      <c r="H141" s="338"/>
      <c r="I141" s="336">
        <v>0.4</v>
      </c>
      <c r="J141" s="333"/>
      <c r="K141" s="360"/>
      <c r="L141" s="340">
        <v>421420</v>
      </c>
      <c r="M141" s="348"/>
      <c r="N141" s="348"/>
      <c r="O141" s="348"/>
      <c r="P141" s="348"/>
      <c r="Q141" s="347" t="s">
        <v>200</v>
      </c>
      <c r="R141" s="347"/>
      <c r="S141" s="349"/>
      <c r="T141" s="359"/>
      <c r="U141" s="357"/>
      <c r="V141" s="357"/>
      <c r="W141" s="357"/>
      <c r="X141" s="357"/>
      <c r="Y141" s="357"/>
      <c r="Z141" s="357"/>
      <c r="AA141" s="357"/>
      <c r="AB141" s="357"/>
      <c r="AC141" s="357"/>
      <c r="AD141" s="357"/>
      <c r="AE141" s="357"/>
      <c r="AF141" s="357"/>
      <c r="AG141" s="357"/>
      <c r="AH141" s="357"/>
      <c r="AI141" s="357"/>
      <c r="AJ141" s="357"/>
      <c r="AK141" s="342"/>
      <c r="AL141" s="334">
        <f t="shared" si="66"/>
        <v>0</v>
      </c>
    </row>
    <row r="142" spans="3:38" x14ac:dyDescent="0.2">
      <c r="C142" s="363"/>
      <c r="D142" s="358"/>
      <c r="E142" s="341"/>
      <c r="F142" s="341"/>
      <c r="G142" s="337"/>
      <c r="H142" s="338"/>
      <c r="I142" s="341"/>
      <c r="J142" s="333"/>
      <c r="K142" s="360"/>
      <c r="L142" s="340">
        <v>430000</v>
      </c>
      <c r="M142" s="356"/>
      <c r="N142" s="347" t="s">
        <v>201</v>
      </c>
      <c r="O142" s="347"/>
      <c r="P142" s="351"/>
      <c r="Q142" s="347"/>
      <c r="R142" s="347"/>
      <c r="S142" s="349"/>
      <c r="T142" s="359"/>
      <c r="U142" s="345"/>
      <c r="V142" s="345"/>
      <c r="W142" s="345"/>
      <c r="X142" s="345"/>
      <c r="Y142" s="345"/>
      <c r="Z142" s="345"/>
      <c r="AA142" s="345"/>
      <c r="AB142" s="345"/>
      <c r="AC142" s="345"/>
      <c r="AD142" s="345"/>
      <c r="AE142" s="345"/>
      <c r="AF142" s="345"/>
      <c r="AG142" s="345"/>
      <c r="AH142" s="345"/>
      <c r="AI142" s="345"/>
      <c r="AJ142" s="345"/>
      <c r="AK142" s="346"/>
      <c r="AL142" s="361"/>
    </row>
    <row r="143" spans="3:38" x14ac:dyDescent="0.2">
      <c r="C143" s="363"/>
      <c r="D143" s="358"/>
      <c r="E143" s="341"/>
      <c r="F143" s="341"/>
      <c r="G143" s="337"/>
      <c r="H143" s="338"/>
      <c r="I143" s="341"/>
      <c r="J143" s="333"/>
      <c r="K143" s="360"/>
      <c r="L143" s="340">
        <v>431000</v>
      </c>
      <c r="M143" s="356"/>
      <c r="N143" s="348"/>
      <c r="O143" s="347" t="s">
        <v>202</v>
      </c>
      <c r="P143" s="351"/>
      <c r="Q143" s="347"/>
      <c r="R143" s="347"/>
      <c r="S143" s="349"/>
      <c r="T143" s="359"/>
      <c r="U143" s="345"/>
      <c r="V143" s="345"/>
      <c r="W143" s="345"/>
      <c r="X143" s="345"/>
      <c r="Y143" s="345"/>
      <c r="Z143" s="345"/>
      <c r="AA143" s="345"/>
      <c r="AB143" s="345"/>
      <c r="AC143" s="345"/>
      <c r="AD143" s="345"/>
      <c r="AE143" s="345"/>
      <c r="AF143" s="345"/>
      <c r="AG143" s="345"/>
      <c r="AH143" s="345"/>
      <c r="AI143" s="345"/>
      <c r="AJ143" s="345"/>
      <c r="AK143" s="346"/>
      <c r="AL143" s="361"/>
    </row>
    <row r="144" spans="3:38" x14ac:dyDescent="0.2">
      <c r="C144" s="362" t="str">
        <f t="shared" ref="C144:C146" si="67">IF(F144=0,"Open",IF(E144=0,"Complete", "In Progress"))</f>
        <v>Open</v>
      </c>
      <c r="D144" s="358"/>
      <c r="E144" s="335">
        <v>0.4</v>
      </c>
      <c r="F144" s="339">
        <f t="shared" ref="F144:F146" si="68">AL144</f>
        <v>0</v>
      </c>
      <c r="G144" s="337"/>
      <c r="H144" s="338"/>
      <c r="I144" s="336">
        <v>0.4</v>
      </c>
      <c r="J144" s="333"/>
      <c r="K144" s="360"/>
      <c r="L144" s="340">
        <v>431100</v>
      </c>
      <c r="M144" s="348"/>
      <c r="N144" s="348"/>
      <c r="O144" s="348"/>
      <c r="P144" s="347" t="s">
        <v>203</v>
      </c>
      <c r="Q144" s="347"/>
      <c r="R144" s="347"/>
      <c r="S144" s="349"/>
      <c r="T144" s="359"/>
      <c r="U144" s="357"/>
      <c r="V144" s="357"/>
      <c r="W144" s="357"/>
      <c r="X144" s="357"/>
      <c r="Y144" s="357"/>
      <c r="Z144" s="357"/>
      <c r="AA144" s="357"/>
      <c r="AB144" s="357"/>
      <c r="AC144" s="357"/>
      <c r="AD144" s="357"/>
      <c r="AE144" s="357"/>
      <c r="AF144" s="357"/>
      <c r="AG144" s="357"/>
      <c r="AH144" s="357"/>
      <c r="AI144" s="357"/>
      <c r="AJ144" s="357"/>
      <c r="AK144" s="342"/>
      <c r="AL144" s="334">
        <f t="shared" ref="AL144:AL146" si="69">SUM(T144:AK144)</f>
        <v>0</v>
      </c>
    </row>
    <row r="145" spans="3:38" x14ac:dyDescent="0.2">
      <c r="C145" s="362" t="str">
        <f t="shared" si="67"/>
        <v>Open</v>
      </c>
      <c r="D145" s="358"/>
      <c r="E145" s="335">
        <v>0.5</v>
      </c>
      <c r="F145" s="339">
        <f t="shared" si="68"/>
        <v>0</v>
      </c>
      <c r="G145" s="337"/>
      <c r="H145" s="338"/>
      <c r="I145" s="336">
        <v>0.5</v>
      </c>
      <c r="J145" s="333"/>
      <c r="K145" s="360"/>
      <c r="L145" s="340">
        <v>431200</v>
      </c>
      <c r="M145" s="348"/>
      <c r="N145" s="348"/>
      <c r="O145" s="348"/>
      <c r="P145" s="347" t="s">
        <v>204</v>
      </c>
      <c r="Q145" s="347"/>
      <c r="R145" s="347"/>
      <c r="S145" s="349"/>
      <c r="T145" s="359"/>
      <c r="U145" s="357"/>
      <c r="V145" s="357"/>
      <c r="W145" s="357"/>
      <c r="X145" s="357"/>
      <c r="Y145" s="357"/>
      <c r="Z145" s="357"/>
      <c r="AA145" s="357"/>
      <c r="AB145" s="357"/>
      <c r="AC145" s="357"/>
      <c r="AD145" s="357"/>
      <c r="AE145" s="357"/>
      <c r="AF145" s="357"/>
      <c r="AG145" s="357"/>
      <c r="AH145" s="357"/>
      <c r="AI145" s="357"/>
      <c r="AJ145" s="357"/>
      <c r="AK145" s="342"/>
      <c r="AL145" s="334">
        <f t="shared" si="69"/>
        <v>0</v>
      </c>
    </row>
    <row r="146" spans="3:38" x14ac:dyDescent="0.2">
      <c r="C146" s="362" t="str">
        <f t="shared" si="67"/>
        <v>Open</v>
      </c>
      <c r="D146" s="358"/>
      <c r="E146" s="335">
        <v>0.6</v>
      </c>
      <c r="F146" s="339">
        <f t="shared" si="68"/>
        <v>0</v>
      </c>
      <c r="G146" s="337"/>
      <c r="H146" s="338"/>
      <c r="I146" s="336">
        <v>0.6</v>
      </c>
      <c r="J146" s="333"/>
      <c r="K146" s="360"/>
      <c r="L146" s="340">
        <v>431300</v>
      </c>
      <c r="M146" s="348"/>
      <c r="N146" s="348"/>
      <c r="O146" s="348"/>
      <c r="P146" s="347" t="s">
        <v>205</v>
      </c>
      <c r="Q146" s="347"/>
      <c r="R146" s="347"/>
      <c r="S146" s="349"/>
      <c r="T146" s="359"/>
      <c r="U146" s="357"/>
      <c r="V146" s="357"/>
      <c r="W146" s="357"/>
      <c r="X146" s="357"/>
      <c r="Y146" s="357"/>
      <c r="Z146" s="357"/>
      <c r="AA146" s="357"/>
      <c r="AB146" s="357"/>
      <c r="AC146" s="357"/>
      <c r="AD146" s="357"/>
      <c r="AE146" s="357"/>
      <c r="AF146" s="357"/>
      <c r="AG146" s="357"/>
      <c r="AH146" s="357"/>
      <c r="AI146" s="357"/>
      <c r="AJ146" s="357"/>
      <c r="AK146" s="342"/>
      <c r="AL146" s="334">
        <f t="shared" si="69"/>
        <v>0</v>
      </c>
    </row>
    <row r="147" spans="3:38" x14ac:dyDescent="0.2">
      <c r="C147" s="363"/>
      <c r="D147" s="358"/>
      <c r="E147" s="341"/>
      <c r="F147" s="341"/>
      <c r="G147" s="337"/>
      <c r="H147" s="338"/>
      <c r="I147" s="341"/>
      <c r="J147" s="333"/>
      <c r="K147" s="360"/>
      <c r="L147" s="340">
        <v>432000</v>
      </c>
      <c r="M147" s="356"/>
      <c r="N147" s="348"/>
      <c r="O147" s="347" t="s">
        <v>206</v>
      </c>
      <c r="P147" s="351"/>
      <c r="Q147" s="347"/>
      <c r="R147" s="347"/>
      <c r="S147" s="349"/>
      <c r="T147" s="359"/>
      <c r="U147" s="345"/>
      <c r="V147" s="345"/>
      <c r="W147" s="345"/>
      <c r="X147" s="345"/>
      <c r="Y147" s="345"/>
      <c r="Z147" s="345"/>
      <c r="AA147" s="345"/>
      <c r="AB147" s="345"/>
      <c r="AC147" s="345"/>
      <c r="AD147" s="345"/>
      <c r="AE147" s="345"/>
      <c r="AF147" s="345"/>
      <c r="AG147" s="345"/>
      <c r="AH147" s="345"/>
      <c r="AI147" s="345"/>
      <c r="AJ147" s="345"/>
      <c r="AK147" s="346"/>
      <c r="AL147" s="361"/>
    </row>
    <row r="148" spans="3:38" x14ac:dyDescent="0.2">
      <c r="C148" s="362" t="str">
        <f t="shared" ref="C148:C149" si="70">IF(F148=0,"Open",IF(E148=0,"Complete", "In Progress"))</f>
        <v>Open</v>
      </c>
      <c r="D148" s="358"/>
      <c r="E148" s="367">
        <v>0.9</v>
      </c>
      <c r="F148" s="339">
        <f t="shared" ref="F148:F149" si="71">AL148</f>
        <v>0</v>
      </c>
      <c r="G148" s="337"/>
      <c r="H148" s="338"/>
      <c r="I148" s="336">
        <v>0.9</v>
      </c>
      <c r="J148" s="333"/>
      <c r="K148" s="360"/>
      <c r="L148" s="340">
        <v>432100</v>
      </c>
      <c r="M148" s="348"/>
      <c r="N148" s="348"/>
      <c r="O148" s="348"/>
      <c r="P148" s="347" t="s">
        <v>207</v>
      </c>
      <c r="Q148" s="347"/>
      <c r="R148" s="347"/>
      <c r="S148" s="349"/>
      <c r="T148" s="359"/>
      <c r="U148" s="357"/>
      <c r="V148" s="357"/>
      <c r="W148" s="357"/>
      <c r="X148" s="357"/>
      <c r="Y148" s="357"/>
      <c r="Z148" s="357"/>
      <c r="AA148" s="357"/>
      <c r="AB148" s="357"/>
      <c r="AC148" s="357"/>
      <c r="AD148" s="357"/>
      <c r="AE148" s="357"/>
      <c r="AF148" s="357"/>
      <c r="AG148" s="357"/>
      <c r="AH148" s="357"/>
      <c r="AI148" s="357"/>
      <c r="AJ148" s="357"/>
      <c r="AK148" s="342"/>
      <c r="AL148" s="334">
        <f t="shared" ref="AL148:AL149" si="72">SUM(T148:AK148)</f>
        <v>0</v>
      </c>
    </row>
    <row r="149" spans="3:38" x14ac:dyDescent="0.2">
      <c r="C149" s="362" t="str">
        <f t="shared" si="70"/>
        <v>Open</v>
      </c>
      <c r="D149" s="358"/>
      <c r="E149" s="335">
        <v>0.5</v>
      </c>
      <c r="F149" s="339">
        <f t="shared" si="71"/>
        <v>0</v>
      </c>
      <c r="G149" s="337"/>
      <c r="H149" s="338"/>
      <c r="I149" s="336">
        <v>0.5</v>
      </c>
      <c r="J149" s="333"/>
      <c r="K149" s="360"/>
      <c r="L149" s="340">
        <v>433000</v>
      </c>
      <c r="M149" s="348"/>
      <c r="N149" s="348"/>
      <c r="O149" s="347" t="s">
        <v>208</v>
      </c>
      <c r="P149" s="347"/>
      <c r="Q149" s="347"/>
      <c r="R149" s="347"/>
      <c r="S149" s="349"/>
      <c r="T149" s="359"/>
      <c r="U149" s="357"/>
      <c r="V149" s="357"/>
      <c r="W149" s="357"/>
      <c r="X149" s="357"/>
      <c r="Y149" s="357"/>
      <c r="Z149" s="357"/>
      <c r="AA149" s="357"/>
      <c r="AB149" s="357"/>
      <c r="AC149" s="357"/>
      <c r="AD149" s="357"/>
      <c r="AE149" s="357"/>
      <c r="AF149" s="357"/>
      <c r="AG149" s="357"/>
      <c r="AH149" s="357"/>
      <c r="AI149" s="357"/>
      <c r="AJ149" s="357"/>
      <c r="AK149" s="342"/>
      <c r="AL149" s="334">
        <f t="shared" si="72"/>
        <v>0</v>
      </c>
    </row>
    <row r="150" spans="3:38" x14ac:dyDescent="0.2">
      <c r="C150" s="363"/>
      <c r="D150" s="358"/>
      <c r="E150" s="341"/>
      <c r="F150" s="341"/>
      <c r="G150" s="337"/>
      <c r="H150" s="338"/>
      <c r="I150" s="341"/>
      <c r="J150" s="333"/>
      <c r="K150" s="360"/>
      <c r="L150" s="340">
        <v>434000</v>
      </c>
      <c r="M150" s="356"/>
      <c r="N150" s="348"/>
      <c r="O150" s="347" t="s">
        <v>209</v>
      </c>
      <c r="P150" s="351"/>
      <c r="Q150" s="347"/>
      <c r="R150" s="347"/>
      <c r="S150" s="349"/>
      <c r="T150" s="359"/>
      <c r="U150" s="345"/>
      <c r="V150" s="345"/>
      <c r="W150" s="345"/>
      <c r="X150" s="345"/>
      <c r="Y150" s="345"/>
      <c r="Z150" s="345"/>
      <c r="AA150" s="345"/>
      <c r="AB150" s="345"/>
      <c r="AC150" s="345"/>
      <c r="AD150" s="345"/>
      <c r="AE150" s="345"/>
      <c r="AF150" s="345"/>
      <c r="AG150" s="345"/>
      <c r="AH150" s="345"/>
      <c r="AI150" s="345"/>
      <c r="AJ150" s="345"/>
      <c r="AK150" s="346"/>
      <c r="AL150" s="361"/>
    </row>
    <row r="151" spans="3:38" x14ac:dyDescent="0.2">
      <c r="C151" s="362" t="str">
        <f t="shared" ref="C151" si="73">IF(F151=0,"Open",IF(E151=0,"Complete", "In Progress"))</f>
        <v>Open</v>
      </c>
      <c r="D151" s="358"/>
      <c r="E151" s="335">
        <v>0.2</v>
      </c>
      <c r="F151" s="339">
        <f>AL151</f>
        <v>0</v>
      </c>
      <c r="G151" s="337"/>
      <c r="H151" s="338"/>
      <c r="I151" s="336">
        <v>0.2</v>
      </c>
      <c r="J151" s="333"/>
      <c r="K151" s="360"/>
      <c r="L151" s="340">
        <v>434100</v>
      </c>
      <c r="M151" s="356"/>
      <c r="N151" s="348"/>
      <c r="O151" s="348"/>
      <c r="P151" s="347" t="s">
        <v>210</v>
      </c>
      <c r="Q151" s="347"/>
      <c r="R151" s="347"/>
      <c r="S151" s="347"/>
      <c r="T151" s="359"/>
      <c r="U151" s="343"/>
      <c r="V151" s="343"/>
      <c r="W151" s="343"/>
      <c r="X151" s="343"/>
      <c r="Y151" s="343"/>
      <c r="Z151" s="343"/>
      <c r="AA151" s="343"/>
      <c r="AB151" s="343"/>
      <c r="AC151" s="343"/>
      <c r="AD151" s="343"/>
      <c r="AE151" s="343"/>
      <c r="AF151" s="343"/>
      <c r="AG151" s="343"/>
      <c r="AH151" s="343"/>
      <c r="AI151" s="343"/>
      <c r="AJ151" s="343"/>
      <c r="AK151" s="344"/>
      <c r="AL151" s="334">
        <f t="shared" ref="AL151:AL167" si="74">SUM(T151:AK151)</f>
        <v>0</v>
      </c>
    </row>
    <row r="152" spans="3:38" x14ac:dyDescent="0.2">
      <c r="C152" s="365"/>
      <c r="D152" s="338"/>
      <c r="E152" s="341"/>
      <c r="F152" s="341"/>
      <c r="G152" s="337"/>
      <c r="H152" s="338"/>
      <c r="I152" s="341"/>
      <c r="J152" s="333"/>
      <c r="K152" s="338"/>
      <c r="L152" s="340">
        <v>500000</v>
      </c>
      <c r="M152" s="352" t="s">
        <v>56</v>
      </c>
      <c r="N152" s="352"/>
      <c r="O152" s="352"/>
      <c r="P152" s="352"/>
      <c r="Q152" s="352"/>
      <c r="R152" s="352"/>
      <c r="S152" s="352"/>
      <c r="T152" s="338"/>
      <c r="U152" s="345"/>
      <c r="V152" s="345"/>
      <c r="W152" s="345"/>
      <c r="X152" s="345"/>
      <c r="Y152" s="345"/>
      <c r="Z152" s="345"/>
      <c r="AA152" s="345"/>
      <c r="AB152" s="345"/>
      <c r="AC152" s="345"/>
      <c r="AD152" s="345"/>
      <c r="AE152" s="345"/>
      <c r="AF152" s="345"/>
      <c r="AG152" s="345"/>
      <c r="AH152" s="345"/>
      <c r="AI152" s="345"/>
      <c r="AJ152" s="345"/>
      <c r="AK152" s="345"/>
      <c r="AL152" s="361"/>
    </row>
    <row r="153" spans="3:38" x14ac:dyDescent="0.2">
      <c r="C153" s="363"/>
      <c r="D153" s="358"/>
      <c r="E153" s="341"/>
      <c r="F153" s="341"/>
      <c r="G153" s="337"/>
      <c r="H153" s="338"/>
      <c r="I153" s="341"/>
      <c r="J153" s="333"/>
      <c r="K153" s="338"/>
      <c r="L153" s="340">
        <v>510000</v>
      </c>
      <c r="M153" s="356"/>
      <c r="N153" s="347" t="s">
        <v>221</v>
      </c>
      <c r="O153" s="347"/>
      <c r="P153" s="351"/>
      <c r="Q153" s="347"/>
      <c r="R153" s="347"/>
      <c r="S153" s="349"/>
      <c r="T153" s="338"/>
      <c r="U153" s="345"/>
      <c r="V153" s="345"/>
      <c r="W153" s="345"/>
      <c r="X153" s="345"/>
      <c r="Y153" s="345"/>
      <c r="Z153" s="345"/>
      <c r="AA153" s="345"/>
      <c r="AB153" s="345"/>
      <c r="AC153" s="345"/>
      <c r="AD153" s="345"/>
      <c r="AE153" s="345"/>
      <c r="AF153" s="345"/>
      <c r="AG153" s="345"/>
      <c r="AH153" s="345"/>
      <c r="AI153" s="345"/>
      <c r="AJ153" s="345"/>
      <c r="AK153" s="346"/>
      <c r="AL153" s="361"/>
    </row>
    <row r="154" spans="3:38" x14ac:dyDescent="0.2">
      <c r="C154" s="366" t="s">
        <v>6</v>
      </c>
      <c r="D154" s="338"/>
      <c r="E154" s="335">
        <v>1.3</v>
      </c>
      <c r="F154" s="339">
        <f>AL154</f>
        <v>0.2</v>
      </c>
      <c r="G154" s="337"/>
      <c r="H154" s="338"/>
      <c r="I154" s="336">
        <v>1.5</v>
      </c>
      <c r="J154" s="333"/>
      <c r="K154" s="338"/>
      <c r="L154" s="340">
        <v>511000</v>
      </c>
      <c r="M154" s="356"/>
      <c r="N154" s="348"/>
      <c r="O154" s="347" t="s">
        <v>214</v>
      </c>
      <c r="P154" s="351"/>
      <c r="Q154" s="347"/>
      <c r="R154" s="347"/>
      <c r="S154" s="349"/>
      <c r="T154" s="338"/>
      <c r="U154" s="343">
        <v>0.2</v>
      </c>
      <c r="V154" s="357"/>
      <c r="W154" s="357"/>
      <c r="X154" s="357"/>
      <c r="Y154" s="357"/>
      <c r="Z154" s="357"/>
      <c r="AA154" s="357"/>
      <c r="AB154" s="357"/>
      <c r="AC154" s="357"/>
      <c r="AD154" s="357"/>
      <c r="AE154" s="357"/>
      <c r="AF154" s="357"/>
      <c r="AG154" s="357"/>
      <c r="AH154" s="357"/>
      <c r="AI154" s="357"/>
      <c r="AJ154" s="357"/>
      <c r="AK154" s="357"/>
      <c r="AL154" s="334">
        <f t="shared" ref="AL154" si="75">SUM(T154:AK154)</f>
        <v>0.2</v>
      </c>
    </row>
    <row r="155" spans="3:38" x14ac:dyDescent="0.2">
      <c r="C155" s="366" t="s">
        <v>5</v>
      </c>
      <c r="D155" s="338"/>
      <c r="E155" s="335">
        <v>1.4</v>
      </c>
      <c r="F155" s="339">
        <f t="shared" ref="F155" si="76">AL155</f>
        <v>0</v>
      </c>
      <c r="G155" s="337"/>
      <c r="H155" s="338"/>
      <c r="I155" s="336">
        <v>1.4</v>
      </c>
      <c r="J155" s="333"/>
      <c r="K155" s="338"/>
      <c r="L155" s="340">
        <v>512000</v>
      </c>
      <c r="M155" s="356"/>
      <c r="N155" s="348"/>
      <c r="O155" s="347" t="s">
        <v>215</v>
      </c>
      <c r="P155" s="351"/>
      <c r="Q155" s="347"/>
      <c r="R155" s="347"/>
      <c r="S155" s="349"/>
      <c r="T155" s="338"/>
      <c r="U155" s="343"/>
      <c r="V155" s="357"/>
      <c r="W155" s="357"/>
      <c r="X155" s="357"/>
      <c r="Y155" s="357"/>
      <c r="Z155" s="357"/>
      <c r="AA155" s="357"/>
      <c r="AB155" s="357"/>
      <c r="AC155" s="357"/>
      <c r="AD155" s="357"/>
      <c r="AE155" s="357"/>
      <c r="AF155" s="357"/>
      <c r="AG155" s="357"/>
      <c r="AH155" s="357"/>
      <c r="AI155" s="357"/>
      <c r="AJ155" s="357"/>
      <c r="AK155" s="357"/>
      <c r="AL155" s="334">
        <f t="shared" ref="AL155" si="77">SUM(T155:AK155)</f>
        <v>0</v>
      </c>
    </row>
    <row r="156" spans="3:38" x14ac:dyDescent="0.2">
      <c r="C156" s="366" t="s">
        <v>5</v>
      </c>
      <c r="D156" s="338"/>
      <c r="E156" s="335">
        <v>1.6</v>
      </c>
      <c r="F156" s="339">
        <f t="shared" ref="F156" si="78">AL156</f>
        <v>0</v>
      </c>
      <c r="G156" s="337"/>
      <c r="H156" s="338"/>
      <c r="I156" s="336">
        <v>1.6</v>
      </c>
      <c r="J156" s="333"/>
      <c r="K156" s="338"/>
      <c r="L156" s="340">
        <v>513000</v>
      </c>
      <c r="M156" s="356"/>
      <c r="N156" s="348"/>
      <c r="O156" s="347" t="s">
        <v>216</v>
      </c>
      <c r="P156" s="351"/>
      <c r="Q156" s="347"/>
      <c r="R156" s="347"/>
      <c r="S156" s="349"/>
      <c r="T156" s="338"/>
      <c r="U156" s="343"/>
      <c r="V156" s="357"/>
      <c r="W156" s="357"/>
      <c r="X156" s="357"/>
      <c r="Y156" s="357"/>
      <c r="Z156" s="357"/>
      <c r="AA156" s="357"/>
      <c r="AB156" s="357"/>
      <c r="AC156" s="357"/>
      <c r="AD156" s="357"/>
      <c r="AE156" s="357"/>
      <c r="AF156" s="357"/>
      <c r="AG156" s="357"/>
      <c r="AH156" s="357"/>
      <c r="AI156" s="357"/>
      <c r="AJ156" s="357"/>
      <c r="AK156" s="357"/>
      <c r="AL156" s="334">
        <f t="shared" ref="AL156" si="79">SUM(T156:AK156)</f>
        <v>0</v>
      </c>
    </row>
    <row r="157" spans="3:38" x14ac:dyDescent="0.2">
      <c r="C157" s="366" t="s">
        <v>5</v>
      </c>
      <c r="D157" s="338"/>
      <c r="E157" s="335">
        <v>1.5</v>
      </c>
      <c r="F157" s="339">
        <f t="shared" ref="F157:F158" si="80">AL157</f>
        <v>0</v>
      </c>
      <c r="G157" s="337"/>
      <c r="H157" s="338"/>
      <c r="I157" s="336">
        <v>1.5</v>
      </c>
      <c r="J157" s="333"/>
      <c r="K157" s="338"/>
      <c r="L157" s="340">
        <v>514000</v>
      </c>
      <c r="M157" s="356"/>
      <c r="N157" s="348"/>
      <c r="O157" s="347" t="s">
        <v>217</v>
      </c>
      <c r="P157" s="351"/>
      <c r="Q157" s="347"/>
      <c r="R157" s="347"/>
      <c r="S157" s="349"/>
      <c r="T157" s="338"/>
      <c r="U157" s="343"/>
      <c r="V157" s="357"/>
      <c r="W157" s="357"/>
      <c r="X157" s="357"/>
      <c r="Y157" s="357"/>
      <c r="Z157" s="357"/>
      <c r="AA157" s="357"/>
      <c r="AB157" s="357"/>
      <c r="AC157" s="357"/>
      <c r="AD157" s="357"/>
      <c r="AE157" s="357"/>
      <c r="AF157" s="357"/>
      <c r="AG157" s="357"/>
      <c r="AH157" s="357"/>
      <c r="AI157" s="357"/>
      <c r="AJ157" s="357"/>
      <c r="AK157" s="357"/>
      <c r="AL157" s="334">
        <f t="shared" si="74"/>
        <v>0</v>
      </c>
    </row>
    <row r="158" spans="3:38" x14ac:dyDescent="0.2">
      <c r="C158" s="366" t="str">
        <f t="shared" ref="C158" si="81">IF(F158=0,"Open",IF(E158=0,"Complete", "In Progress"))</f>
        <v>Open</v>
      </c>
      <c r="D158" s="338"/>
      <c r="E158" s="335">
        <v>1.5</v>
      </c>
      <c r="F158" s="339">
        <f t="shared" si="80"/>
        <v>0</v>
      </c>
      <c r="G158" s="337"/>
      <c r="H158" s="338"/>
      <c r="I158" s="336">
        <v>1.5</v>
      </c>
      <c r="J158" s="333"/>
      <c r="K158" s="338"/>
      <c r="L158" s="340">
        <v>520000</v>
      </c>
      <c r="M158" s="356"/>
      <c r="N158" s="347" t="s">
        <v>223</v>
      </c>
      <c r="O158" s="347"/>
      <c r="P158" s="351"/>
      <c r="Q158" s="347"/>
      <c r="R158" s="347"/>
      <c r="S158" s="349"/>
      <c r="T158" s="338"/>
      <c r="U158" s="357"/>
      <c r="V158" s="357"/>
      <c r="W158" s="357"/>
      <c r="X158" s="357"/>
      <c r="Y158" s="357"/>
      <c r="Z158" s="357"/>
      <c r="AA158" s="357"/>
      <c r="AB158" s="357"/>
      <c r="AC158" s="357"/>
      <c r="AD158" s="357"/>
      <c r="AE158" s="357"/>
      <c r="AF158" s="357"/>
      <c r="AG158" s="357"/>
      <c r="AH158" s="357"/>
      <c r="AI158" s="357"/>
      <c r="AJ158" s="357"/>
      <c r="AK158" s="357"/>
      <c r="AL158" s="334">
        <f t="shared" ref="AL158" si="82">SUM(T158:AK158)</f>
        <v>0</v>
      </c>
    </row>
    <row r="159" spans="3:38" x14ac:dyDescent="0.2">
      <c r="C159" s="366" t="str">
        <f t="shared" ref="C159:C167" si="83">IF(F159=0,"Open",IF(E159=0,"Complete", "In Progress"))</f>
        <v>Open</v>
      </c>
      <c r="D159" s="338"/>
      <c r="E159" s="335">
        <v>2</v>
      </c>
      <c r="F159" s="339">
        <f t="shared" ref="F159:F167" si="84">AL159</f>
        <v>0</v>
      </c>
      <c r="G159" s="337"/>
      <c r="H159" s="338"/>
      <c r="I159" s="335">
        <v>2</v>
      </c>
      <c r="J159" s="333"/>
      <c r="K159" s="338"/>
      <c r="L159" s="340">
        <v>530000</v>
      </c>
      <c r="M159" s="356"/>
      <c r="N159" s="347" t="s">
        <v>211</v>
      </c>
      <c r="O159" s="347"/>
      <c r="P159" s="351"/>
      <c r="Q159" s="347"/>
      <c r="R159" s="347"/>
      <c r="S159" s="349"/>
      <c r="T159" s="338"/>
      <c r="U159" s="357"/>
      <c r="V159" s="357"/>
      <c r="W159" s="357"/>
      <c r="X159" s="357"/>
      <c r="Y159" s="357"/>
      <c r="Z159" s="357"/>
      <c r="AA159" s="357"/>
      <c r="AB159" s="357"/>
      <c r="AC159" s="357"/>
      <c r="AD159" s="357"/>
      <c r="AE159" s="357"/>
      <c r="AF159" s="357"/>
      <c r="AG159" s="357"/>
      <c r="AH159" s="357"/>
      <c r="AI159" s="357"/>
      <c r="AJ159" s="357"/>
      <c r="AK159" s="357"/>
      <c r="AL159" s="334">
        <f t="shared" si="74"/>
        <v>0</v>
      </c>
    </row>
    <row r="160" spans="3:38" x14ac:dyDescent="0.2">
      <c r="C160" s="363"/>
      <c r="D160" s="358"/>
      <c r="E160" s="341"/>
      <c r="F160" s="341"/>
      <c r="G160" s="337"/>
      <c r="H160" s="338"/>
      <c r="I160" s="341"/>
      <c r="J160" s="333"/>
      <c r="K160" s="338"/>
      <c r="L160" s="340">
        <v>600000</v>
      </c>
      <c r="M160" s="352" t="s">
        <v>57</v>
      </c>
      <c r="N160" s="352"/>
      <c r="O160" s="352"/>
      <c r="P160" s="352"/>
      <c r="Q160" s="352"/>
      <c r="R160" s="352"/>
      <c r="S160" s="352"/>
      <c r="T160" s="338"/>
      <c r="U160" s="345"/>
      <c r="V160" s="345"/>
      <c r="W160" s="345"/>
      <c r="X160" s="345"/>
      <c r="Y160" s="345"/>
      <c r="Z160" s="345"/>
      <c r="AA160" s="345"/>
      <c r="AB160" s="345"/>
      <c r="AC160" s="345"/>
      <c r="AD160" s="345"/>
      <c r="AE160" s="345"/>
      <c r="AF160" s="345"/>
      <c r="AG160" s="345"/>
      <c r="AH160" s="345"/>
      <c r="AI160" s="345"/>
      <c r="AJ160" s="345"/>
      <c r="AK160" s="345"/>
      <c r="AL160" s="361"/>
    </row>
    <row r="161" spans="3:38" x14ac:dyDescent="0.2">
      <c r="C161" s="363"/>
      <c r="D161" s="358"/>
      <c r="E161" s="341"/>
      <c r="F161" s="341"/>
      <c r="G161" s="337"/>
      <c r="H161" s="338"/>
      <c r="I161" s="341"/>
      <c r="J161" s="333"/>
      <c r="K161" s="338"/>
      <c r="L161" s="340">
        <v>610000</v>
      </c>
      <c r="M161" s="356"/>
      <c r="N161" s="347" t="s">
        <v>222</v>
      </c>
      <c r="O161" s="347"/>
      <c r="P161" s="351"/>
      <c r="Q161" s="347"/>
      <c r="R161" s="347"/>
      <c r="S161" s="349"/>
      <c r="T161" s="338"/>
      <c r="U161" s="345"/>
      <c r="V161" s="345"/>
      <c r="W161" s="345"/>
      <c r="X161" s="345"/>
      <c r="Y161" s="345"/>
      <c r="Z161" s="345"/>
      <c r="AA161" s="345"/>
      <c r="AB161" s="345"/>
      <c r="AC161" s="345"/>
      <c r="AD161" s="345"/>
      <c r="AE161" s="345"/>
      <c r="AF161" s="345"/>
      <c r="AG161" s="345"/>
      <c r="AH161" s="345"/>
      <c r="AI161" s="345"/>
      <c r="AJ161" s="345"/>
      <c r="AK161" s="345"/>
      <c r="AL161" s="361"/>
    </row>
    <row r="162" spans="3:38" x14ac:dyDescent="0.2">
      <c r="C162" s="366" t="s">
        <v>5</v>
      </c>
      <c r="D162" s="338"/>
      <c r="E162" s="335">
        <v>1.5</v>
      </c>
      <c r="F162" s="339">
        <f>AL162</f>
        <v>0</v>
      </c>
      <c r="G162" s="337"/>
      <c r="H162" s="338"/>
      <c r="I162" s="336">
        <v>1.5</v>
      </c>
      <c r="J162" s="333"/>
      <c r="K162" s="338"/>
      <c r="L162" s="340">
        <v>611000</v>
      </c>
      <c r="M162" s="356"/>
      <c r="N162" s="348"/>
      <c r="O162" s="347" t="s">
        <v>218</v>
      </c>
      <c r="P162" s="351"/>
      <c r="Q162" s="347"/>
      <c r="R162" s="347"/>
      <c r="S162" s="349"/>
      <c r="T162" s="338"/>
      <c r="U162" s="343"/>
      <c r="V162" s="357"/>
      <c r="W162" s="357"/>
      <c r="X162" s="357"/>
      <c r="Y162" s="357"/>
      <c r="Z162" s="357"/>
      <c r="AA162" s="357"/>
      <c r="AB162" s="357"/>
      <c r="AC162" s="357"/>
      <c r="AD162" s="357"/>
      <c r="AE162" s="357"/>
      <c r="AF162" s="357"/>
      <c r="AG162" s="357"/>
      <c r="AH162" s="357"/>
      <c r="AI162" s="357"/>
      <c r="AJ162" s="357"/>
      <c r="AK162" s="357"/>
      <c r="AL162" s="334">
        <f t="shared" ref="AL162:AL165" si="85">SUM(T162:AK162)</f>
        <v>0</v>
      </c>
    </row>
    <row r="163" spans="3:38" x14ac:dyDescent="0.2">
      <c r="C163" s="366" t="s">
        <v>5</v>
      </c>
      <c r="D163" s="338"/>
      <c r="E163" s="335">
        <v>1.8</v>
      </c>
      <c r="F163" s="339">
        <f>AL163</f>
        <v>0</v>
      </c>
      <c r="G163" s="337"/>
      <c r="H163" s="338"/>
      <c r="I163" s="336">
        <v>1.8</v>
      </c>
      <c r="J163" s="333"/>
      <c r="K163" s="338"/>
      <c r="L163" s="340">
        <v>612000</v>
      </c>
      <c r="M163" s="356"/>
      <c r="N163" s="348"/>
      <c r="O163" s="347" t="s">
        <v>219</v>
      </c>
      <c r="P163" s="351"/>
      <c r="Q163" s="347"/>
      <c r="R163" s="347"/>
      <c r="S163" s="349"/>
      <c r="T163" s="338"/>
      <c r="U163" s="343"/>
      <c r="V163" s="357"/>
      <c r="W163" s="357"/>
      <c r="X163" s="357"/>
      <c r="Y163" s="357"/>
      <c r="Z163" s="357"/>
      <c r="AA163" s="357"/>
      <c r="AB163" s="357"/>
      <c r="AC163" s="357"/>
      <c r="AD163" s="357"/>
      <c r="AE163" s="357"/>
      <c r="AF163" s="357"/>
      <c r="AG163" s="357"/>
      <c r="AH163" s="357"/>
      <c r="AI163" s="357"/>
      <c r="AJ163" s="357"/>
      <c r="AK163" s="357"/>
      <c r="AL163" s="334">
        <f t="shared" si="85"/>
        <v>0</v>
      </c>
    </row>
    <row r="164" spans="3:38" x14ac:dyDescent="0.2">
      <c r="C164" s="366" t="s">
        <v>5</v>
      </c>
      <c r="D164" s="338"/>
      <c r="E164" s="335">
        <v>1.5</v>
      </c>
      <c r="F164" s="339">
        <f t="shared" ref="F164:F165" si="86">AL164</f>
        <v>0</v>
      </c>
      <c r="G164" s="337"/>
      <c r="H164" s="338"/>
      <c r="I164" s="336">
        <v>1.5</v>
      </c>
      <c r="J164" s="333"/>
      <c r="K164" s="338"/>
      <c r="L164" s="340">
        <v>613000</v>
      </c>
      <c r="M164" s="356"/>
      <c r="N164" s="348"/>
      <c r="O164" s="347" t="s">
        <v>220</v>
      </c>
      <c r="P164" s="351"/>
      <c r="Q164" s="347"/>
      <c r="R164" s="347"/>
      <c r="S164" s="349"/>
      <c r="T164" s="338"/>
      <c r="U164" s="343"/>
      <c r="V164" s="357"/>
      <c r="W164" s="357"/>
      <c r="X164" s="357"/>
      <c r="Y164" s="357"/>
      <c r="Z164" s="357"/>
      <c r="AA164" s="357"/>
      <c r="AB164" s="357"/>
      <c r="AC164" s="357"/>
      <c r="AD164" s="357"/>
      <c r="AE164" s="357"/>
      <c r="AF164" s="357"/>
      <c r="AG164" s="357"/>
      <c r="AH164" s="357"/>
      <c r="AI164" s="357"/>
      <c r="AJ164" s="357"/>
      <c r="AK164" s="357"/>
      <c r="AL164" s="334">
        <f t="shared" si="85"/>
        <v>0</v>
      </c>
    </row>
    <row r="165" spans="3:38" x14ac:dyDescent="0.2">
      <c r="C165" s="366" t="s">
        <v>5</v>
      </c>
      <c r="D165" s="338"/>
      <c r="E165" s="335">
        <v>1.6</v>
      </c>
      <c r="F165" s="339">
        <f t="shared" si="86"/>
        <v>0</v>
      </c>
      <c r="G165" s="337"/>
      <c r="H165" s="338"/>
      <c r="I165" s="336">
        <v>1.6</v>
      </c>
      <c r="J165" s="333"/>
      <c r="K165" s="338"/>
      <c r="L165" s="340">
        <v>614000</v>
      </c>
      <c r="M165" s="356"/>
      <c r="N165" s="348"/>
      <c r="O165" s="347" t="s">
        <v>225</v>
      </c>
      <c r="P165" s="351"/>
      <c r="Q165" s="347"/>
      <c r="R165" s="347"/>
      <c r="S165" s="349"/>
      <c r="T165" s="338"/>
      <c r="U165" s="343"/>
      <c r="V165" s="357"/>
      <c r="W165" s="357"/>
      <c r="X165" s="357"/>
      <c r="Y165" s="357"/>
      <c r="Z165" s="357"/>
      <c r="AA165" s="357"/>
      <c r="AB165" s="357"/>
      <c r="AC165" s="357"/>
      <c r="AD165" s="357"/>
      <c r="AE165" s="357"/>
      <c r="AF165" s="357"/>
      <c r="AG165" s="357"/>
      <c r="AH165" s="357"/>
      <c r="AI165" s="357"/>
      <c r="AJ165" s="357"/>
      <c r="AK165" s="357"/>
      <c r="AL165" s="334">
        <f t="shared" si="85"/>
        <v>0</v>
      </c>
    </row>
    <row r="166" spans="3:38" x14ac:dyDescent="0.2">
      <c r="C166" s="366" t="str">
        <f t="shared" si="83"/>
        <v>Open</v>
      </c>
      <c r="D166" s="338"/>
      <c r="E166" s="335">
        <v>1.6</v>
      </c>
      <c r="F166" s="339">
        <f t="shared" si="84"/>
        <v>0</v>
      </c>
      <c r="G166" s="337"/>
      <c r="H166" s="338"/>
      <c r="I166" s="336">
        <v>1.6</v>
      </c>
      <c r="J166" s="333"/>
      <c r="K166" s="338"/>
      <c r="L166" s="340">
        <v>620000</v>
      </c>
      <c r="M166" s="356"/>
      <c r="N166" s="347" t="s">
        <v>224</v>
      </c>
      <c r="O166" s="347"/>
      <c r="P166" s="351"/>
      <c r="Q166" s="347"/>
      <c r="R166" s="347"/>
      <c r="S166" s="349"/>
      <c r="T166" s="338"/>
      <c r="U166" s="357"/>
      <c r="V166" s="357"/>
      <c r="W166" s="357"/>
      <c r="X166" s="357"/>
      <c r="Y166" s="357"/>
      <c r="Z166" s="357"/>
      <c r="AA166" s="357"/>
      <c r="AB166" s="357"/>
      <c r="AC166" s="357"/>
      <c r="AD166" s="357"/>
      <c r="AE166" s="357"/>
      <c r="AF166" s="357"/>
      <c r="AG166" s="357"/>
      <c r="AH166" s="357"/>
      <c r="AI166" s="357"/>
      <c r="AJ166" s="357"/>
      <c r="AK166" s="357"/>
      <c r="AL166" s="334">
        <f t="shared" si="74"/>
        <v>0</v>
      </c>
    </row>
    <row r="167" spans="3:38" x14ac:dyDescent="0.2">
      <c r="C167" s="366" t="str">
        <f t="shared" si="83"/>
        <v>Open</v>
      </c>
      <c r="D167" s="338"/>
      <c r="E167" s="335">
        <v>2</v>
      </c>
      <c r="F167" s="339">
        <f t="shared" si="84"/>
        <v>0</v>
      </c>
      <c r="G167" s="337"/>
      <c r="H167" s="338"/>
      <c r="I167" s="335">
        <v>2</v>
      </c>
      <c r="J167" s="333"/>
      <c r="K167" s="338"/>
      <c r="L167" s="340">
        <v>630000</v>
      </c>
      <c r="M167" s="356"/>
      <c r="N167" s="347" t="s">
        <v>211</v>
      </c>
      <c r="O167" s="347"/>
      <c r="P167" s="351"/>
      <c r="Q167" s="347"/>
      <c r="R167" s="347"/>
      <c r="S167" s="349"/>
      <c r="T167" s="338"/>
      <c r="U167" s="357"/>
      <c r="V167" s="357"/>
      <c r="W167" s="357"/>
      <c r="X167" s="357"/>
      <c r="Y167" s="357"/>
      <c r="Z167" s="357"/>
      <c r="AA167" s="357"/>
      <c r="AB167" s="357"/>
      <c r="AC167" s="357"/>
      <c r="AD167" s="357"/>
      <c r="AE167" s="357"/>
      <c r="AF167" s="357"/>
      <c r="AG167" s="357"/>
      <c r="AH167" s="357"/>
      <c r="AI167" s="357"/>
      <c r="AJ167" s="357"/>
      <c r="AK167" s="357"/>
      <c r="AL167" s="334">
        <f t="shared" si="74"/>
        <v>0</v>
      </c>
    </row>
    <row r="168" spans="3:38" x14ac:dyDescent="0.2">
      <c r="C168" s="285"/>
      <c r="D168" s="266"/>
      <c r="E168" s="261"/>
      <c r="F168" s="261"/>
      <c r="G168" s="216"/>
      <c r="H168" s="217"/>
      <c r="I168" s="262"/>
      <c r="J168" s="251"/>
      <c r="K168" s="269"/>
      <c r="L168" s="253"/>
      <c r="M168" s="263" t="s">
        <v>67</v>
      </c>
      <c r="N168" s="264"/>
      <c r="O168" s="255"/>
      <c r="P168" s="254"/>
      <c r="Q168" s="255"/>
      <c r="R168" s="255"/>
      <c r="S168" s="256"/>
      <c r="T168" s="268"/>
      <c r="U168" s="257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9"/>
      <c r="AL168" s="260"/>
    </row>
    <row r="169" spans="3:38" x14ac:dyDescent="0.2">
      <c r="C169" s="284"/>
      <c r="D169" s="266"/>
      <c r="E169" s="235"/>
      <c r="F169" s="235"/>
      <c r="G169" s="216"/>
      <c r="H169" s="217"/>
      <c r="I169" s="235"/>
      <c r="J169" s="251"/>
      <c r="K169" s="269"/>
      <c r="L169" s="234">
        <v>90000</v>
      </c>
      <c r="M169" s="248" t="s">
        <v>61</v>
      </c>
      <c r="N169" s="244"/>
      <c r="O169" s="244"/>
      <c r="P169" s="247"/>
      <c r="Q169" s="244"/>
      <c r="R169" s="244"/>
      <c r="S169" s="246"/>
      <c r="T169" s="268"/>
      <c r="U169" s="237"/>
      <c r="V169" s="237"/>
      <c r="W169" s="237"/>
      <c r="X169" s="237"/>
      <c r="Y169" s="237"/>
      <c r="Z169" s="237"/>
      <c r="AA169" s="237"/>
      <c r="AB169" s="237"/>
      <c r="AC169" s="237"/>
      <c r="AD169" s="237"/>
      <c r="AE169" s="237"/>
      <c r="AF169" s="237"/>
      <c r="AG169" s="237"/>
      <c r="AH169" s="237"/>
      <c r="AI169" s="237"/>
      <c r="AJ169" s="237"/>
      <c r="AK169" s="238"/>
      <c r="AL169" s="270"/>
    </row>
    <row r="170" spans="3:38" x14ac:dyDescent="0.2">
      <c r="C170" s="286"/>
      <c r="D170" s="266"/>
      <c r="E170" s="252"/>
      <c r="F170" s="252"/>
      <c r="G170" s="216"/>
      <c r="H170" s="217"/>
      <c r="I170" s="235"/>
      <c r="J170" s="251"/>
      <c r="K170" s="269"/>
      <c r="L170" s="234">
        <v>99000</v>
      </c>
      <c r="M170" s="249"/>
      <c r="N170" s="244" t="s">
        <v>62</v>
      </c>
      <c r="O170" s="244"/>
      <c r="P170" s="247"/>
      <c r="Q170" s="244"/>
      <c r="R170" s="244"/>
      <c r="S170" s="246"/>
      <c r="T170" s="268"/>
      <c r="U170" s="237"/>
      <c r="V170" s="237"/>
      <c r="W170" s="237"/>
      <c r="X170" s="237"/>
      <c r="Y170" s="237"/>
      <c r="Z170" s="237"/>
      <c r="AA170" s="237"/>
      <c r="AB170" s="237"/>
      <c r="AC170" s="237"/>
      <c r="AD170" s="237"/>
      <c r="AE170" s="237"/>
      <c r="AF170" s="237"/>
      <c r="AG170" s="237"/>
      <c r="AH170" s="237"/>
      <c r="AI170" s="237"/>
      <c r="AJ170" s="237"/>
      <c r="AK170" s="238"/>
      <c r="AL170" s="270"/>
    </row>
    <row r="171" spans="3:38" x14ac:dyDescent="0.2">
      <c r="C171" s="286"/>
      <c r="D171" s="266"/>
      <c r="E171" s="252"/>
      <c r="F171" s="252"/>
      <c r="G171" s="216"/>
      <c r="H171" s="217"/>
      <c r="I171" s="235"/>
      <c r="J171" s="251"/>
      <c r="K171" s="269"/>
      <c r="L171" s="234">
        <v>99900</v>
      </c>
      <c r="M171" s="249"/>
      <c r="N171" s="245"/>
      <c r="O171" s="244" t="s">
        <v>63</v>
      </c>
      <c r="P171" s="247"/>
      <c r="Q171" s="244"/>
      <c r="R171" s="244"/>
      <c r="S171" s="246"/>
      <c r="T171" s="268"/>
      <c r="U171" s="237"/>
      <c r="V171" s="237"/>
      <c r="W171" s="237"/>
      <c r="X171" s="237"/>
      <c r="Y171" s="237"/>
      <c r="Z171" s="237"/>
      <c r="AA171" s="237"/>
      <c r="AB171" s="237"/>
      <c r="AC171" s="237"/>
      <c r="AD171" s="237"/>
      <c r="AE171" s="237"/>
      <c r="AF171" s="237"/>
      <c r="AG171" s="237"/>
      <c r="AH171" s="237"/>
      <c r="AI171" s="237"/>
      <c r="AJ171" s="237"/>
      <c r="AK171" s="238"/>
      <c r="AL171" s="270"/>
    </row>
    <row r="172" spans="3:38" x14ac:dyDescent="0.2">
      <c r="C172" s="283" t="str">
        <f t="shared" ref="C172:C174" si="87">IF(F172=0,"Open",IF(E172=0,"Complete", "In Progress"))</f>
        <v>Open</v>
      </c>
      <c r="D172" s="266"/>
      <c r="E172" s="214"/>
      <c r="F172" s="225">
        <f>AL172</f>
        <v>0</v>
      </c>
      <c r="G172" s="216"/>
      <c r="H172" s="217"/>
      <c r="I172" s="215"/>
      <c r="J172" s="251"/>
      <c r="K172" s="269"/>
      <c r="L172" s="234">
        <v>91000</v>
      </c>
      <c r="M172" s="249"/>
      <c r="N172" s="244" t="s">
        <v>64</v>
      </c>
      <c r="O172" s="244"/>
      <c r="P172" s="247"/>
      <c r="Q172" s="244"/>
      <c r="R172" s="244"/>
      <c r="S172" s="246"/>
      <c r="T172" s="268"/>
      <c r="U172" s="250"/>
      <c r="V172" s="250"/>
      <c r="W172" s="250"/>
      <c r="X172" s="250"/>
      <c r="Y172" s="250"/>
      <c r="Z172" s="250"/>
      <c r="AA172" s="250"/>
      <c r="AB172" s="250"/>
      <c r="AC172" s="250"/>
      <c r="AD172" s="250"/>
      <c r="AE172" s="250"/>
      <c r="AF172" s="250"/>
      <c r="AG172" s="250"/>
      <c r="AH172" s="250"/>
      <c r="AI172" s="250"/>
      <c r="AJ172" s="250"/>
      <c r="AK172" s="236"/>
      <c r="AL172" s="211">
        <f t="shared" ref="AL172:AL174" si="88">SUM(T172:AK172)</f>
        <v>0</v>
      </c>
    </row>
    <row r="173" spans="3:38" x14ac:dyDescent="0.2">
      <c r="C173" s="283" t="str">
        <f t="shared" si="87"/>
        <v>Open</v>
      </c>
      <c r="D173" s="266"/>
      <c r="E173" s="214"/>
      <c r="F173" s="225">
        <f>AL173</f>
        <v>0</v>
      </c>
      <c r="G173" s="216"/>
      <c r="H173" s="217"/>
      <c r="I173" s="215"/>
      <c r="J173" s="251"/>
      <c r="K173" s="269"/>
      <c r="L173" s="234">
        <v>99100</v>
      </c>
      <c r="M173" s="249"/>
      <c r="N173" s="245"/>
      <c r="O173" s="244" t="s">
        <v>65</v>
      </c>
      <c r="P173" s="247"/>
      <c r="Q173" s="244"/>
      <c r="R173" s="244"/>
      <c r="S173" s="246"/>
      <c r="T173" s="268"/>
      <c r="U173" s="250"/>
      <c r="V173" s="250"/>
      <c r="W173" s="250"/>
      <c r="X173" s="250"/>
      <c r="Y173" s="250"/>
      <c r="Z173" s="250"/>
      <c r="AA173" s="250"/>
      <c r="AB173" s="250"/>
      <c r="AC173" s="250"/>
      <c r="AD173" s="250"/>
      <c r="AE173" s="250"/>
      <c r="AF173" s="250"/>
      <c r="AG173" s="250"/>
      <c r="AH173" s="250"/>
      <c r="AI173" s="250"/>
      <c r="AJ173" s="250"/>
      <c r="AK173" s="236"/>
      <c r="AL173" s="211">
        <f t="shared" si="88"/>
        <v>0</v>
      </c>
    </row>
    <row r="174" spans="3:38" x14ac:dyDescent="0.2">
      <c r="C174" s="300" t="str">
        <f t="shared" si="87"/>
        <v>Open</v>
      </c>
      <c r="D174" s="266"/>
      <c r="E174" s="301"/>
      <c r="F174" s="302">
        <f>AL174</f>
        <v>0</v>
      </c>
      <c r="G174" s="216"/>
      <c r="H174" s="217"/>
      <c r="I174" s="215"/>
      <c r="J174" s="251"/>
      <c r="K174" s="269"/>
      <c r="L174" s="234">
        <v>99910</v>
      </c>
      <c r="M174" s="249"/>
      <c r="N174" s="245"/>
      <c r="O174" s="245"/>
      <c r="P174" s="247" t="s">
        <v>66</v>
      </c>
      <c r="Q174" s="244"/>
      <c r="R174" s="244"/>
      <c r="S174" s="246"/>
      <c r="T174" s="268"/>
      <c r="U174" s="250"/>
      <c r="V174" s="250"/>
      <c r="W174" s="250"/>
      <c r="X174" s="250"/>
      <c r="Y174" s="250"/>
      <c r="Z174" s="250"/>
      <c r="AA174" s="250"/>
      <c r="AB174" s="250"/>
      <c r="AC174" s="250"/>
      <c r="AD174" s="250"/>
      <c r="AE174" s="250"/>
      <c r="AF174" s="250"/>
      <c r="AG174" s="250"/>
      <c r="AH174" s="250"/>
      <c r="AI174" s="250"/>
      <c r="AJ174" s="250"/>
      <c r="AK174" s="236"/>
      <c r="AL174" s="211">
        <f t="shared" si="88"/>
        <v>0</v>
      </c>
    </row>
    <row r="175" spans="3:38" ht="13.5" thickBot="1" x14ac:dyDescent="0.25">
      <c r="C175" s="308"/>
      <c r="D175" s="317"/>
      <c r="E175" s="318"/>
      <c r="F175" s="318"/>
      <c r="G175" s="319"/>
      <c r="H175" s="320"/>
      <c r="I175" s="307"/>
      <c r="J175" s="319"/>
      <c r="K175" s="321"/>
      <c r="L175" s="303"/>
      <c r="M175" s="304"/>
      <c r="N175" s="305"/>
      <c r="O175" s="305"/>
      <c r="P175" s="304"/>
      <c r="Q175" s="305"/>
      <c r="R175" s="305"/>
      <c r="S175" s="306"/>
      <c r="T175" s="268"/>
      <c r="U175" s="311"/>
      <c r="V175" s="312"/>
      <c r="W175" s="312"/>
      <c r="X175" s="312"/>
      <c r="Y175" s="312"/>
      <c r="Z175" s="312"/>
      <c r="AA175" s="312"/>
      <c r="AB175" s="312"/>
      <c r="AC175" s="312"/>
      <c r="AD175" s="312"/>
      <c r="AE175" s="312"/>
      <c r="AF175" s="312"/>
      <c r="AG175" s="312"/>
      <c r="AH175" s="312"/>
      <c r="AI175" s="312"/>
      <c r="AJ175" s="312"/>
      <c r="AK175" s="313"/>
      <c r="AL175" s="314"/>
    </row>
    <row r="176" spans="3:38" ht="14.25" thickTop="1" thickBot="1" x14ac:dyDescent="0.25">
      <c r="C176" s="272"/>
      <c r="D176" s="272"/>
      <c r="E176" s="274"/>
      <c r="F176" s="274"/>
      <c r="G176" s="316"/>
      <c r="H176" s="272"/>
      <c r="I176" s="273"/>
      <c r="J176" s="316"/>
      <c r="K176" s="272"/>
      <c r="L176" s="233"/>
      <c r="M176" s="233"/>
      <c r="N176" s="233"/>
      <c r="O176" s="233"/>
      <c r="P176" s="233"/>
      <c r="Q176" s="233"/>
      <c r="R176" s="233"/>
      <c r="S176" s="228"/>
      <c r="T176" s="268"/>
      <c r="U176" s="309"/>
      <c r="V176" s="310"/>
      <c r="W176" s="310"/>
      <c r="X176" s="310"/>
      <c r="Y176" s="310"/>
      <c r="Z176" s="310"/>
      <c r="AA176" s="310"/>
      <c r="AB176" s="310"/>
      <c r="AC176" s="310"/>
      <c r="AD176" s="310"/>
      <c r="AE176" s="310"/>
      <c r="AF176" s="310"/>
      <c r="AG176" s="310"/>
      <c r="AH176" s="310"/>
      <c r="AI176" s="310"/>
      <c r="AJ176" s="310"/>
      <c r="AK176" s="310"/>
      <c r="AL176" s="287"/>
    </row>
    <row r="177" spans="3:38" ht="14.25" thickTop="1" thickBot="1" x14ac:dyDescent="0.25">
      <c r="C177" s="276" t="s">
        <v>11</v>
      </c>
      <c r="D177" s="272"/>
      <c r="E177" s="218">
        <f>SUM(E8:E176)</f>
        <v>55.79999999999999</v>
      </c>
      <c r="F177" s="219">
        <f>SUM(F8:F176)</f>
        <v>6.6000000000000005</v>
      </c>
      <c r="G177" s="227"/>
      <c r="H177" s="315"/>
      <c r="I177" s="219">
        <f>SUM(I8:I176)</f>
        <v>63.199999999999974</v>
      </c>
      <c r="J177" s="227"/>
      <c r="K177" s="273"/>
      <c r="L177" s="380" t="s">
        <v>53</v>
      </c>
      <c r="M177" s="381"/>
      <c r="N177" s="381"/>
      <c r="O177" s="381"/>
      <c r="P177" s="381"/>
      <c r="Q177" s="381"/>
      <c r="R177" s="381"/>
      <c r="S177" s="382"/>
      <c r="T177" s="268"/>
      <c r="U177" s="230">
        <f>SUM(U8:U176)</f>
        <v>6.6000000000000005</v>
      </c>
      <c r="V177" s="231">
        <f>SUM(V8:V176)</f>
        <v>0</v>
      </c>
      <c r="W177" s="231">
        <f>SUM(W8:W176)</f>
        <v>0</v>
      </c>
      <c r="X177" s="231">
        <f>SUM(X8:X176)</f>
        <v>0</v>
      </c>
      <c r="Y177" s="231">
        <f>SUM(Y8:Y176)</f>
        <v>0</v>
      </c>
      <c r="Z177" s="231">
        <f>SUM(Z8:Z176)</f>
        <v>0</v>
      </c>
      <c r="AA177" s="231">
        <f>SUM(AA8:AA176)</f>
        <v>0</v>
      </c>
      <c r="AB177" s="231">
        <f>SUM(AB8:AB176)</f>
        <v>0</v>
      </c>
      <c r="AC177" s="231">
        <f>SUM(AC8:AC176)</f>
        <v>0</v>
      </c>
      <c r="AD177" s="231">
        <f>SUM(AD8:AD176)</f>
        <v>0</v>
      </c>
      <c r="AE177" s="231">
        <f>SUM(AE8:AE176)</f>
        <v>0</v>
      </c>
      <c r="AF177" s="231">
        <f>SUM(AF8:AF176)</f>
        <v>0</v>
      </c>
      <c r="AG177" s="231">
        <f>SUM(AG8:AG176)</f>
        <v>0</v>
      </c>
      <c r="AH177" s="231">
        <f>SUM(AH8:AH176)</f>
        <v>0</v>
      </c>
      <c r="AI177" s="231">
        <f>SUM(AI8:AI176)</f>
        <v>0</v>
      </c>
      <c r="AJ177" s="231">
        <f>SUM(AJ8:AJ176)</f>
        <v>0</v>
      </c>
      <c r="AK177" s="289"/>
      <c r="AL177" s="310"/>
    </row>
    <row r="178" spans="3:38" ht="17.25" thickTop="1" thickBot="1" x14ac:dyDescent="0.3">
      <c r="C178" s="272"/>
      <c r="D178" s="272"/>
      <c r="E178" s="282" t="s">
        <v>1</v>
      </c>
      <c r="F178" s="282" t="s">
        <v>1</v>
      </c>
      <c r="G178" s="282" t="s">
        <v>1</v>
      </c>
      <c r="H178" s="273"/>
      <c r="I178" s="282" t="s">
        <v>1</v>
      </c>
      <c r="J178" s="224" t="s">
        <v>1</v>
      </c>
      <c r="K178" s="273"/>
      <c r="L178" s="377" t="s">
        <v>54</v>
      </c>
      <c r="M178" s="378"/>
      <c r="N178" s="378"/>
      <c r="O178" s="378"/>
      <c r="P178" s="378"/>
      <c r="Q178" s="378"/>
      <c r="R178" s="378"/>
      <c r="S178" s="379"/>
      <c r="T178" s="268"/>
      <c r="U178" s="232">
        <f>U177+T178</f>
        <v>6.6000000000000005</v>
      </c>
      <c r="V178" s="210">
        <f t="shared" ref="V178:AJ178" si="89">V177+U178</f>
        <v>6.6000000000000005</v>
      </c>
      <c r="W178" s="210">
        <f t="shared" si="89"/>
        <v>6.6000000000000005</v>
      </c>
      <c r="X178" s="210">
        <f t="shared" si="89"/>
        <v>6.6000000000000005</v>
      </c>
      <c r="Y178" s="210">
        <f t="shared" si="89"/>
        <v>6.6000000000000005</v>
      </c>
      <c r="Z178" s="210">
        <f t="shared" si="89"/>
        <v>6.6000000000000005</v>
      </c>
      <c r="AA178" s="210">
        <f t="shared" si="89"/>
        <v>6.6000000000000005</v>
      </c>
      <c r="AB178" s="210">
        <f t="shared" si="89"/>
        <v>6.6000000000000005</v>
      </c>
      <c r="AC178" s="210">
        <f t="shared" si="89"/>
        <v>6.6000000000000005</v>
      </c>
      <c r="AD178" s="210">
        <f t="shared" si="89"/>
        <v>6.6000000000000005</v>
      </c>
      <c r="AE178" s="210">
        <f t="shared" si="89"/>
        <v>6.6000000000000005</v>
      </c>
      <c r="AF178" s="210">
        <f t="shared" si="89"/>
        <v>6.6000000000000005</v>
      </c>
      <c r="AG178" s="210">
        <f t="shared" si="89"/>
        <v>6.6000000000000005</v>
      </c>
      <c r="AH178" s="210">
        <f t="shared" si="89"/>
        <v>6.6000000000000005</v>
      </c>
      <c r="AI178" s="210">
        <f t="shared" si="89"/>
        <v>6.6000000000000005</v>
      </c>
      <c r="AJ178" s="210">
        <f t="shared" si="89"/>
        <v>6.6000000000000005</v>
      </c>
      <c r="AK178" s="290"/>
      <c r="AL178" s="288">
        <f>SUM(AL9:AL176)</f>
        <v>6.6000000000000005</v>
      </c>
    </row>
    <row r="179" spans="3:38" ht="51.75" thickBot="1" x14ac:dyDescent="0.25">
      <c r="C179" s="272"/>
      <c r="D179" s="272"/>
      <c r="E179" s="322" t="s">
        <v>46</v>
      </c>
      <c r="F179" s="239" t="s">
        <v>28</v>
      </c>
      <c r="G179" s="212" t="s">
        <v>2</v>
      </c>
      <c r="H179" s="273"/>
      <c r="I179" s="271" t="s">
        <v>55</v>
      </c>
      <c r="J179" s="221" t="s">
        <v>9</v>
      </c>
      <c r="K179" s="273"/>
      <c r="L179" s="374" t="s">
        <v>47</v>
      </c>
      <c r="M179" s="375"/>
      <c r="N179" s="375"/>
      <c r="O179" s="375"/>
      <c r="P179" s="375"/>
      <c r="Q179" s="375"/>
      <c r="R179" s="375"/>
      <c r="S179" s="376"/>
      <c r="T179" s="268">
        <f>I177</f>
        <v>63.199999999999974</v>
      </c>
      <c r="U179" s="250">
        <v>55.8</v>
      </c>
      <c r="V179" s="250"/>
      <c r="W179" s="250"/>
      <c r="X179" s="250"/>
      <c r="Y179" s="250"/>
      <c r="Z179" s="250"/>
      <c r="AA179" s="250"/>
      <c r="AB179" s="250"/>
      <c r="AC179" s="250"/>
      <c r="AD179" s="250"/>
      <c r="AE179" s="250"/>
      <c r="AF179" s="250"/>
      <c r="AG179" s="250"/>
      <c r="AH179" s="250"/>
      <c r="AI179" s="250"/>
      <c r="AJ179" s="250"/>
      <c r="AK179" s="291"/>
      <c r="AL179" s="273"/>
    </row>
    <row r="180" spans="3:38" ht="64.5" thickBot="1" x14ac:dyDescent="0.25">
      <c r="C180" s="272"/>
      <c r="D180" s="272"/>
      <c r="E180" s="298" t="s">
        <v>106</v>
      </c>
      <c r="F180" s="299" t="s">
        <v>104</v>
      </c>
      <c r="G180" s="220" t="s">
        <v>10</v>
      </c>
      <c r="H180" s="273"/>
      <c r="I180" s="299" t="s">
        <v>105</v>
      </c>
      <c r="J180" s="223"/>
      <c r="K180" s="273"/>
      <c r="L180" s="293"/>
      <c r="M180" s="294"/>
      <c r="N180" s="294"/>
      <c r="O180" s="294"/>
      <c r="P180" s="294"/>
      <c r="Q180" s="294"/>
      <c r="R180" s="294"/>
      <c r="S180" s="295" t="s">
        <v>51</v>
      </c>
      <c r="T180" s="268"/>
      <c r="U180" s="296">
        <v>1</v>
      </c>
      <c r="V180" s="296">
        <v>2</v>
      </c>
      <c r="W180" s="296">
        <v>3</v>
      </c>
      <c r="X180" s="296">
        <v>4</v>
      </c>
      <c r="Y180" s="296">
        <v>5</v>
      </c>
      <c r="Z180" s="296">
        <v>6</v>
      </c>
      <c r="AA180" s="296">
        <v>7</v>
      </c>
      <c r="AB180" s="296">
        <v>8</v>
      </c>
      <c r="AC180" s="296">
        <v>9</v>
      </c>
      <c r="AD180" s="296">
        <v>10</v>
      </c>
      <c r="AE180" s="296">
        <v>11</v>
      </c>
      <c r="AF180" s="296">
        <v>12</v>
      </c>
      <c r="AG180" s="296">
        <v>13</v>
      </c>
      <c r="AH180" s="296">
        <v>14</v>
      </c>
      <c r="AI180" s="296">
        <v>15</v>
      </c>
      <c r="AJ180" s="296">
        <v>16</v>
      </c>
      <c r="AK180" s="297"/>
      <c r="AL180" s="273"/>
    </row>
    <row r="181" spans="3:38" ht="19.5" x14ac:dyDescent="0.3">
      <c r="C181" s="272"/>
      <c r="D181" s="272"/>
      <c r="E181" s="277"/>
      <c r="F181" s="278"/>
      <c r="G181" s="277"/>
      <c r="H181" s="273"/>
      <c r="I181" s="278"/>
      <c r="J181" s="273"/>
      <c r="K181" s="273"/>
      <c r="L181" s="371" t="s">
        <v>103</v>
      </c>
      <c r="M181" s="372"/>
      <c r="N181" s="372"/>
      <c r="O181" s="372"/>
      <c r="P181" s="372"/>
      <c r="Q181" s="372"/>
      <c r="R181" s="372"/>
      <c r="S181" s="373"/>
      <c r="T181" s="268"/>
      <c r="U181" s="250">
        <v>7.2</v>
      </c>
      <c r="V181" s="250"/>
      <c r="W181" s="250"/>
      <c r="X181" s="250"/>
      <c r="Y181" s="250"/>
      <c r="Z181" s="250"/>
      <c r="AA181" s="250"/>
      <c r="AB181" s="250"/>
      <c r="AC181" s="250"/>
      <c r="AD181" s="250"/>
      <c r="AE181" s="250"/>
      <c r="AF181" s="250"/>
      <c r="AG181" s="250"/>
      <c r="AH181" s="250"/>
      <c r="AI181" s="250"/>
      <c r="AJ181" s="250"/>
      <c r="AK181" s="291"/>
      <c r="AL181" s="273"/>
    </row>
    <row r="182" spans="3:38" ht="13.5" thickBot="1" x14ac:dyDescent="0.25">
      <c r="C182" s="272"/>
      <c r="D182" s="272"/>
      <c r="E182" s="273"/>
      <c r="F182" s="273"/>
      <c r="G182" s="273"/>
      <c r="H182" s="273"/>
      <c r="I182" s="279"/>
      <c r="J182" s="273"/>
      <c r="K182" s="273"/>
      <c r="L182" s="368" t="s">
        <v>50</v>
      </c>
      <c r="M182" s="369"/>
      <c r="N182" s="369"/>
      <c r="O182" s="369"/>
      <c r="P182" s="369"/>
      <c r="Q182" s="369"/>
      <c r="R182" s="369"/>
      <c r="S182" s="370"/>
      <c r="T182" s="324"/>
      <c r="U182" s="209">
        <f t="shared" ref="U182:AA182" si="90">U181+T182</f>
        <v>7.2</v>
      </c>
      <c r="V182" s="209">
        <f t="shared" si="90"/>
        <v>7.2</v>
      </c>
      <c r="W182" s="209">
        <f t="shared" si="90"/>
        <v>7.2</v>
      </c>
      <c r="X182" s="209">
        <f t="shared" si="90"/>
        <v>7.2</v>
      </c>
      <c r="Y182" s="209">
        <f t="shared" si="90"/>
        <v>7.2</v>
      </c>
      <c r="Z182" s="209">
        <f t="shared" si="90"/>
        <v>7.2</v>
      </c>
      <c r="AA182" s="209">
        <f t="shared" si="90"/>
        <v>7.2</v>
      </c>
      <c r="AB182" s="209">
        <f t="shared" ref="AB182:AJ182" si="91">AB181+AA182</f>
        <v>7.2</v>
      </c>
      <c r="AC182" s="209">
        <f t="shared" si="91"/>
        <v>7.2</v>
      </c>
      <c r="AD182" s="209">
        <f t="shared" si="91"/>
        <v>7.2</v>
      </c>
      <c r="AE182" s="209">
        <f t="shared" si="91"/>
        <v>7.2</v>
      </c>
      <c r="AF182" s="209">
        <f t="shared" si="91"/>
        <v>7.2</v>
      </c>
      <c r="AG182" s="209">
        <f t="shared" si="91"/>
        <v>7.2</v>
      </c>
      <c r="AH182" s="209">
        <f t="shared" si="91"/>
        <v>7.2</v>
      </c>
      <c r="AI182" s="209">
        <f t="shared" si="91"/>
        <v>7.2</v>
      </c>
      <c r="AJ182" s="209">
        <f t="shared" si="91"/>
        <v>7.2</v>
      </c>
      <c r="AK182" s="330"/>
      <c r="AL182" s="273"/>
    </row>
    <row r="183" spans="3:38" ht="14.25" thickTop="1" thickBot="1" x14ac:dyDescent="0.25">
      <c r="C183" s="272"/>
      <c r="D183" s="272"/>
      <c r="E183" s="273"/>
      <c r="F183" s="273"/>
      <c r="G183" s="273"/>
      <c r="H183" s="273"/>
      <c r="I183" s="279"/>
      <c r="J183" s="273"/>
      <c r="K183" s="273"/>
      <c r="L183" s="325"/>
      <c r="M183" s="265"/>
      <c r="N183" s="265"/>
      <c r="O183" s="265"/>
      <c r="P183" s="265"/>
      <c r="Q183" s="265"/>
      <c r="R183" s="265"/>
      <c r="S183" s="326" t="s">
        <v>107</v>
      </c>
      <c r="T183" s="323"/>
      <c r="U183" s="331">
        <f>U182/U178</f>
        <v>1.0909090909090908</v>
      </c>
      <c r="V183" s="331">
        <f t="shared" ref="V183:AJ183" si="92">V182/V178</f>
        <v>1.0909090909090908</v>
      </c>
      <c r="W183" s="331">
        <f t="shared" si="92"/>
        <v>1.0909090909090908</v>
      </c>
      <c r="X183" s="331">
        <f t="shared" si="92"/>
        <v>1.0909090909090908</v>
      </c>
      <c r="Y183" s="331">
        <f t="shared" si="92"/>
        <v>1.0909090909090908</v>
      </c>
      <c r="Z183" s="331">
        <f t="shared" si="92"/>
        <v>1.0909090909090908</v>
      </c>
      <c r="AA183" s="331">
        <f t="shared" si="92"/>
        <v>1.0909090909090908</v>
      </c>
      <c r="AB183" s="331">
        <f t="shared" si="92"/>
        <v>1.0909090909090908</v>
      </c>
      <c r="AC183" s="331">
        <f t="shared" si="92"/>
        <v>1.0909090909090908</v>
      </c>
      <c r="AD183" s="331">
        <f t="shared" si="92"/>
        <v>1.0909090909090908</v>
      </c>
      <c r="AE183" s="331">
        <f t="shared" si="92"/>
        <v>1.0909090909090908</v>
      </c>
      <c r="AF183" s="331">
        <f t="shared" si="92"/>
        <v>1.0909090909090908</v>
      </c>
      <c r="AG183" s="331">
        <f t="shared" si="92"/>
        <v>1.0909090909090908</v>
      </c>
      <c r="AH183" s="331">
        <f t="shared" si="92"/>
        <v>1.0909090909090908</v>
      </c>
      <c r="AI183" s="331">
        <f t="shared" si="92"/>
        <v>1.0909090909090908</v>
      </c>
      <c r="AJ183" s="331">
        <f t="shared" si="92"/>
        <v>1.0909090909090908</v>
      </c>
      <c r="AK183" s="330"/>
      <c r="AL183" s="273"/>
    </row>
    <row r="184" spans="3:38" ht="14.25" thickTop="1" thickBot="1" x14ac:dyDescent="0.25">
      <c r="C184" s="272"/>
      <c r="D184" s="272"/>
      <c r="E184" s="273"/>
      <c r="F184" s="273"/>
      <c r="G184" s="273"/>
      <c r="H184" s="273"/>
      <c r="I184" s="279"/>
      <c r="J184" s="273"/>
      <c r="K184" s="273"/>
      <c r="L184" s="327"/>
      <c r="M184" s="328"/>
      <c r="N184" s="328"/>
      <c r="O184" s="328"/>
      <c r="P184" s="328"/>
      <c r="Q184" s="328"/>
      <c r="R184" s="328"/>
      <c r="S184" s="329" t="s">
        <v>108</v>
      </c>
      <c r="T184" s="323"/>
      <c r="U184" s="332">
        <f>U182/U4</f>
        <v>1.8227848101265831</v>
      </c>
      <c r="V184" s="332">
        <f>V182/V4</f>
        <v>0.91139240506329156</v>
      </c>
      <c r="W184" s="332">
        <f>W182/W4</f>
        <v>0.60759493670886111</v>
      </c>
      <c r="X184" s="332">
        <f>X182/X4</f>
        <v>0.45569620253164578</v>
      </c>
      <c r="Y184" s="332">
        <f>Y182/Y4</f>
        <v>0.36455696202531662</v>
      </c>
      <c r="Z184" s="332">
        <f>Z182/Z4</f>
        <v>0.3037974683544305</v>
      </c>
      <c r="AA184" s="332">
        <f>AA182/AA4</f>
        <v>0.26039783001808325</v>
      </c>
      <c r="AB184" s="332">
        <f>AB182/AB4</f>
        <v>0.22784810126582286</v>
      </c>
      <c r="AC184" s="332">
        <f>AC182/AC4</f>
        <v>0.20253164556962031</v>
      </c>
      <c r="AD184" s="332">
        <f>AD182/AD4</f>
        <v>0.18227848101265831</v>
      </c>
      <c r="AE184" s="332">
        <f>AE182/AE4</f>
        <v>0.16570771001150755</v>
      </c>
      <c r="AF184" s="332">
        <f>AF182/AF4</f>
        <v>0.15189873417721528</v>
      </c>
      <c r="AG184" s="332">
        <f>AG182/AG4</f>
        <v>0.14021421616358332</v>
      </c>
      <c r="AH184" s="332">
        <f>AH182/AH4</f>
        <v>0.13019891500904165</v>
      </c>
      <c r="AI184" s="332">
        <f>AI182/AI4</f>
        <v>0.12151898734177223</v>
      </c>
      <c r="AJ184" s="332">
        <f>AJ182/AJ4</f>
        <v>0.11392405063291147</v>
      </c>
      <c r="AK184" s="292"/>
      <c r="AL184" s="273"/>
    </row>
    <row r="185" spans="3:38" ht="14.25" thickTop="1" thickBot="1" x14ac:dyDescent="0.25">
      <c r="C185" s="275"/>
      <c r="D185" s="275"/>
      <c r="E185" s="274"/>
      <c r="F185" s="274"/>
      <c r="G185" s="274"/>
      <c r="H185" s="274"/>
      <c r="I185" s="274"/>
      <c r="J185" s="274"/>
      <c r="K185" s="274"/>
      <c r="L185" s="280"/>
      <c r="M185" s="280"/>
      <c r="N185" s="280"/>
      <c r="O185" s="280"/>
      <c r="P185" s="280"/>
      <c r="Q185" s="280"/>
      <c r="R185" s="280"/>
      <c r="S185" s="274"/>
      <c r="T185" s="281"/>
      <c r="U185" s="281"/>
      <c r="V185" s="274"/>
      <c r="W185" s="274"/>
      <c r="X185" s="274"/>
      <c r="Y185" s="274"/>
      <c r="Z185" s="274"/>
      <c r="AA185" s="274"/>
      <c r="AB185" s="274"/>
      <c r="AC185" s="274"/>
      <c r="AD185" s="274"/>
      <c r="AE185" s="274"/>
      <c r="AF185" s="274"/>
      <c r="AG185" s="274"/>
      <c r="AH185" s="274"/>
      <c r="AI185" s="274"/>
      <c r="AJ185" s="274"/>
      <c r="AK185" s="274"/>
      <c r="AL185" s="274"/>
    </row>
    <row r="186" spans="3:38" ht="15" thickTop="1" x14ac:dyDescent="0.2">
      <c r="C186" s="240"/>
      <c r="D186" s="240"/>
      <c r="E186" s="222"/>
      <c r="F186" s="241"/>
      <c r="G186" s="241"/>
      <c r="H186" s="241"/>
      <c r="I186" s="222"/>
      <c r="J186" s="222"/>
      <c r="K186" s="222"/>
      <c r="L186" s="242"/>
      <c r="M186" s="242"/>
      <c r="N186" s="242"/>
      <c r="O186" s="242"/>
      <c r="P186" s="242"/>
      <c r="Q186" s="242"/>
      <c r="R186" s="242"/>
      <c r="S186" s="222"/>
      <c r="T186" s="226"/>
      <c r="U186" s="226">
        <v>1</v>
      </c>
      <c r="V186" s="223">
        <v>1</v>
      </c>
      <c r="W186" s="223">
        <v>1</v>
      </c>
      <c r="X186" s="223">
        <v>1</v>
      </c>
      <c r="Y186" s="223">
        <v>1</v>
      </c>
      <c r="Z186" s="223">
        <v>1</v>
      </c>
      <c r="AA186" s="223">
        <v>1</v>
      </c>
      <c r="AB186" s="223">
        <v>1</v>
      </c>
      <c r="AC186" s="223">
        <v>1</v>
      </c>
      <c r="AD186" s="223">
        <v>1</v>
      </c>
      <c r="AE186" s="223">
        <v>1</v>
      </c>
      <c r="AF186" s="223">
        <v>1</v>
      </c>
      <c r="AG186" s="223">
        <v>1</v>
      </c>
      <c r="AH186" s="223">
        <v>1</v>
      </c>
      <c r="AI186" s="223">
        <v>1</v>
      </c>
      <c r="AJ186" s="223">
        <v>1</v>
      </c>
      <c r="AK186" s="223"/>
      <c r="AL186" s="223"/>
    </row>
    <row r="187" spans="3:38" x14ac:dyDescent="0.2">
      <c r="C187" s="240"/>
      <c r="D187" s="240"/>
      <c r="E187" s="222"/>
      <c r="F187" s="222"/>
      <c r="G187" s="222"/>
      <c r="H187" s="222"/>
      <c r="I187" s="222"/>
      <c r="J187" s="222"/>
      <c r="K187" s="222"/>
      <c r="L187" s="242"/>
      <c r="M187" s="242"/>
      <c r="N187" s="242"/>
      <c r="O187" s="242"/>
      <c r="P187" s="242"/>
      <c r="Q187" s="242"/>
      <c r="R187" s="242"/>
      <c r="S187" s="222"/>
      <c r="T187" s="229"/>
      <c r="U187" s="229"/>
      <c r="V187" s="267" t="s">
        <v>101</v>
      </c>
      <c r="W187" s="267"/>
      <c r="X187" s="223"/>
      <c r="Y187" s="223"/>
      <c r="Z187" s="223"/>
      <c r="AA187" s="223"/>
      <c r="AB187" s="223"/>
      <c r="AC187" s="223"/>
      <c r="AD187" s="223"/>
      <c r="AE187" s="223"/>
      <c r="AF187" s="223"/>
      <c r="AG187" s="223"/>
      <c r="AH187" s="223"/>
      <c r="AI187" s="223"/>
      <c r="AJ187" s="223"/>
      <c r="AK187" s="223"/>
      <c r="AL187" s="223"/>
    </row>
    <row r="188" spans="3:38" x14ac:dyDescent="0.2">
      <c r="C188" s="240"/>
      <c r="D188" s="240"/>
      <c r="E188" s="222"/>
      <c r="F188" s="222"/>
      <c r="G188" s="222"/>
      <c r="H188" s="222"/>
      <c r="I188" s="222"/>
      <c r="J188" s="222"/>
      <c r="K188" s="222"/>
      <c r="L188" s="242"/>
      <c r="M188" s="242"/>
      <c r="N188" s="242"/>
      <c r="O188" s="242"/>
      <c r="P188" s="242"/>
      <c r="Q188" s="242"/>
      <c r="R188" s="242"/>
      <c r="S188" s="222"/>
      <c r="T188" s="229"/>
      <c r="U188" s="229"/>
      <c r="V188" s="223"/>
      <c r="W188" s="223"/>
      <c r="X188" s="223"/>
      <c r="Y188" s="223"/>
      <c r="Z188" s="223"/>
      <c r="AA188" s="223"/>
      <c r="AB188" s="223"/>
      <c r="AC188" s="223"/>
      <c r="AD188" s="223"/>
      <c r="AE188" s="223"/>
      <c r="AF188" s="223"/>
      <c r="AG188" s="223"/>
      <c r="AH188" s="223"/>
      <c r="AI188" s="223"/>
      <c r="AJ188" s="223"/>
      <c r="AK188" s="223"/>
      <c r="AL188" s="223"/>
    </row>
    <row r="189" spans="3:38" x14ac:dyDescent="0.2">
      <c r="C189" s="240"/>
      <c r="D189" s="240"/>
      <c r="E189" s="222"/>
      <c r="F189" s="222"/>
      <c r="G189" s="222"/>
      <c r="H189" s="222"/>
      <c r="I189" s="222"/>
      <c r="J189" s="222"/>
      <c r="K189" s="222"/>
      <c r="L189" s="242"/>
      <c r="M189" s="242"/>
      <c r="N189" s="242"/>
      <c r="O189" s="242"/>
      <c r="P189" s="242"/>
      <c r="Q189" s="242"/>
      <c r="R189" s="242"/>
      <c r="S189" s="222"/>
      <c r="T189" s="229"/>
      <c r="U189" s="229"/>
      <c r="V189" s="223"/>
      <c r="W189" s="223"/>
      <c r="X189" s="223"/>
      <c r="Y189" s="223"/>
      <c r="Z189" s="223"/>
      <c r="AA189" s="223"/>
      <c r="AB189" s="223"/>
      <c r="AC189" s="223"/>
      <c r="AD189" s="223"/>
      <c r="AE189" s="223"/>
      <c r="AF189" s="223"/>
      <c r="AG189" s="223"/>
      <c r="AH189" s="223"/>
      <c r="AI189" s="223"/>
      <c r="AJ189" s="223"/>
      <c r="AK189" s="223"/>
      <c r="AL189" s="223"/>
    </row>
    <row r="190" spans="3:38" x14ac:dyDescent="0.2">
      <c r="C190" s="240"/>
      <c r="D190" s="240"/>
      <c r="E190" s="222"/>
      <c r="F190" s="222"/>
      <c r="G190" s="222"/>
      <c r="H190" s="222"/>
      <c r="I190" s="222"/>
      <c r="J190" s="222"/>
      <c r="K190" s="222"/>
      <c r="L190" s="242"/>
      <c r="M190" s="242"/>
      <c r="N190" s="242"/>
      <c r="O190" s="242"/>
      <c r="P190" s="242"/>
      <c r="Q190" s="242"/>
      <c r="R190" s="242"/>
      <c r="S190" s="222"/>
      <c r="T190" s="229"/>
      <c r="U190" s="229"/>
      <c r="V190" s="223"/>
      <c r="W190" s="223"/>
      <c r="X190" s="223"/>
      <c r="Y190" s="223"/>
      <c r="Z190" s="223"/>
      <c r="AA190" s="223"/>
      <c r="AB190" s="223"/>
      <c r="AC190" s="223"/>
      <c r="AD190" s="223"/>
      <c r="AE190" s="223"/>
      <c r="AF190" s="223"/>
      <c r="AG190" s="223"/>
      <c r="AH190" s="223"/>
      <c r="AI190" s="223"/>
      <c r="AJ190" s="223"/>
      <c r="AK190" s="223"/>
      <c r="AL190" s="223"/>
    </row>
    <row r="191" spans="3:38" x14ac:dyDescent="0.2">
      <c r="C191" s="240"/>
      <c r="D191" s="240"/>
      <c r="E191" s="222"/>
      <c r="F191" s="222"/>
      <c r="G191" s="222"/>
      <c r="H191" s="222"/>
      <c r="I191" s="222"/>
      <c r="J191" s="222"/>
      <c r="K191" s="222"/>
      <c r="L191" s="242"/>
      <c r="M191" s="242"/>
      <c r="N191" s="242"/>
      <c r="O191" s="242"/>
      <c r="P191" s="242"/>
      <c r="Q191" s="242"/>
      <c r="R191" s="242"/>
      <c r="S191" s="222"/>
      <c r="T191" s="229"/>
      <c r="U191" s="229"/>
      <c r="V191" s="223"/>
      <c r="W191" s="223"/>
      <c r="X191" s="223"/>
      <c r="Y191" s="223"/>
      <c r="Z191" s="223"/>
      <c r="AA191" s="223"/>
      <c r="AB191" s="223"/>
      <c r="AC191" s="223"/>
      <c r="AD191" s="223"/>
      <c r="AE191" s="223"/>
      <c r="AF191" s="223"/>
      <c r="AG191" s="223"/>
      <c r="AH191" s="223"/>
      <c r="AI191" s="223"/>
      <c r="AJ191" s="223"/>
      <c r="AK191" s="223"/>
      <c r="AL191" s="223"/>
    </row>
    <row r="192" spans="3:38" x14ac:dyDescent="0.2">
      <c r="C192" s="240"/>
      <c r="D192" s="240"/>
      <c r="E192" s="222"/>
      <c r="F192" s="222"/>
      <c r="G192" s="222"/>
      <c r="H192" s="222"/>
      <c r="I192" s="222"/>
      <c r="J192" s="222"/>
      <c r="K192" s="222"/>
      <c r="L192" s="242"/>
      <c r="M192" s="242"/>
      <c r="N192" s="242"/>
      <c r="O192" s="242"/>
      <c r="P192" s="242"/>
      <c r="Q192" s="242"/>
      <c r="R192" s="242"/>
      <c r="S192" s="222"/>
      <c r="T192" s="229"/>
      <c r="U192" s="229"/>
      <c r="V192" s="223"/>
      <c r="W192" s="223"/>
      <c r="X192" s="223"/>
      <c r="Y192" s="223"/>
      <c r="Z192" s="223"/>
      <c r="AA192" s="223"/>
      <c r="AB192" s="223"/>
      <c r="AC192" s="223"/>
      <c r="AD192" s="223"/>
      <c r="AE192" s="223"/>
      <c r="AF192" s="223"/>
      <c r="AG192" s="223"/>
      <c r="AH192" s="223"/>
      <c r="AI192" s="223"/>
      <c r="AJ192" s="223"/>
      <c r="AK192" s="223"/>
      <c r="AL192" s="223"/>
    </row>
    <row r="193" spans="3:38" x14ac:dyDescent="0.2">
      <c r="C193" s="240"/>
      <c r="D193" s="240"/>
      <c r="E193" s="222"/>
      <c r="F193" s="222"/>
      <c r="G193" s="222"/>
      <c r="H193" s="222"/>
      <c r="I193" s="222"/>
      <c r="J193" s="222"/>
      <c r="K193" s="222"/>
      <c r="L193" s="242"/>
      <c r="M193" s="242"/>
      <c r="N193" s="242"/>
      <c r="O193" s="242"/>
      <c r="P193" s="242"/>
      <c r="Q193" s="242"/>
      <c r="R193" s="242"/>
      <c r="S193" s="222"/>
      <c r="T193" s="229"/>
      <c r="U193" s="229"/>
      <c r="V193" s="223"/>
      <c r="W193" s="223"/>
      <c r="X193" s="223"/>
      <c r="Y193" s="223"/>
      <c r="Z193" s="223"/>
      <c r="AA193" s="223"/>
      <c r="AB193" s="223"/>
      <c r="AC193" s="223"/>
      <c r="AD193" s="223"/>
      <c r="AE193" s="223"/>
      <c r="AF193" s="223"/>
      <c r="AG193" s="223"/>
      <c r="AH193" s="223"/>
      <c r="AI193" s="223"/>
      <c r="AJ193" s="223"/>
      <c r="AK193" s="223"/>
      <c r="AL193" s="223"/>
    </row>
    <row r="194" spans="3:38" x14ac:dyDescent="0.2">
      <c r="C194" s="240"/>
      <c r="D194" s="240"/>
      <c r="E194" s="222"/>
      <c r="F194" s="222"/>
      <c r="G194" s="222"/>
      <c r="H194" s="222"/>
      <c r="I194" s="222"/>
      <c r="J194" s="222"/>
      <c r="K194" s="222"/>
      <c r="L194" s="242"/>
      <c r="M194" s="242"/>
      <c r="N194" s="242"/>
      <c r="O194" s="242"/>
      <c r="P194" s="242"/>
      <c r="Q194" s="242"/>
      <c r="R194" s="242"/>
      <c r="S194" s="222"/>
      <c r="T194" s="226"/>
      <c r="U194" s="243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</row>
    <row r="195" spans="3:38" x14ac:dyDescent="0.2">
      <c r="C195" s="240"/>
      <c r="D195" s="240"/>
      <c r="E195" s="222"/>
      <c r="F195" s="222"/>
      <c r="G195" s="222"/>
      <c r="H195" s="222"/>
      <c r="I195" s="222"/>
      <c r="J195" s="222"/>
      <c r="K195" s="222"/>
      <c r="L195" s="242"/>
      <c r="M195" s="242"/>
      <c r="N195" s="242"/>
      <c r="O195" s="242"/>
      <c r="P195" s="242"/>
      <c r="Q195" s="242"/>
      <c r="R195" s="242"/>
      <c r="S195" s="222"/>
      <c r="T195" s="243"/>
      <c r="U195" s="243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</row>
    <row r="196" spans="3:38" x14ac:dyDescent="0.2">
      <c r="C196" s="240"/>
      <c r="D196" s="240"/>
      <c r="E196" s="222"/>
      <c r="F196" s="222"/>
      <c r="G196" s="222"/>
      <c r="H196" s="222"/>
      <c r="I196" s="222"/>
      <c r="J196" s="222"/>
      <c r="K196" s="222"/>
      <c r="L196" s="242"/>
      <c r="M196" s="242"/>
      <c r="N196" s="242"/>
      <c r="O196" s="242"/>
      <c r="P196" s="242"/>
      <c r="Q196" s="242"/>
      <c r="R196" s="242"/>
      <c r="S196" s="222"/>
      <c r="T196" s="243"/>
      <c r="U196" s="243"/>
      <c r="V196" s="222"/>
      <c r="W196" s="222"/>
      <c r="X196" s="222"/>
      <c r="Y196" s="222"/>
      <c r="Z196" s="222"/>
      <c r="AA196" s="222"/>
      <c r="AB196" s="222"/>
      <c r="AC196" s="222"/>
      <c r="AD196" s="222"/>
      <c r="AE196" s="222"/>
      <c r="AF196" s="222"/>
      <c r="AG196" s="222"/>
      <c r="AH196" s="222"/>
      <c r="AI196" s="222"/>
      <c r="AJ196" s="222"/>
      <c r="AK196" s="222"/>
      <c r="AL196" s="222"/>
    </row>
    <row r="197" spans="3:38" x14ac:dyDescent="0.2">
      <c r="C197" s="213"/>
      <c r="D197" s="213"/>
      <c r="E197" s="207"/>
      <c r="F197" s="207"/>
      <c r="G197" s="207"/>
      <c r="H197" s="207"/>
      <c r="I197" s="207"/>
      <c r="J197" s="207"/>
      <c r="K197" s="207"/>
      <c r="L197" s="208"/>
      <c r="M197" s="208"/>
      <c r="N197" s="208"/>
      <c r="O197" s="208"/>
      <c r="P197" s="208"/>
      <c r="Q197" s="208"/>
      <c r="R197" s="208"/>
      <c r="S197" s="207"/>
      <c r="T197" s="226"/>
      <c r="U197" s="226"/>
      <c r="V197" s="207"/>
      <c r="W197" s="207"/>
      <c r="X197" s="207"/>
      <c r="Y197" s="207"/>
      <c r="Z197" s="207"/>
      <c r="AA197" s="207"/>
      <c r="AB197" s="207"/>
      <c r="AC197" s="207"/>
      <c r="AD197" s="207"/>
      <c r="AE197" s="207"/>
      <c r="AF197" s="207"/>
      <c r="AG197" s="207"/>
      <c r="AH197" s="207"/>
      <c r="AI197" s="207"/>
      <c r="AJ197" s="207"/>
      <c r="AK197" s="207"/>
      <c r="AL197" s="207"/>
    </row>
    <row r="198" spans="3:38" x14ac:dyDescent="0.2">
      <c r="C198" s="213"/>
      <c r="D198" s="213"/>
      <c r="E198" s="207"/>
      <c r="F198" s="207"/>
      <c r="G198" s="207"/>
      <c r="H198" s="207"/>
      <c r="I198" s="207"/>
      <c r="J198" s="207"/>
      <c r="K198" s="207"/>
      <c r="L198" s="208"/>
      <c r="M198" s="208"/>
      <c r="N198" s="208"/>
      <c r="O198" s="208"/>
      <c r="P198" s="208"/>
      <c r="Q198" s="208"/>
      <c r="R198" s="208"/>
      <c r="S198" s="207"/>
      <c r="T198" s="226"/>
      <c r="U198" s="226"/>
      <c r="V198" s="207"/>
      <c r="W198" s="207"/>
      <c r="X198" s="207"/>
      <c r="Y198" s="207"/>
      <c r="Z198" s="207"/>
      <c r="AA198" s="207"/>
      <c r="AB198" s="207"/>
      <c r="AC198" s="207"/>
      <c r="AD198" s="207"/>
      <c r="AE198" s="207"/>
      <c r="AF198" s="207"/>
      <c r="AG198" s="207"/>
      <c r="AH198" s="207"/>
      <c r="AI198" s="207"/>
      <c r="AJ198" s="207"/>
      <c r="AK198" s="207"/>
      <c r="AL198" s="207"/>
    </row>
    <row r="199" spans="3:38" x14ac:dyDescent="0.2">
      <c r="C199" s="213"/>
      <c r="D199" s="213"/>
      <c r="E199" s="207"/>
      <c r="F199" s="207"/>
      <c r="G199" s="207"/>
      <c r="H199" s="207"/>
      <c r="I199" s="207"/>
      <c r="J199" s="207"/>
      <c r="K199" s="207"/>
      <c r="L199" s="208"/>
      <c r="M199" s="208"/>
      <c r="N199" s="208"/>
      <c r="O199" s="208"/>
      <c r="P199" s="208"/>
      <c r="Q199" s="208"/>
      <c r="R199" s="208"/>
      <c r="S199" s="207"/>
      <c r="T199" s="226"/>
      <c r="U199" s="226"/>
      <c r="V199" s="207"/>
      <c r="W199" s="207"/>
      <c r="X199" s="207"/>
      <c r="Y199" s="207"/>
      <c r="Z199" s="207"/>
      <c r="AA199" s="207"/>
      <c r="AB199" s="207"/>
      <c r="AC199" s="207"/>
      <c r="AD199" s="207"/>
      <c r="AE199" s="207"/>
      <c r="AF199" s="207"/>
      <c r="AG199" s="207"/>
      <c r="AH199" s="207"/>
      <c r="AI199" s="207"/>
      <c r="AJ199" s="207"/>
      <c r="AK199" s="207"/>
      <c r="AL199" s="207"/>
    </row>
    <row r="200" spans="3:38" x14ac:dyDescent="0.2">
      <c r="C200" s="213"/>
      <c r="D200" s="213"/>
      <c r="E200" s="207"/>
      <c r="F200" s="207"/>
      <c r="G200" s="207"/>
      <c r="H200" s="207"/>
      <c r="I200" s="207"/>
      <c r="J200" s="207"/>
      <c r="K200" s="207"/>
      <c r="L200" s="208"/>
      <c r="M200" s="208"/>
      <c r="N200" s="208"/>
      <c r="O200" s="208"/>
      <c r="P200" s="208"/>
      <c r="Q200" s="208"/>
      <c r="R200" s="208"/>
      <c r="S200" s="207"/>
      <c r="T200" s="226"/>
      <c r="U200" s="226"/>
      <c r="V200" s="207"/>
      <c r="W200" s="207"/>
      <c r="X200" s="207"/>
      <c r="Y200" s="207"/>
      <c r="Z200" s="207"/>
      <c r="AA200" s="207"/>
      <c r="AB200" s="207"/>
      <c r="AC200" s="207"/>
      <c r="AD200" s="207"/>
      <c r="AE200" s="207"/>
      <c r="AF200" s="207"/>
      <c r="AG200" s="207"/>
      <c r="AH200" s="207"/>
      <c r="AI200" s="207"/>
      <c r="AJ200" s="207"/>
      <c r="AK200" s="207"/>
      <c r="AL200" s="207"/>
    </row>
    <row r="201" spans="3:38" x14ac:dyDescent="0.2">
      <c r="C201" s="213"/>
      <c r="D201" s="213"/>
      <c r="E201" s="207"/>
      <c r="F201" s="207"/>
      <c r="G201" s="207"/>
      <c r="H201" s="207"/>
      <c r="I201" s="207"/>
      <c r="J201" s="207"/>
      <c r="K201" s="207"/>
      <c r="L201" s="208"/>
      <c r="M201" s="208"/>
      <c r="N201" s="208"/>
      <c r="O201" s="208"/>
      <c r="P201" s="208"/>
      <c r="Q201" s="208"/>
      <c r="R201" s="208"/>
      <c r="S201" s="207"/>
      <c r="T201" s="226"/>
      <c r="U201" s="226"/>
      <c r="V201" s="207"/>
      <c r="W201" s="207"/>
      <c r="X201" s="207"/>
      <c r="Y201" s="207"/>
      <c r="Z201" s="207"/>
      <c r="AA201" s="207"/>
      <c r="AB201" s="207"/>
      <c r="AC201" s="207"/>
      <c r="AD201" s="207"/>
      <c r="AE201" s="207"/>
      <c r="AF201" s="207"/>
      <c r="AG201" s="207"/>
      <c r="AH201" s="207"/>
      <c r="AI201" s="207"/>
      <c r="AJ201" s="207"/>
      <c r="AK201" s="207"/>
      <c r="AL201" s="207"/>
    </row>
    <row r="202" spans="3:38" x14ac:dyDescent="0.2">
      <c r="C202" s="213"/>
      <c r="D202" s="213"/>
      <c r="E202" s="207"/>
      <c r="F202" s="207"/>
      <c r="G202" s="207"/>
      <c r="H202" s="207"/>
      <c r="I202" s="207"/>
      <c r="J202" s="207"/>
      <c r="K202" s="207"/>
      <c r="L202" s="208"/>
      <c r="M202" s="208"/>
      <c r="N202" s="208"/>
      <c r="O202" s="208"/>
      <c r="P202" s="208"/>
      <c r="Q202" s="208"/>
      <c r="R202" s="208"/>
      <c r="S202" s="207"/>
      <c r="T202" s="226"/>
      <c r="U202" s="226"/>
      <c r="V202" s="207"/>
      <c r="W202" s="207"/>
      <c r="X202" s="207"/>
      <c r="Y202" s="207"/>
      <c r="Z202" s="207"/>
      <c r="AA202" s="207"/>
      <c r="AB202" s="207"/>
      <c r="AC202" s="207"/>
      <c r="AD202" s="207"/>
      <c r="AE202" s="207"/>
      <c r="AF202" s="207"/>
      <c r="AG202" s="207"/>
      <c r="AH202" s="207"/>
      <c r="AI202" s="207"/>
      <c r="AJ202" s="207"/>
      <c r="AK202" s="207"/>
      <c r="AL202" s="207"/>
    </row>
    <row r="203" spans="3:38" x14ac:dyDescent="0.2">
      <c r="C203" s="213"/>
      <c r="D203" s="213"/>
      <c r="E203" s="207"/>
      <c r="F203" s="207"/>
      <c r="G203" s="207"/>
      <c r="H203" s="207"/>
      <c r="I203" s="207"/>
      <c r="J203" s="207"/>
      <c r="K203" s="207"/>
      <c r="L203" s="208"/>
      <c r="M203" s="208"/>
      <c r="N203" s="208"/>
      <c r="O203" s="208"/>
      <c r="P203" s="208"/>
      <c r="Q203" s="208"/>
      <c r="R203" s="208"/>
      <c r="S203" s="207"/>
      <c r="T203" s="226"/>
      <c r="U203" s="226"/>
      <c r="V203" s="207"/>
      <c r="W203" s="207"/>
      <c r="X203" s="207"/>
      <c r="Y203" s="207"/>
      <c r="Z203" s="207"/>
      <c r="AA203" s="207"/>
      <c r="AB203" s="207"/>
      <c r="AC203" s="207"/>
      <c r="AD203" s="207"/>
      <c r="AE203" s="207"/>
      <c r="AF203" s="207"/>
      <c r="AG203" s="207"/>
      <c r="AH203" s="207"/>
      <c r="AI203" s="207"/>
      <c r="AJ203" s="207"/>
      <c r="AK203" s="207"/>
      <c r="AL203" s="207"/>
    </row>
    <row r="204" spans="3:38" x14ac:dyDescent="0.2">
      <c r="C204" s="213"/>
      <c r="D204" s="213"/>
      <c r="E204" s="207"/>
      <c r="F204" s="207"/>
      <c r="G204" s="207"/>
      <c r="H204" s="207"/>
      <c r="I204" s="207"/>
      <c r="J204" s="207"/>
      <c r="K204" s="207"/>
      <c r="L204" s="208"/>
      <c r="M204" s="208"/>
      <c r="N204" s="208"/>
      <c r="O204" s="208"/>
      <c r="P204" s="208"/>
      <c r="Q204" s="208"/>
      <c r="R204" s="208"/>
      <c r="S204" s="207"/>
      <c r="T204" s="226"/>
      <c r="U204" s="226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7"/>
      <c r="AF204" s="207"/>
      <c r="AG204" s="207"/>
      <c r="AH204" s="207"/>
      <c r="AI204" s="207"/>
      <c r="AJ204" s="207"/>
      <c r="AK204" s="207"/>
      <c r="AL204" s="207"/>
    </row>
    <row r="205" spans="3:38" x14ac:dyDescent="0.2">
      <c r="C205" s="213"/>
      <c r="D205" s="213"/>
      <c r="E205" s="207"/>
      <c r="F205" s="207"/>
      <c r="G205" s="207"/>
      <c r="H205" s="207"/>
      <c r="I205" s="207"/>
      <c r="J205" s="207"/>
      <c r="K205" s="207"/>
      <c r="L205" s="208"/>
      <c r="M205" s="208"/>
      <c r="N205" s="208"/>
      <c r="O205" s="208"/>
      <c r="P205" s="208"/>
      <c r="Q205" s="208"/>
      <c r="R205" s="208"/>
      <c r="S205" s="207"/>
      <c r="T205" s="226"/>
      <c r="U205" s="226"/>
      <c r="V205" s="207"/>
      <c r="W205" s="207"/>
      <c r="X205" s="207"/>
      <c r="Y205" s="207"/>
      <c r="Z205" s="207"/>
      <c r="AA205" s="207"/>
      <c r="AB205" s="207"/>
      <c r="AC205" s="207"/>
      <c r="AD205" s="207"/>
      <c r="AE205" s="207"/>
      <c r="AF205" s="207"/>
      <c r="AG205" s="207"/>
      <c r="AH205" s="207"/>
      <c r="AI205" s="207"/>
      <c r="AJ205" s="207"/>
      <c r="AK205" s="207"/>
      <c r="AL205" s="207"/>
    </row>
    <row r="206" spans="3:38" x14ac:dyDescent="0.2">
      <c r="C206" s="213"/>
      <c r="D206" s="213"/>
      <c r="E206" s="207"/>
      <c r="F206" s="207"/>
      <c r="G206" s="207"/>
      <c r="H206" s="207"/>
      <c r="I206" s="207"/>
      <c r="J206" s="207"/>
      <c r="K206" s="207"/>
      <c r="L206" s="208"/>
      <c r="M206" s="208"/>
      <c r="N206" s="208"/>
      <c r="O206" s="208"/>
      <c r="P206" s="208"/>
      <c r="Q206" s="208"/>
      <c r="R206" s="208"/>
      <c r="S206" s="207"/>
      <c r="T206" s="226"/>
      <c r="U206" s="226"/>
      <c r="V206" s="207"/>
      <c r="W206" s="207"/>
      <c r="X206" s="207"/>
      <c r="Y206" s="207"/>
      <c r="Z206" s="207"/>
      <c r="AA206" s="207"/>
      <c r="AB206" s="207"/>
      <c r="AC206" s="207"/>
      <c r="AD206" s="207"/>
      <c r="AE206" s="207"/>
      <c r="AF206" s="207"/>
      <c r="AG206" s="207"/>
      <c r="AH206" s="207"/>
      <c r="AI206" s="207"/>
      <c r="AJ206" s="207"/>
      <c r="AK206" s="207"/>
      <c r="AL206" s="207"/>
    </row>
    <row r="207" spans="3:38" x14ac:dyDescent="0.2">
      <c r="C207" s="213"/>
      <c r="D207" s="213"/>
      <c r="E207" s="207"/>
      <c r="F207" s="207"/>
      <c r="G207" s="207"/>
      <c r="H207" s="207"/>
      <c r="I207" s="207"/>
      <c r="J207" s="207"/>
      <c r="K207" s="207"/>
      <c r="L207" s="208"/>
      <c r="M207" s="208"/>
      <c r="N207" s="208"/>
      <c r="O207" s="208"/>
      <c r="P207" s="208"/>
      <c r="Q207" s="208"/>
      <c r="R207" s="208"/>
      <c r="S207" s="207"/>
      <c r="T207" s="226"/>
      <c r="U207" s="226"/>
      <c r="V207" s="207"/>
      <c r="W207" s="207"/>
      <c r="X207" s="207"/>
      <c r="Y207" s="207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7"/>
      <c r="AK207" s="207"/>
      <c r="AL207" s="207"/>
    </row>
    <row r="208" spans="3:38" x14ac:dyDescent="0.2">
      <c r="C208" s="213"/>
      <c r="D208" s="213"/>
      <c r="E208" s="207"/>
      <c r="F208" s="207"/>
      <c r="G208" s="207"/>
      <c r="H208" s="207"/>
      <c r="I208" s="207"/>
      <c r="J208" s="207"/>
      <c r="K208" s="207"/>
      <c r="L208" s="208"/>
      <c r="M208" s="208"/>
      <c r="N208" s="208"/>
      <c r="O208" s="208"/>
      <c r="P208" s="208"/>
      <c r="Q208" s="208"/>
      <c r="R208" s="208"/>
      <c r="S208" s="207"/>
      <c r="T208" s="226"/>
      <c r="U208" s="226"/>
      <c r="V208" s="207"/>
      <c r="W208" s="207"/>
      <c r="X208" s="207"/>
      <c r="Y208" s="207"/>
      <c r="Z208" s="207"/>
      <c r="AA208" s="207"/>
      <c r="AB208" s="207"/>
      <c r="AC208" s="207"/>
      <c r="AD208" s="207"/>
      <c r="AE208" s="207"/>
      <c r="AF208" s="207"/>
      <c r="AG208" s="207"/>
      <c r="AH208" s="207"/>
      <c r="AI208" s="207"/>
      <c r="AJ208" s="207"/>
      <c r="AK208" s="207"/>
      <c r="AL208" s="207"/>
    </row>
    <row r="209" spans="3:38" x14ac:dyDescent="0.2">
      <c r="C209" s="213"/>
      <c r="D209" s="213"/>
      <c r="E209" s="207"/>
      <c r="F209" s="207"/>
      <c r="G209" s="207"/>
      <c r="H209" s="207"/>
      <c r="I209" s="207"/>
      <c r="J209" s="207"/>
      <c r="K209" s="207"/>
      <c r="L209" s="208"/>
      <c r="M209" s="208"/>
      <c r="N209" s="208"/>
      <c r="O209" s="208"/>
      <c r="P209" s="208"/>
      <c r="Q209" s="208"/>
      <c r="R209" s="208"/>
      <c r="S209" s="207"/>
      <c r="T209" s="226"/>
      <c r="U209" s="226"/>
      <c r="V209" s="207"/>
      <c r="W209" s="207"/>
      <c r="X209" s="207"/>
      <c r="Y209" s="207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207"/>
      <c r="AJ209" s="207"/>
      <c r="AK209" s="207"/>
      <c r="AL209" s="207"/>
    </row>
    <row r="210" spans="3:38" x14ac:dyDescent="0.2">
      <c r="C210" s="213"/>
      <c r="D210" s="213"/>
      <c r="E210" s="207"/>
      <c r="F210" s="207"/>
      <c r="G210" s="207"/>
      <c r="H210" s="207"/>
      <c r="I210" s="207"/>
      <c r="J210" s="207"/>
      <c r="K210" s="207"/>
      <c r="L210" s="208"/>
      <c r="M210" s="208"/>
      <c r="N210" s="208"/>
      <c r="O210" s="208"/>
      <c r="P210" s="208"/>
      <c r="Q210" s="208"/>
      <c r="R210" s="208"/>
      <c r="S210" s="207"/>
      <c r="T210" s="226"/>
      <c r="U210" s="226"/>
      <c r="V210" s="207"/>
      <c r="W210" s="207"/>
      <c r="X210" s="207"/>
      <c r="Y210" s="207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7"/>
      <c r="AK210" s="207"/>
      <c r="AL210" s="207"/>
    </row>
    <row r="211" spans="3:38" x14ac:dyDescent="0.2">
      <c r="C211" s="213"/>
      <c r="D211" s="213"/>
      <c r="E211" s="207"/>
      <c r="F211" s="207"/>
      <c r="G211" s="207"/>
      <c r="H211" s="207"/>
      <c r="I211" s="207"/>
      <c r="J211" s="207"/>
      <c r="K211" s="207"/>
      <c r="L211" s="208"/>
      <c r="M211" s="208"/>
      <c r="N211" s="208"/>
      <c r="O211" s="208"/>
      <c r="P211" s="208"/>
      <c r="Q211" s="208"/>
      <c r="R211" s="208"/>
      <c r="S211" s="207"/>
      <c r="T211" s="226"/>
      <c r="U211" s="226"/>
      <c r="V211" s="207"/>
      <c r="W211" s="207"/>
      <c r="X211" s="207"/>
      <c r="Y211" s="207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7"/>
      <c r="AK211" s="207"/>
      <c r="AL211" s="207"/>
    </row>
    <row r="212" spans="3:38" x14ac:dyDescent="0.2">
      <c r="C212" s="213"/>
      <c r="D212" s="213"/>
      <c r="E212" s="207"/>
      <c r="F212" s="207"/>
      <c r="G212" s="207"/>
      <c r="H212" s="207"/>
      <c r="I212" s="207"/>
      <c r="J212" s="207"/>
      <c r="K212" s="207"/>
      <c r="L212" s="208"/>
      <c r="M212" s="208"/>
      <c r="N212" s="208"/>
      <c r="O212" s="208"/>
      <c r="P212" s="208"/>
      <c r="Q212" s="208"/>
      <c r="R212" s="208"/>
      <c r="S212" s="207"/>
      <c r="T212" s="226"/>
      <c r="U212" s="226"/>
      <c r="V212" s="207"/>
      <c r="W212" s="207"/>
      <c r="X212" s="207"/>
      <c r="Y212" s="207"/>
      <c r="Z212" s="207"/>
      <c r="AA212" s="207"/>
      <c r="AB212" s="207"/>
      <c r="AC212" s="207"/>
      <c r="AD212" s="207"/>
      <c r="AE212" s="207"/>
      <c r="AF212" s="207"/>
      <c r="AG212" s="207"/>
      <c r="AH212" s="207"/>
      <c r="AI212" s="207"/>
      <c r="AJ212" s="207"/>
      <c r="AK212" s="207"/>
      <c r="AL212" s="207"/>
    </row>
    <row r="213" spans="3:38" x14ac:dyDescent="0.2">
      <c r="C213" s="213"/>
      <c r="D213" s="213"/>
      <c r="E213" s="207"/>
      <c r="F213" s="207"/>
      <c r="G213" s="207"/>
      <c r="H213" s="207"/>
      <c r="I213" s="207"/>
      <c r="J213" s="207"/>
      <c r="K213" s="207"/>
      <c r="L213" s="208"/>
      <c r="M213" s="208"/>
      <c r="N213" s="208"/>
      <c r="O213" s="208"/>
      <c r="P213" s="208"/>
      <c r="Q213" s="208"/>
      <c r="R213" s="208"/>
      <c r="S213" s="207"/>
      <c r="T213" s="226"/>
      <c r="U213" s="226"/>
      <c r="V213" s="207"/>
      <c r="W213" s="207"/>
      <c r="X213" s="207"/>
      <c r="Y213" s="207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207"/>
      <c r="AJ213" s="207"/>
      <c r="AK213" s="207"/>
      <c r="AL213" s="207"/>
    </row>
    <row r="214" spans="3:38" x14ac:dyDescent="0.2">
      <c r="C214" s="213"/>
      <c r="D214" s="213"/>
      <c r="E214" s="207"/>
      <c r="F214" s="207"/>
      <c r="G214" s="207"/>
      <c r="H214" s="207"/>
      <c r="I214" s="207"/>
      <c r="J214" s="207"/>
      <c r="K214" s="207"/>
      <c r="L214" s="208"/>
      <c r="M214" s="208"/>
      <c r="N214" s="208"/>
      <c r="O214" s="208"/>
      <c r="P214" s="208"/>
      <c r="Q214" s="208"/>
      <c r="R214" s="208"/>
      <c r="S214" s="207"/>
      <c r="T214" s="226"/>
      <c r="U214" s="226"/>
      <c r="V214" s="207"/>
      <c r="W214" s="207"/>
      <c r="X214" s="207"/>
      <c r="Y214" s="207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7"/>
      <c r="AK214" s="207"/>
      <c r="AL214" s="207"/>
    </row>
    <row r="215" spans="3:38" x14ac:dyDescent="0.2">
      <c r="C215" s="213"/>
      <c r="D215" s="213"/>
      <c r="E215" s="207"/>
      <c r="F215" s="207"/>
      <c r="G215" s="207"/>
      <c r="H215" s="207"/>
      <c r="I215" s="207"/>
      <c r="J215" s="207"/>
      <c r="K215" s="207"/>
      <c r="L215" s="208"/>
      <c r="M215" s="208"/>
      <c r="N215" s="208"/>
      <c r="O215" s="208"/>
      <c r="P215" s="208"/>
      <c r="Q215" s="208"/>
      <c r="R215" s="208"/>
      <c r="S215" s="207"/>
      <c r="T215" s="226"/>
      <c r="U215" s="226"/>
      <c r="V215" s="207"/>
      <c r="W215" s="207"/>
      <c r="X215" s="207"/>
      <c r="Y215" s="207"/>
      <c r="Z215" s="207"/>
      <c r="AA215" s="207"/>
      <c r="AB215" s="207"/>
      <c r="AC215" s="207"/>
      <c r="AD215" s="207"/>
      <c r="AE215" s="207"/>
      <c r="AF215" s="207"/>
      <c r="AG215" s="207"/>
      <c r="AH215" s="207"/>
      <c r="AI215" s="207"/>
      <c r="AJ215" s="207"/>
      <c r="AK215" s="207"/>
      <c r="AL215" s="207"/>
    </row>
    <row r="216" spans="3:38" x14ac:dyDescent="0.2">
      <c r="C216" s="213"/>
      <c r="D216" s="213"/>
      <c r="E216" s="207"/>
      <c r="F216" s="207"/>
      <c r="G216" s="207"/>
      <c r="H216" s="207"/>
      <c r="I216" s="207"/>
      <c r="J216" s="207"/>
      <c r="K216" s="207"/>
      <c r="L216" s="208"/>
      <c r="M216" s="208"/>
      <c r="N216" s="208"/>
      <c r="O216" s="208"/>
      <c r="P216" s="208"/>
      <c r="Q216" s="208"/>
      <c r="R216" s="208"/>
      <c r="S216" s="207"/>
      <c r="T216" s="226"/>
      <c r="U216" s="226"/>
      <c r="V216" s="207"/>
      <c r="W216" s="207"/>
      <c r="X216" s="207"/>
      <c r="Y216" s="207"/>
      <c r="Z216" s="207"/>
      <c r="AA216" s="207"/>
      <c r="AB216" s="207"/>
      <c r="AC216" s="207"/>
      <c r="AD216" s="207"/>
      <c r="AE216" s="207"/>
      <c r="AF216" s="207"/>
      <c r="AG216" s="207"/>
      <c r="AH216" s="207"/>
      <c r="AI216" s="207"/>
      <c r="AJ216" s="207"/>
      <c r="AK216" s="207"/>
      <c r="AL216" s="207"/>
    </row>
    <row r="217" spans="3:38" x14ac:dyDescent="0.2">
      <c r="C217" s="213"/>
      <c r="D217" s="213"/>
      <c r="E217" s="207"/>
      <c r="F217" s="207"/>
      <c r="G217" s="207"/>
      <c r="H217" s="207"/>
      <c r="I217" s="207"/>
      <c r="J217" s="207"/>
      <c r="K217" s="207"/>
      <c r="L217" s="208"/>
      <c r="M217" s="208"/>
      <c r="N217" s="208"/>
      <c r="O217" s="208"/>
      <c r="P217" s="208"/>
      <c r="Q217" s="208"/>
      <c r="R217" s="208"/>
      <c r="S217" s="207"/>
      <c r="T217" s="226"/>
      <c r="U217" s="226"/>
      <c r="V217" s="207"/>
      <c r="W217" s="207"/>
      <c r="X217" s="207"/>
      <c r="Y217" s="207"/>
      <c r="Z217" s="207"/>
      <c r="AA217" s="207"/>
      <c r="AB217" s="207"/>
      <c r="AC217" s="207"/>
      <c r="AD217" s="207"/>
      <c r="AE217" s="207"/>
      <c r="AF217" s="207"/>
      <c r="AG217" s="207"/>
      <c r="AH217" s="207"/>
      <c r="AI217" s="207"/>
      <c r="AJ217" s="207"/>
      <c r="AK217" s="207"/>
      <c r="AL217" s="207"/>
    </row>
    <row r="218" spans="3:38" x14ac:dyDescent="0.2">
      <c r="C218" s="213"/>
      <c r="D218" s="213"/>
      <c r="E218" s="207"/>
      <c r="F218" s="207"/>
      <c r="G218" s="207"/>
      <c r="H218" s="207"/>
      <c r="I218" s="207"/>
      <c r="J218" s="207"/>
      <c r="K218" s="207"/>
      <c r="L218" s="208"/>
      <c r="M218" s="208"/>
      <c r="N218" s="208"/>
      <c r="O218" s="208"/>
      <c r="P218" s="208"/>
      <c r="Q218" s="208"/>
      <c r="R218" s="208"/>
      <c r="S218" s="207"/>
      <c r="T218" s="226"/>
      <c r="U218" s="226"/>
      <c r="V218" s="207"/>
      <c r="W218" s="207"/>
      <c r="X218" s="207"/>
      <c r="Y218" s="207"/>
      <c r="Z218" s="207"/>
      <c r="AA218" s="207"/>
      <c r="AB218" s="207"/>
      <c r="AC218" s="207"/>
      <c r="AD218" s="207"/>
      <c r="AE218" s="207"/>
      <c r="AF218" s="207"/>
      <c r="AG218" s="207"/>
      <c r="AH218" s="207"/>
      <c r="AI218" s="207"/>
      <c r="AJ218" s="207"/>
      <c r="AK218" s="207"/>
      <c r="AL218" s="207"/>
    </row>
    <row r="219" spans="3:38" x14ac:dyDescent="0.2">
      <c r="C219" s="213"/>
      <c r="D219" s="213"/>
      <c r="E219" s="207"/>
      <c r="F219" s="207"/>
      <c r="G219" s="207"/>
      <c r="H219" s="207"/>
      <c r="I219" s="207"/>
      <c r="J219" s="207"/>
      <c r="K219" s="207"/>
      <c r="L219" s="208"/>
      <c r="M219" s="208"/>
      <c r="N219" s="208"/>
      <c r="O219" s="208"/>
      <c r="P219" s="208"/>
      <c r="Q219" s="208"/>
      <c r="R219" s="208"/>
      <c r="S219" s="207"/>
      <c r="T219" s="226"/>
      <c r="U219" s="226"/>
      <c r="V219" s="207"/>
      <c r="W219" s="207"/>
      <c r="X219" s="207"/>
      <c r="Y219" s="207"/>
      <c r="Z219" s="207"/>
      <c r="AA219" s="207"/>
      <c r="AB219" s="207"/>
      <c r="AC219" s="207"/>
      <c r="AD219" s="207"/>
      <c r="AE219" s="207"/>
      <c r="AF219" s="207"/>
      <c r="AG219" s="207"/>
      <c r="AH219" s="207"/>
      <c r="AI219" s="207"/>
      <c r="AJ219" s="207"/>
      <c r="AK219" s="207"/>
      <c r="AL219" s="207"/>
    </row>
    <row r="220" spans="3:38" x14ac:dyDescent="0.2">
      <c r="C220" s="213"/>
      <c r="D220" s="213"/>
      <c r="E220" s="207"/>
      <c r="F220" s="207"/>
      <c r="G220" s="207"/>
      <c r="H220" s="207"/>
      <c r="I220" s="207"/>
      <c r="J220" s="207"/>
      <c r="K220" s="207"/>
      <c r="L220" s="208"/>
      <c r="M220" s="208"/>
      <c r="N220" s="208"/>
      <c r="O220" s="208"/>
      <c r="P220" s="208"/>
      <c r="Q220" s="208"/>
      <c r="R220" s="208"/>
      <c r="S220" s="207"/>
      <c r="T220" s="226"/>
      <c r="U220" s="226"/>
      <c r="V220" s="207"/>
      <c r="W220" s="207"/>
      <c r="X220" s="207"/>
      <c r="Y220" s="207"/>
      <c r="Z220" s="207"/>
      <c r="AA220" s="207"/>
      <c r="AB220" s="207"/>
      <c r="AC220" s="207"/>
      <c r="AD220" s="207"/>
      <c r="AE220" s="207"/>
      <c r="AF220" s="207"/>
      <c r="AG220" s="207"/>
      <c r="AH220" s="207"/>
      <c r="AI220" s="207"/>
      <c r="AJ220" s="207"/>
      <c r="AK220" s="207"/>
      <c r="AL220" s="207"/>
    </row>
    <row r="221" spans="3:38" x14ac:dyDescent="0.2">
      <c r="L221" s="2"/>
      <c r="M221" s="2"/>
      <c r="N221" s="2"/>
      <c r="O221" s="2"/>
      <c r="P221" s="2"/>
      <c r="Q221" s="2"/>
      <c r="R221" s="2"/>
    </row>
    <row r="222" spans="3:38" x14ac:dyDescent="0.2">
      <c r="L222" s="2"/>
      <c r="M222" s="2"/>
      <c r="N222" s="2"/>
      <c r="O222" s="2"/>
      <c r="P222" s="2"/>
      <c r="Q222" s="2"/>
      <c r="R222" s="2"/>
    </row>
    <row r="223" spans="3:38" x14ac:dyDescent="0.2">
      <c r="L223" s="2"/>
      <c r="M223" s="2"/>
      <c r="N223" s="2"/>
      <c r="O223" s="2"/>
      <c r="P223" s="2"/>
      <c r="Q223" s="2"/>
      <c r="R223" s="2"/>
    </row>
    <row r="224" spans="3:38" x14ac:dyDescent="0.2">
      <c r="L224" s="2"/>
      <c r="M224" s="2"/>
      <c r="N224" s="2"/>
      <c r="O224" s="2"/>
      <c r="P224" s="2"/>
      <c r="Q224" s="2"/>
      <c r="R224" s="2"/>
    </row>
    <row r="225" spans="12:18" x14ac:dyDescent="0.2">
      <c r="L225" s="2"/>
      <c r="M225" s="2"/>
      <c r="N225" s="2"/>
      <c r="O225" s="2"/>
      <c r="P225" s="2"/>
      <c r="Q225" s="2"/>
      <c r="R225" s="2"/>
    </row>
    <row r="226" spans="12:18" x14ac:dyDescent="0.2">
      <c r="L226" s="2"/>
      <c r="M226" s="2"/>
      <c r="N226" s="2"/>
      <c r="O226" s="2"/>
      <c r="P226" s="2"/>
      <c r="Q226" s="2"/>
      <c r="R226" s="2"/>
    </row>
    <row r="227" spans="12:18" x14ac:dyDescent="0.2">
      <c r="L227" s="2"/>
      <c r="M227" s="2"/>
      <c r="N227" s="2"/>
      <c r="O227" s="2"/>
      <c r="P227" s="2"/>
      <c r="Q227" s="2"/>
      <c r="R227" s="2"/>
    </row>
    <row r="228" spans="12:18" x14ac:dyDescent="0.2">
      <c r="L228" s="2"/>
      <c r="M228" s="2"/>
      <c r="N228" s="2"/>
      <c r="O228" s="2"/>
      <c r="P228" s="2"/>
      <c r="Q228" s="2"/>
      <c r="R228" s="2"/>
    </row>
    <row r="229" spans="12:18" x14ac:dyDescent="0.2">
      <c r="L229" s="2"/>
      <c r="M229" s="2"/>
      <c r="N229" s="2"/>
      <c r="O229" s="2"/>
      <c r="P229" s="2"/>
      <c r="Q229" s="2"/>
      <c r="R229" s="2"/>
    </row>
    <row r="230" spans="12:18" x14ac:dyDescent="0.2">
      <c r="L230" s="2"/>
      <c r="M230" s="2"/>
      <c r="N230" s="2"/>
      <c r="O230" s="2"/>
      <c r="P230" s="2"/>
      <c r="Q230" s="2"/>
      <c r="R230" s="2"/>
    </row>
    <row r="231" spans="12:18" x14ac:dyDescent="0.2">
      <c r="L231" s="2"/>
      <c r="M231" s="2"/>
      <c r="N231" s="2"/>
      <c r="O231" s="2"/>
      <c r="P231" s="2"/>
      <c r="Q231" s="2"/>
      <c r="R231" s="2"/>
    </row>
    <row r="232" spans="12:18" x14ac:dyDescent="0.2">
      <c r="L232" s="2"/>
      <c r="M232" s="2"/>
      <c r="N232" s="2"/>
      <c r="O232" s="2"/>
      <c r="P232" s="2"/>
      <c r="Q232" s="2"/>
      <c r="R232" s="2"/>
    </row>
    <row r="233" spans="12:18" x14ac:dyDescent="0.2">
      <c r="L233" s="2"/>
      <c r="M233" s="2"/>
      <c r="N233" s="2"/>
      <c r="O233" s="2"/>
      <c r="P233" s="2"/>
      <c r="Q233" s="2"/>
      <c r="R233" s="2"/>
    </row>
    <row r="234" spans="12:18" x14ac:dyDescent="0.2">
      <c r="L234" s="2"/>
      <c r="M234" s="2"/>
      <c r="N234" s="2"/>
      <c r="O234" s="2"/>
      <c r="P234" s="2"/>
      <c r="Q234" s="2"/>
      <c r="R234" s="2"/>
    </row>
    <row r="235" spans="12:18" x14ac:dyDescent="0.2">
      <c r="L235" s="2"/>
      <c r="M235" s="2"/>
      <c r="N235" s="2"/>
      <c r="O235" s="2"/>
      <c r="P235" s="2"/>
      <c r="Q235" s="2"/>
      <c r="R235" s="2"/>
    </row>
    <row r="236" spans="12:18" x14ac:dyDescent="0.2">
      <c r="L236" s="2"/>
      <c r="M236" s="2"/>
      <c r="N236" s="2"/>
      <c r="O236" s="2"/>
      <c r="P236" s="2"/>
      <c r="Q236" s="2"/>
      <c r="R236" s="2"/>
    </row>
    <row r="237" spans="12:18" x14ac:dyDescent="0.2">
      <c r="L237" s="2"/>
      <c r="M237" s="2"/>
      <c r="N237" s="2"/>
      <c r="O237" s="2"/>
      <c r="P237" s="2"/>
      <c r="Q237" s="2"/>
      <c r="R237" s="2"/>
    </row>
    <row r="238" spans="12:18" x14ac:dyDescent="0.2">
      <c r="L238" s="1"/>
      <c r="M238" s="1"/>
      <c r="N238" s="1"/>
      <c r="O238" s="1"/>
      <c r="P238" s="1"/>
      <c r="Q238" s="1"/>
      <c r="R238" s="1"/>
    </row>
    <row r="239" spans="12:18" x14ac:dyDescent="0.2">
      <c r="L239" s="1"/>
      <c r="M239" s="1"/>
      <c r="N239" s="1"/>
      <c r="O239" s="1"/>
      <c r="P239" s="1"/>
      <c r="Q239" s="1"/>
      <c r="R239" s="1"/>
    </row>
    <row r="240" spans="12:18" x14ac:dyDescent="0.2">
      <c r="L240" s="1"/>
      <c r="M240" s="1"/>
      <c r="N240" s="1"/>
      <c r="O240" s="1"/>
      <c r="P240" s="1"/>
      <c r="Q240" s="1"/>
      <c r="R240" s="1"/>
    </row>
    <row r="241" spans="12:18" x14ac:dyDescent="0.2">
      <c r="L241" s="1"/>
      <c r="M241" s="1"/>
      <c r="N241" s="1"/>
      <c r="O241" s="1"/>
      <c r="P241" s="1"/>
      <c r="Q241" s="1"/>
      <c r="R241" s="1"/>
    </row>
    <row r="242" spans="12:18" x14ac:dyDescent="0.2">
      <c r="L242" s="1"/>
      <c r="M242" s="1"/>
      <c r="N242" s="1"/>
      <c r="O242" s="1"/>
      <c r="P242" s="1"/>
      <c r="Q242" s="1"/>
      <c r="R242" s="1"/>
    </row>
    <row r="243" spans="12:18" x14ac:dyDescent="0.2">
      <c r="L243" s="1"/>
      <c r="M243" s="1"/>
      <c r="N243" s="1"/>
      <c r="O243" s="1"/>
      <c r="P243" s="1"/>
      <c r="Q243" s="1"/>
      <c r="R243" s="1"/>
    </row>
    <row r="244" spans="12:18" x14ac:dyDescent="0.2">
      <c r="L244" s="1"/>
      <c r="M244" s="1"/>
      <c r="N244" s="1"/>
      <c r="O244" s="1"/>
      <c r="P244" s="1"/>
      <c r="Q244" s="1"/>
      <c r="R244" s="1"/>
    </row>
    <row r="245" spans="12:18" x14ac:dyDescent="0.2">
      <c r="L245" s="1"/>
      <c r="M245" s="1"/>
      <c r="N245" s="1"/>
      <c r="O245" s="1"/>
      <c r="P245" s="1"/>
      <c r="Q245" s="1"/>
      <c r="R245" s="1"/>
    </row>
    <row r="246" spans="12:18" x14ac:dyDescent="0.2">
      <c r="L246" s="1"/>
      <c r="M246" s="1"/>
      <c r="N246" s="1"/>
      <c r="O246" s="1"/>
      <c r="P246" s="1"/>
      <c r="Q246" s="1"/>
      <c r="R246" s="1"/>
    </row>
    <row r="247" spans="12:18" x14ac:dyDescent="0.2">
      <c r="L247" s="1"/>
      <c r="M247" s="1"/>
      <c r="N247" s="1"/>
      <c r="O247" s="1"/>
      <c r="P247" s="1"/>
      <c r="Q247" s="1"/>
      <c r="R247" s="1"/>
    </row>
    <row r="248" spans="12:18" x14ac:dyDescent="0.2">
      <c r="L248" s="1"/>
      <c r="M248" s="1"/>
      <c r="N248" s="1"/>
      <c r="O248" s="1"/>
      <c r="P248" s="1"/>
      <c r="Q248" s="1"/>
      <c r="R248" s="1"/>
    </row>
    <row r="249" spans="12:18" x14ac:dyDescent="0.2">
      <c r="L249" s="1"/>
      <c r="M249" s="1"/>
      <c r="N249" s="1"/>
      <c r="O249" s="1"/>
      <c r="P249" s="1"/>
      <c r="Q249" s="1"/>
      <c r="R249" s="1"/>
    </row>
    <row r="250" spans="12:18" x14ac:dyDescent="0.2">
      <c r="L250" s="1"/>
      <c r="M250" s="1"/>
      <c r="N250" s="1"/>
      <c r="O250" s="1"/>
      <c r="P250" s="1"/>
      <c r="Q250" s="1"/>
      <c r="R250" s="1"/>
    </row>
    <row r="251" spans="12:18" x14ac:dyDescent="0.2">
      <c r="L251" s="1"/>
      <c r="M251" s="1"/>
      <c r="N251" s="1"/>
      <c r="O251" s="1"/>
      <c r="P251" s="1"/>
      <c r="Q251" s="1"/>
      <c r="R251" s="1"/>
    </row>
    <row r="252" spans="12:18" x14ac:dyDescent="0.2">
      <c r="L252" s="1"/>
      <c r="M252" s="1"/>
      <c r="N252" s="1"/>
      <c r="O252" s="1"/>
      <c r="P252" s="1"/>
      <c r="Q252" s="1"/>
      <c r="R252" s="1"/>
    </row>
    <row r="253" spans="12:18" x14ac:dyDescent="0.2">
      <c r="L253" s="1"/>
      <c r="M253" s="1"/>
      <c r="N253" s="1"/>
      <c r="O253" s="1"/>
      <c r="P253" s="1"/>
      <c r="Q253" s="1"/>
      <c r="R253" s="1"/>
    </row>
    <row r="254" spans="12:18" x14ac:dyDescent="0.2">
      <c r="L254" s="1"/>
      <c r="M254" s="1"/>
      <c r="N254" s="1"/>
      <c r="O254" s="1"/>
      <c r="P254" s="1"/>
      <c r="Q254" s="1"/>
      <c r="R254" s="1"/>
    </row>
    <row r="255" spans="12:18" x14ac:dyDescent="0.2">
      <c r="L255" s="1"/>
      <c r="M255" s="1"/>
      <c r="N255" s="1"/>
      <c r="O255" s="1"/>
      <c r="P255" s="1"/>
      <c r="Q255" s="1"/>
      <c r="R255" s="1"/>
    </row>
    <row r="256" spans="12:18" x14ac:dyDescent="0.2">
      <c r="L256" s="1"/>
      <c r="M256" s="1"/>
      <c r="N256" s="1"/>
      <c r="O256" s="1"/>
      <c r="P256" s="1"/>
      <c r="Q256" s="1"/>
      <c r="R256" s="1"/>
    </row>
    <row r="257" spans="12:18" x14ac:dyDescent="0.2">
      <c r="L257" s="1"/>
      <c r="M257" s="1"/>
      <c r="N257" s="1"/>
      <c r="O257" s="1"/>
      <c r="P257" s="1"/>
      <c r="Q257" s="1"/>
      <c r="R257" s="1"/>
    </row>
  </sheetData>
  <sortState ref="A91:CS97">
    <sortCondition ref="L91:L97"/>
  </sortState>
  <mergeCells count="12">
    <mergeCell ref="U6:AL6"/>
    <mergeCell ref="I6:J6"/>
    <mergeCell ref="E6:G6"/>
    <mergeCell ref="L6:S6"/>
    <mergeCell ref="S3:T3"/>
    <mergeCell ref="S4:T4"/>
    <mergeCell ref="E5:K5"/>
    <mergeCell ref="L182:S182"/>
    <mergeCell ref="L181:S181"/>
    <mergeCell ref="L179:S179"/>
    <mergeCell ref="L178:S178"/>
    <mergeCell ref="L177:S177"/>
  </mergeCells>
  <phoneticPr fontId="0" type="noConversion"/>
  <conditionalFormatting sqref="U10:AK33 U35:AK54 U76:AK77 U81:AK81 U87:AK87 U168:AK169 U56:AK57">
    <cfRule type="cellIs" dxfId="574" priority="1005" operator="greaterThan">
      <formula>0</formula>
    </cfRule>
  </conditionalFormatting>
  <conditionalFormatting sqref="C4:C8 C11:C15 C17:C21 C23:C27 C29:C33 C56:C57 C87 C168">
    <cfRule type="cellIs" dxfId="573" priority="678" operator="equal">
      <formula>"Complete"</formula>
    </cfRule>
    <cfRule type="cellIs" dxfId="572" priority="679" operator="equal">
      <formula>"In Progress"</formula>
    </cfRule>
    <cfRule type="cellIs" dxfId="571" priority="680" operator="equal">
      <formula>"Open"</formula>
    </cfRule>
  </conditionalFormatting>
  <conditionalFormatting sqref="C35">
    <cfRule type="cellIs" dxfId="570" priority="668" operator="equal">
      <formula>"Complete"</formula>
    </cfRule>
    <cfRule type="cellIs" dxfId="569" priority="669" operator="equal">
      <formula>"In Progress"</formula>
    </cfRule>
    <cfRule type="cellIs" dxfId="568" priority="670" operator="equal">
      <formula>"Open"</formula>
    </cfRule>
  </conditionalFormatting>
  <conditionalFormatting sqref="C36">
    <cfRule type="cellIs" dxfId="567" priority="665" operator="equal">
      <formula>"Complete"</formula>
    </cfRule>
    <cfRule type="cellIs" dxfId="566" priority="666" operator="equal">
      <formula>"In Progress"</formula>
    </cfRule>
    <cfRule type="cellIs" dxfId="565" priority="667" operator="equal">
      <formula>"Open"</formula>
    </cfRule>
  </conditionalFormatting>
  <conditionalFormatting sqref="C38:C50">
    <cfRule type="cellIs" dxfId="564" priority="659" operator="equal">
      <formula>"Complete"</formula>
    </cfRule>
    <cfRule type="cellIs" dxfId="563" priority="660" operator="equal">
      <formula>"In Progress"</formula>
    </cfRule>
    <cfRule type="cellIs" dxfId="562" priority="661" operator="equal">
      <formula>"Open"</formula>
    </cfRule>
  </conditionalFormatting>
  <conditionalFormatting sqref="C51">
    <cfRule type="cellIs" dxfId="561" priority="656" operator="equal">
      <formula>"Complete"</formula>
    </cfRule>
    <cfRule type="cellIs" dxfId="560" priority="657" operator="equal">
      <formula>"In Progress"</formula>
    </cfRule>
    <cfRule type="cellIs" dxfId="559" priority="658" operator="equal">
      <formula>"Open"</formula>
    </cfRule>
  </conditionalFormatting>
  <conditionalFormatting sqref="U170:AK170">
    <cfRule type="cellIs" dxfId="558" priority="644" operator="greaterThan">
      <formula>0</formula>
    </cfRule>
  </conditionalFormatting>
  <conditionalFormatting sqref="U171:AK171">
    <cfRule type="cellIs" dxfId="557" priority="643" operator="greaterThan">
      <formula>0</formula>
    </cfRule>
  </conditionalFormatting>
  <conditionalFormatting sqref="C172:C175">
    <cfRule type="cellIs" dxfId="556" priority="640" operator="equal">
      <formula>"Complete"</formula>
    </cfRule>
    <cfRule type="cellIs" dxfId="555" priority="641" operator="equal">
      <formula>"In Progress"</formula>
    </cfRule>
    <cfRule type="cellIs" dxfId="554" priority="642" operator="equal">
      <formula>"Open"</formula>
    </cfRule>
  </conditionalFormatting>
  <conditionalFormatting sqref="U172:AK175">
    <cfRule type="cellIs" dxfId="553" priority="639" operator="greaterThan">
      <formula>0</formula>
    </cfRule>
  </conditionalFormatting>
  <conditionalFormatting sqref="U179:AK179">
    <cfRule type="cellIs" dxfId="552" priority="638" operator="greaterThan">
      <formula>0</formula>
    </cfRule>
  </conditionalFormatting>
  <conditionalFormatting sqref="U181:AK181">
    <cfRule type="cellIs" dxfId="551" priority="637" operator="greaterThan">
      <formula>0</formula>
    </cfRule>
  </conditionalFormatting>
  <conditionalFormatting sqref="U34:AK34">
    <cfRule type="cellIs" dxfId="550" priority="636" operator="greaterThan">
      <formula>0</formula>
    </cfRule>
  </conditionalFormatting>
  <conditionalFormatting sqref="C34">
    <cfRule type="cellIs" dxfId="549" priority="633" operator="equal">
      <formula>"Complete"</formula>
    </cfRule>
    <cfRule type="cellIs" dxfId="548" priority="634" operator="equal">
      <formula>"In Progress"</formula>
    </cfRule>
    <cfRule type="cellIs" dxfId="547" priority="635" operator="equal">
      <formula>"Open"</formula>
    </cfRule>
  </conditionalFormatting>
  <conditionalFormatting sqref="C76:C77">
    <cfRule type="cellIs" dxfId="546" priority="629" operator="equal">
      <formula>"Complete"</formula>
    </cfRule>
    <cfRule type="cellIs" dxfId="545" priority="630" operator="equal">
      <formula>"In Progress"</formula>
    </cfRule>
    <cfRule type="cellIs" dxfId="544" priority="631" operator="equal">
      <formula>"Open"</formula>
    </cfRule>
  </conditionalFormatting>
  <conditionalFormatting sqref="U59:AK60">
    <cfRule type="cellIs" dxfId="543" priority="628" operator="greaterThan">
      <formula>0</formula>
    </cfRule>
  </conditionalFormatting>
  <conditionalFormatting sqref="C59:C60">
    <cfRule type="cellIs" dxfId="542" priority="625" operator="equal">
      <formula>"Complete"</formula>
    </cfRule>
    <cfRule type="cellIs" dxfId="541" priority="626" operator="equal">
      <formula>"In Progress"</formula>
    </cfRule>
    <cfRule type="cellIs" dxfId="540" priority="627" operator="equal">
      <formula>"Open"</formula>
    </cfRule>
  </conditionalFormatting>
  <conditionalFormatting sqref="U62:AK63">
    <cfRule type="cellIs" dxfId="539" priority="624" operator="greaterThan">
      <formula>0</formula>
    </cfRule>
  </conditionalFormatting>
  <conditionalFormatting sqref="C62:C63">
    <cfRule type="cellIs" dxfId="538" priority="621" operator="equal">
      <formula>"Complete"</formula>
    </cfRule>
    <cfRule type="cellIs" dxfId="537" priority="622" operator="equal">
      <formula>"In Progress"</formula>
    </cfRule>
    <cfRule type="cellIs" dxfId="536" priority="623" operator="equal">
      <formula>"Open"</formula>
    </cfRule>
  </conditionalFormatting>
  <conditionalFormatting sqref="U73:AK73">
    <cfRule type="cellIs" dxfId="535" priority="616" operator="greaterThan">
      <formula>0</formula>
    </cfRule>
  </conditionalFormatting>
  <conditionalFormatting sqref="C73">
    <cfRule type="cellIs" dxfId="534" priority="613" operator="equal">
      <formula>"Complete"</formula>
    </cfRule>
    <cfRule type="cellIs" dxfId="533" priority="614" operator="equal">
      <formula>"In Progress"</formula>
    </cfRule>
    <cfRule type="cellIs" dxfId="532" priority="615" operator="equal">
      <formula>"Open"</formula>
    </cfRule>
  </conditionalFormatting>
  <conditionalFormatting sqref="U74:AK74">
    <cfRule type="cellIs" dxfId="531" priority="612" operator="greaterThan">
      <formula>0</formula>
    </cfRule>
  </conditionalFormatting>
  <conditionalFormatting sqref="C74">
    <cfRule type="cellIs" dxfId="530" priority="609" operator="equal">
      <formula>"Complete"</formula>
    </cfRule>
    <cfRule type="cellIs" dxfId="529" priority="610" operator="equal">
      <formula>"In Progress"</formula>
    </cfRule>
    <cfRule type="cellIs" dxfId="528" priority="611" operator="equal">
      <formula>"Open"</formula>
    </cfRule>
  </conditionalFormatting>
  <conditionalFormatting sqref="U75:AK75">
    <cfRule type="cellIs" dxfId="527" priority="608" operator="greaterThan">
      <formula>0</formula>
    </cfRule>
  </conditionalFormatting>
  <conditionalFormatting sqref="C75">
    <cfRule type="cellIs" dxfId="526" priority="605" operator="equal">
      <formula>"Complete"</formula>
    </cfRule>
    <cfRule type="cellIs" dxfId="525" priority="606" operator="equal">
      <formula>"In Progress"</formula>
    </cfRule>
    <cfRule type="cellIs" dxfId="524" priority="607" operator="equal">
      <formula>"Open"</formula>
    </cfRule>
  </conditionalFormatting>
  <conditionalFormatting sqref="U69:AK70">
    <cfRule type="cellIs" dxfId="523" priority="604" operator="greaterThan">
      <formula>0</formula>
    </cfRule>
  </conditionalFormatting>
  <conditionalFormatting sqref="C69:C70">
    <cfRule type="cellIs" dxfId="522" priority="601" operator="equal">
      <formula>"Complete"</formula>
    </cfRule>
    <cfRule type="cellIs" dxfId="521" priority="602" operator="equal">
      <formula>"In Progress"</formula>
    </cfRule>
    <cfRule type="cellIs" dxfId="520" priority="603" operator="equal">
      <formula>"Open"</formula>
    </cfRule>
  </conditionalFormatting>
  <conditionalFormatting sqref="U66:AK66">
    <cfRule type="cellIs" dxfId="519" priority="599" operator="greaterThan">
      <formula>0</formula>
    </cfRule>
  </conditionalFormatting>
  <conditionalFormatting sqref="C66">
    <cfRule type="cellIs" dxfId="518" priority="596" operator="equal">
      <formula>"Complete"</formula>
    </cfRule>
    <cfRule type="cellIs" dxfId="517" priority="597" operator="equal">
      <formula>"In Progress"</formula>
    </cfRule>
    <cfRule type="cellIs" dxfId="516" priority="598" operator="equal">
      <formula>"Open"</formula>
    </cfRule>
  </conditionalFormatting>
  <conditionalFormatting sqref="U67:AK67">
    <cfRule type="cellIs" dxfId="515" priority="595" operator="greaterThan">
      <formula>0</formula>
    </cfRule>
  </conditionalFormatting>
  <conditionalFormatting sqref="C67">
    <cfRule type="cellIs" dxfId="514" priority="592" operator="equal">
      <formula>"Complete"</formula>
    </cfRule>
    <cfRule type="cellIs" dxfId="513" priority="593" operator="equal">
      <formula>"In Progress"</formula>
    </cfRule>
    <cfRule type="cellIs" dxfId="512" priority="594" operator="equal">
      <formula>"Open"</formula>
    </cfRule>
  </conditionalFormatting>
  <conditionalFormatting sqref="U68:AK68">
    <cfRule type="cellIs" dxfId="511" priority="591" operator="greaterThan">
      <formula>0</formula>
    </cfRule>
  </conditionalFormatting>
  <conditionalFormatting sqref="C68">
    <cfRule type="cellIs" dxfId="510" priority="588" operator="equal">
      <formula>"Complete"</formula>
    </cfRule>
    <cfRule type="cellIs" dxfId="509" priority="589" operator="equal">
      <formula>"In Progress"</formula>
    </cfRule>
    <cfRule type="cellIs" dxfId="508" priority="590" operator="equal">
      <formula>"Open"</formula>
    </cfRule>
  </conditionalFormatting>
  <conditionalFormatting sqref="U79:AK80">
    <cfRule type="cellIs" dxfId="507" priority="587" operator="greaterThan">
      <formula>0</formula>
    </cfRule>
  </conditionalFormatting>
  <conditionalFormatting sqref="C79:C80">
    <cfRule type="cellIs" dxfId="506" priority="584" operator="equal">
      <formula>"Complete"</formula>
    </cfRule>
    <cfRule type="cellIs" dxfId="505" priority="585" operator="equal">
      <formula>"In Progress"</formula>
    </cfRule>
    <cfRule type="cellIs" dxfId="504" priority="586" operator="equal">
      <formula>"Open"</formula>
    </cfRule>
  </conditionalFormatting>
  <conditionalFormatting sqref="U86:AK86">
    <cfRule type="cellIs" dxfId="503" priority="583" operator="greaterThan">
      <formula>0</formula>
    </cfRule>
  </conditionalFormatting>
  <conditionalFormatting sqref="C86">
    <cfRule type="cellIs" dxfId="502" priority="580" operator="equal">
      <formula>"Complete"</formula>
    </cfRule>
    <cfRule type="cellIs" dxfId="501" priority="581" operator="equal">
      <formula>"In Progress"</formula>
    </cfRule>
    <cfRule type="cellIs" dxfId="500" priority="582" operator="equal">
      <formula>"Open"</formula>
    </cfRule>
  </conditionalFormatting>
  <conditionalFormatting sqref="U84:AK84">
    <cfRule type="cellIs" dxfId="499" priority="579" operator="greaterThan">
      <formula>0</formula>
    </cfRule>
  </conditionalFormatting>
  <conditionalFormatting sqref="C84">
    <cfRule type="cellIs" dxfId="498" priority="576" operator="equal">
      <formula>"Complete"</formula>
    </cfRule>
    <cfRule type="cellIs" dxfId="497" priority="577" operator="equal">
      <formula>"In Progress"</formula>
    </cfRule>
    <cfRule type="cellIs" dxfId="496" priority="578" operator="equal">
      <formula>"Open"</formula>
    </cfRule>
  </conditionalFormatting>
  <conditionalFormatting sqref="U83:AK83">
    <cfRule type="cellIs" dxfId="495" priority="575" operator="greaterThan">
      <formula>0</formula>
    </cfRule>
  </conditionalFormatting>
  <conditionalFormatting sqref="C83">
    <cfRule type="cellIs" dxfId="494" priority="572" operator="equal">
      <formula>"Complete"</formula>
    </cfRule>
    <cfRule type="cellIs" dxfId="493" priority="573" operator="equal">
      <formula>"In Progress"</formula>
    </cfRule>
    <cfRule type="cellIs" dxfId="492" priority="574" operator="equal">
      <formula>"Open"</formula>
    </cfRule>
  </conditionalFormatting>
  <conditionalFormatting sqref="U88:AK88">
    <cfRule type="cellIs" dxfId="491" priority="571" operator="greaterThan">
      <formula>0</formula>
    </cfRule>
  </conditionalFormatting>
  <conditionalFormatting sqref="U91:AK91">
    <cfRule type="cellIs" dxfId="490" priority="569" operator="greaterThan">
      <formula>0</formula>
    </cfRule>
  </conditionalFormatting>
  <conditionalFormatting sqref="C91">
    <cfRule type="cellIs" dxfId="489" priority="566" operator="equal">
      <formula>"Complete"</formula>
    </cfRule>
    <cfRule type="cellIs" dxfId="488" priority="567" operator="equal">
      <formula>"In Progress"</formula>
    </cfRule>
    <cfRule type="cellIs" dxfId="487" priority="568" operator="equal">
      <formula>"Open"</formula>
    </cfRule>
  </conditionalFormatting>
  <conditionalFormatting sqref="U90:AK90">
    <cfRule type="cellIs" dxfId="486" priority="565" operator="greaterThan">
      <formula>0</formula>
    </cfRule>
  </conditionalFormatting>
  <conditionalFormatting sqref="C90">
    <cfRule type="cellIs" dxfId="485" priority="562" operator="equal">
      <formula>"Complete"</formula>
    </cfRule>
    <cfRule type="cellIs" dxfId="484" priority="563" operator="equal">
      <formula>"In Progress"</formula>
    </cfRule>
    <cfRule type="cellIs" dxfId="483" priority="564" operator="equal">
      <formula>"Open"</formula>
    </cfRule>
  </conditionalFormatting>
  <conditionalFormatting sqref="U92:AK92">
    <cfRule type="cellIs" dxfId="482" priority="561" operator="greaterThan">
      <formula>0</formula>
    </cfRule>
  </conditionalFormatting>
  <conditionalFormatting sqref="C92">
    <cfRule type="cellIs" dxfId="481" priority="558" operator="equal">
      <formula>"Complete"</formula>
    </cfRule>
    <cfRule type="cellIs" dxfId="480" priority="559" operator="equal">
      <formula>"In Progress"</formula>
    </cfRule>
    <cfRule type="cellIs" dxfId="479" priority="560" operator="equal">
      <formula>"Open"</formula>
    </cfRule>
  </conditionalFormatting>
  <conditionalFormatting sqref="U93:AK93">
    <cfRule type="cellIs" dxfId="478" priority="557" operator="greaterThan">
      <formula>0</formula>
    </cfRule>
  </conditionalFormatting>
  <conditionalFormatting sqref="C93">
    <cfRule type="cellIs" dxfId="477" priority="554" operator="equal">
      <formula>"Complete"</formula>
    </cfRule>
    <cfRule type="cellIs" dxfId="476" priority="555" operator="equal">
      <formula>"In Progress"</formula>
    </cfRule>
    <cfRule type="cellIs" dxfId="475" priority="556" operator="equal">
      <formula>"Open"</formula>
    </cfRule>
  </conditionalFormatting>
  <conditionalFormatting sqref="U94:AK94">
    <cfRule type="cellIs" dxfId="474" priority="553" operator="greaterThan">
      <formula>0</formula>
    </cfRule>
  </conditionalFormatting>
  <conditionalFormatting sqref="C94">
    <cfRule type="cellIs" dxfId="473" priority="550" operator="equal">
      <formula>"Complete"</formula>
    </cfRule>
    <cfRule type="cellIs" dxfId="472" priority="551" operator="equal">
      <formula>"In Progress"</formula>
    </cfRule>
    <cfRule type="cellIs" dxfId="471" priority="552" operator="equal">
      <formula>"Open"</formula>
    </cfRule>
  </conditionalFormatting>
  <conditionalFormatting sqref="U95:AK95">
    <cfRule type="cellIs" dxfId="470" priority="549" operator="greaterThan">
      <formula>0</formula>
    </cfRule>
  </conditionalFormatting>
  <conditionalFormatting sqref="U130:AK130">
    <cfRule type="cellIs" dxfId="469" priority="548" operator="greaterThan">
      <formula>0</formula>
    </cfRule>
  </conditionalFormatting>
  <conditionalFormatting sqref="U97:AK97">
    <cfRule type="cellIs" dxfId="468" priority="547" operator="greaterThan">
      <formula>0</formula>
    </cfRule>
  </conditionalFormatting>
  <conditionalFormatting sqref="U98:AK98">
    <cfRule type="cellIs" dxfId="467" priority="546" operator="greaterThan">
      <formula>0</formula>
    </cfRule>
  </conditionalFormatting>
  <conditionalFormatting sqref="C98">
    <cfRule type="cellIs" dxfId="466" priority="543" operator="equal">
      <formula>"Complete"</formula>
    </cfRule>
    <cfRule type="cellIs" dxfId="465" priority="544" operator="equal">
      <formula>"In Progress"</formula>
    </cfRule>
    <cfRule type="cellIs" dxfId="464" priority="545" operator="equal">
      <formula>"Open"</formula>
    </cfRule>
  </conditionalFormatting>
  <conditionalFormatting sqref="U99:AK99">
    <cfRule type="cellIs" dxfId="463" priority="542" operator="greaterThan">
      <formula>0</formula>
    </cfRule>
  </conditionalFormatting>
  <conditionalFormatting sqref="C99">
    <cfRule type="cellIs" dxfId="462" priority="539" operator="equal">
      <formula>"Complete"</formula>
    </cfRule>
    <cfRule type="cellIs" dxfId="461" priority="540" operator="equal">
      <formula>"In Progress"</formula>
    </cfRule>
    <cfRule type="cellIs" dxfId="460" priority="541" operator="equal">
      <formula>"Open"</formula>
    </cfRule>
  </conditionalFormatting>
  <conditionalFormatting sqref="U101:AK101">
    <cfRule type="cellIs" dxfId="459" priority="538" operator="greaterThan">
      <formula>0</formula>
    </cfRule>
  </conditionalFormatting>
  <conditionalFormatting sqref="C101">
    <cfRule type="cellIs" dxfId="458" priority="535" operator="equal">
      <formula>"Complete"</formula>
    </cfRule>
    <cfRule type="cellIs" dxfId="457" priority="536" operator="equal">
      <formula>"In Progress"</formula>
    </cfRule>
    <cfRule type="cellIs" dxfId="456" priority="537" operator="equal">
      <formula>"Open"</formula>
    </cfRule>
  </conditionalFormatting>
  <conditionalFormatting sqref="U100:AK100">
    <cfRule type="cellIs" dxfId="455" priority="534" operator="greaterThan">
      <formula>0</formula>
    </cfRule>
  </conditionalFormatting>
  <conditionalFormatting sqref="C100">
    <cfRule type="cellIs" dxfId="454" priority="531" operator="equal">
      <formula>"Complete"</formula>
    </cfRule>
    <cfRule type="cellIs" dxfId="453" priority="532" operator="equal">
      <formula>"In Progress"</formula>
    </cfRule>
    <cfRule type="cellIs" dxfId="452" priority="533" operator="equal">
      <formula>"Open"</formula>
    </cfRule>
  </conditionalFormatting>
  <conditionalFormatting sqref="U102:AK102">
    <cfRule type="cellIs" dxfId="451" priority="530" operator="greaterThan">
      <formula>0</formula>
    </cfRule>
  </conditionalFormatting>
  <conditionalFormatting sqref="U103:AK103">
    <cfRule type="cellIs" dxfId="450" priority="529" operator="greaterThan">
      <formula>0</formula>
    </cfRule>
  </conditionalFormatting>
  <conditionalFormatting sqref="C103">
    <cfRule type="cellIs" dxfId="449" priority="526" operator="equal">
      <formula>"Complete"</formula>
    </cfRule>
    <cfRule type="cellIs" dxfId="448" priority="527" operator="equal">
      <formula>"In Progress"</formula>
    </cfRule>
    <cfRule type="cellIs" dxfId="447" priority="528" operator="equal">
      <formula>"Open"</formula>
    </cfRule>
  </conditionalFormatting>
  <conditionalFormatting sqref="U104:AK104">
    <cfRule type="cellIs" dxfId="446" priority="525" operator="greaterThan">
      <formula>0</formula>
    </cfRule>
  </conditionalFormatting>
  <conditionalFormatting sqref="C104">
    <cfRule type="cellIs" dxfId="445" priority="522" operator="equal">
      <formula>"Complete"</formula>
    </cfRule>
    <cfRule type="cellIs" dxfId="444" priority="523" operator="equal">
      <formula>"In Progress"</formula>
    </cfRule>
    <cfRule type="cellIs" dxfId="443" priority="524" operator="equal">
      <formula>"Open"</formula>
    </cfRule>
  </conditionalFormatting>
  <conditionalFormatting sqref="U107:AK107">
    <cfRule type="cellIs" dxfId="442" priority="521" operator="greaterThan">
      <formula>0</formula>
    </cfRule>
  </conditionalFormatting>
  <conditionalFormatting sqref="C107">
    <cfRule type="cellIs" dxfId="441" priority="518" operator="equal">
      <formula>"Complete"</formula>
    </cfRule>
    <cfRule type="cellIs" dxfId="440" priority="519" operator="equal">
      <formula>"In Progress"</formula>
    </cfRule>
    <cfRule type="cellIs" dxfId="439" priority="520" operator="equal">
      <formula>"Open"</formula>
    </cfRule>
  </conditionalFormatting>
  <conditionalFormatting sqref="U106:AK106">
    <cfRule type="cellIs" dxfId="438" priority="517" operator="greaterThan">
      <formula>0</formula>
    </cfRule>
  </conditionalFormatting>
  <conditionalFormatting sqref="C106">
    <cfRule type="cellIs" dxfId="437" priority="514" operator="equal">
      <formula>"Complete"</formula>
    </cfRule>
    <cfRule type="cellIs" dxfId="436" priority="515" operator="equal">
      <formula>"In Progress"</formula>
    </cfRule>
    <cfRule type="cellIs" dxfId="435" priority="516" operator="equal">
      <formula>"Open"</formula>
    </cfRule>
  </conditionalFormatting>
  <conditionalFormatting sqref="U105:AK105">
    <cfRule type="cellIs" dxfId="434" priority="513" operator="greaterThan">
      <formula>0</formula>
    </cfRule>
  </conditionalFormatting>
  <conditionalFormatting sqref="C105">
    <cfRule type="cellIs" dxfId="433" priority="510" operator="equal">
      <formula>"Complete"</formula>
    </cfRule>
    <cfRule type="cellIs" dxfId="432" priority="511" operator="equal">
      <formula>"In Progress"</formula>
    </cfRule>
    <cfRule type="cellIs" dxfId="431" priority="512" operator="equal">
      <formula>"Open"</formula>
    </cfRule>
  </conditionalFormatting>
  <conditionalFormatting sqref="U96:AK96">
    <cfRule type="cellIs" dxfId="430" priority="509" operator="greaterThan">
      <formula>0</formula>
    </cfRule>
  </conditionalFormatting>
  <conditionalFormatting sqref="U108:AK108">
    <cfRule type="cellIs" dxfId="429" priority="508" operator="greaterThan">
      <formula>0</formula>
    </cfRule>
  </conditionalFormatting>
  <conditionalFormatting sqref="U109:AK109">
    <cfRule type="cellIs" dxfId="428" priority="507" operator="greaterThan">
      <formula>0</formula>
    </cfRule>
  </conditionalFormatting>
  <conditionalFormatting sqref="C109">
    <cfRule type="cellIs" dxfId="427" priority="504" operator="equal">
      <formula>"Complete"</formula>
    </cfRule>
    <cfRule type="cellIs" dxfId="426" priority="505" operator="equal">
      <formula>"In Progress"</formula>
    </cfRule>
    <cfRule type="cellIs" dxfId="425" priority="506" operator="equal">
      <formula>"Open"</formula>
    </cfRule>
  </conditionalFormatting>
  <conditionalFormatting sqref="U110:AK110">
    <cfRule type="cellIs" dxfId="424" priority="503" operator="greaterThan">
      <formula>0</formula>
    </cfRule>
  </conditionalFormatting>
  <conditionalFormatting sqref="C110">
    <cfRule type="cellIs" dxfId="423" priority="500" operator="equal">
      <formula>"Complete"</formula>
    </cfRule>
    <cfRule type="cellIs" dxfId="422" priority="501" operator="equal">
      <formula>"In Progress"</formula>
    </cfRule>
    <cfRule type="cellIs" dxfId="421" priority="502" operator="equal">
      <formula>"Open"</formula>
    </cfRule>
  </conditionalFormatting>
  <conditionalFormatting sqref="U112:AK112">
    <cfRule type="cellIs" dxfId="420" priority="499" operator="greaterThan">
      <formula>0</formula>
    </cfRule>
  </conditionalFormatting>
  <conditionalFormatting sqref="U113:AK113">
    <cfRule type="cellIs" dxfId="419" priority="498" operator="greaterThan">
      <formula>0</formula>
    </cfRule>
  </conditionalFormatting>
  <conditionalFormatting sqref="C113">
    <cfRule type="cellIs" dxfId="418" priority="495" operator="equal">
      <formula>"Complete"</formula>
    </cfRule>
    <cfRule type="cellIs" dxfId="417" priority="496" operator="equal">
      <formula>"In Progress"</formula>
    </cfRule>
    <cfRule type="cellIs" dxfId="416" priority="497" operator="equal">
      <formula>"Open"</formula>
    </cfRule>
  </conditionalFormatting>
  <conditionalFormatting sqref="U114:AK114">
    <cfRule type="cellIs" dxfId="415" priority="494" operator="greaterThan">
      <formula>0</formula>
    </cfRule>
  </conditionalFormatting>
  <conditionalFormatting sqref="C114">
    <cfRule type="cellIs" dxfId="414" priority="491" operator="equal">
      <formula>"Complete"</formula>
    </cfRule>
    <cfRule type="cellIs" dxfId="413" priority="492" operator="equal">
      <formula>"In Progress"</formula>
    </cfRule>
    <cfRule type="cellIs" dxfId="412" priority="493" operator="equal">
      <formula>"Open"</formula>
    </cfRule>
  </conditionalFormatting>
  <conditionalFormatting sqref="U116:AK116">
    <cfRule type="cellIs" dxfId="411" priority="490" operator="greaterThan">
      <formula>0</formula>
    </cfRule>
  </conditionalFormatting>
  <conditionalFormatting sqref="C116">
    <cfRule type="cellIs" dxfId="410" priority="487" operator="equal">
      <formula>"Complete"</formula>
    </cfRule>
    <cfRule type="cellIs" dxfId="409" priority="488" operator="equal">
      <formula>"In Progress"</formula>
    </cfRule>
    <cfRule type="cellIs" dxfId="408" priority="489" operator="equal">
      <formula>"Open"</formula>
    </cfRule>
  </conditionalFormatting>
  <conditionalFormatting sqref="U115:AK115">
    <cfRule type="cellIs" dxfId="407" priority="486" operator="greaterThan">
      <formula>0</formula>
    </cfRule>
  </conditionalFormatting>
  <conditionalFormatting sqref="C115">
    <cfRule type="cellIs" dxfId="406" priority="483" operator="equal">
      <formula>"Complete"</formula>
    </cfRule>
    <cfRule type="cellIs" dxfId="405" priority="484" operator="equal">
      <formula>"In Progress"</formula>
    </cfRule>
    <cfRule type="cellIs" dxfId="404" priority="485" operator="equal">
      <formula>"Open"</formula>
    </cfRule>
  </conditionalFormatting>
  <conditionalFormatting sqref="U117:AK117">
    <cfRule type="cellIs" dxfId="403" priority="482" operator="greaterThan">
      <formula>0</formula>
    </cfRule>
  </conditionalFormatting>
  <conditionalFormatting sqref="U118:AK118">
    <cfRule type="cellIs" dxfId="402" priority="481" operator="greaterThan">
      <formula>0</formula>
    </cfRule>
  </conditionalFormatting>
  <conditionalFormatting sqref="C118">
    <cfRule type="cellIs" dxfId="401" priority="478" operator="equal">
      <formula>"Complete"</formula>
    </cfRule>
    <cfRule type="cellIs" dxfId="400" priority="479" operator="equal">
      <formula>"In Progress"</formula>
    </cfRule>
    <cfRule type="cellIs" dxfId="399" priority="480" operator="equal">
      <formula>"Open"</formula>
    </cfRule>
  </conditionalFormatting>
  <conditionalFormatting sqref="U119:AK119">
    <cfRule type="cellIs" dxfId="398" priority="477" operator="greaterThan">
      <formula>0</formula>
    </cfRule>
  </conditionalFormatting>
  <conditionalFormatting sqref="C119">
    <cfRule type="cellIs" dxfId="397" priority="474" operator="equal">
      <formula>"Complete"</formula>
    </cfRule>
    <cfRule type="cellIs" dxfId="396" priority="475" operator="equal">
      <formula>"In Progress"</formula>
    </cfRule>
    <cfRule type="cellIs" dxfId="395" priority="476" operator="equal">
      <formula>"Open"</formula>
    </cfRule>
  </conditionalFormatting>
  <conditionalFormatting sqref="U129:AK129">
    <cfRule type="cellIs" dxfId="394" priority="459" operator="greaterThan">
      <formula>0</formula>
    </cfRule>
  </conditionalFormatting>
  <conditionalFormatting sqref="C129">
    <cfRule type="cellIs" dxfId="393" priority="456" operator="equal">
      <formula>"Complete"</formula>
    </cfRule>
    <cfRule type="cellIs" dxfId="392" priority="457" operator="equal">
      <formula>"In Progress"</formula>
    </cfRule>
    <cfRule type="cellIs" dxfId="391" priority="458" operator="equal">
      <formula>"Open"</formula>
    </cfRule>
  </conditionalFormatting>
  <conditionalFormatting sqref="U121:AK121">
    <cfRule type="cellIs" dxfId="390" priority="473" operator="greaterThan">
      <formula>0</formula>
    </cfRule>
  </conditionalFormatting>
  <conditionalFormatting sqref="C121">
    <cfRule type="cellIs" dxfId="389" priority="470" operator="equal">
      <formula>"Complete"</formula>
    </cfRule>
    <cfRule type="cellIs" dxfId="388" priority="471" operator="equal">
      <formula>"In Progress"</formula>
    </cfRule>
    <cfRule type="cellIs" dxfId="387" priority="472" operator="equal">
      <formula>"Open"</formula>
    </cfRule>
  </conditionalFormatting>
  <conditionalFormatting sqref="U120:AK120">
    <cfRule type="cellIs" dxfId="386" priority="469" operator="greaterThan">
      <formula>0</formula>
    </cfRule>
  </conditionalFormatting>
  <conditionalFormatting sqref="C120">
    <cfRule type="cellIs" dxfId="385" priority="466" operator="equal">
      <formula>"Complete"</formula>
    </cfRule>
    <cfRule type="cellIs" dxfId="384" priority="467" operator="equal">
      <formula>"In Progress"</formula>
    </cfRule>
    <cfRule type="cellIs" dxfId="383" priority="468" operator="equal">
      <formula>"Open"</formula>
    </cfRule>
  </conditionalFormatting>
  <conditionalFormatting sqref="U111:AK111">
    <cfRule type="cellIs" dxfId="382" priority="465" operator="greaterThan">
      <formula>0</formula>
    </cfRule>
  </conditionalFormatting>
  <conditionalFormatting sqref="U127:AK127">
    <cfRule type="cellIs" dxfId="381" priority="464" operator="greaterThan">
      <formula>0</formula>
    </cfRule>
  </conditionalFormatting>
  <conditionalFormatting sqref="U128:AK128">
    <cfRule type="cellIs" dxfId="380" priority="463" operator="greaterThan">
      <formula>0</formula>
    </cfRule>
  </conditionalFormatting>
  <conditionalFormatting sqref="C128">
    <cfRule type="cellIs" dxfId="379" priority="460" operator="equal">
      <formula>"Complete"</formula>
    </cfRule>
    <cfRule type="cellIs" dxfId="378" priority="461" operator="equal">
      <formula>"In Progress"</formula>
    </cfRule>
    <cfRule type="cellIs" dxfId="377" priority="462" operator="equal">
      <formula>"Open"</formula>
    </cfRule>
  </conditionalFormatting>
  <conditionalFormatting sqref="U122:AK122">
    <cfRule type="cellIs" dxfId="376" priority="455" operator="greaterThan">
      <formula>0</formula>
    </cfRule>
  </conditionalFormatting>
  <conditionalFormatting sqref="C123">
    <cfRule type="cellIs" dxfId="375" priority="451" operator="equal">
      <formula>"Complete"</formula>
    </cfRule>
    <cfRule type="cellIs" dxfId="374" priority="452" operator="equal">
      <formula>"In Progress"</formula>
    </cfRule>
    <cfRule type="cellIs" dxfId="373" priority="453" operator="equal">
      <formula>"Open"</formula>
    </cfRule>
  </conditionalFormatting>
  <conditionalFormatting sqref="U123:AK123">
    <cfRule type="cellIs" dxfId="372" priority="454" operator="greaterThan">
      <formula>0</formula>
    </cfRule>
  </conditionalFormatting>
  <conditionalFormatting sqref="U139:AK139">
    <cfRule type="cellIs" dxfId="371" priority="431" operator="greaterThan">
      <formula>0</formula>
    </cfRule>
  </conditionalFormatting>
  <conditionalFormatting sqref="C138">
    <cfRule type="cellIs" dxfId="370" priority="418" operator="equal">
      <formula>"Complete"</formula>
    </cfRule>
    <cfRule type="cellIs" dxfId="369" priority="419" operator="equal">
      <formula>"In Progress"</formula>
    </cfRule>
    <cfRule type="cellIs" dxfId="368" priority="420" operator="equal">
      <formula>"Open"</formula>
    </cfRule>
  </conditionalFormatting>
  <conditionalFormatting sqref="U124:AK124">
    <cfRule type="cellIs" dxfId="367" priority="450" operator="greaterThan">
      <formula>0</formula>
    </cfRule>
  </conditionalFormatting>
  <conditionalFormatting sqref="C124">
    <cfRule type="cellIs" dxfId="366" priority="447" operator="equal">
      <formula>"Complete"</formula>
    </cfRule>
    <cfRule type="cellIs" dxfId="365" priority="448" operator="equal">
      <formula>"In Progress"</formula>
    </cfRule>
    <cfRule type="cellIs" dxfId="364" priority="449" operator="equal">
      <formula>"Open"</formula>
    </cfRule>
  </conditionalFormatting>
  <conditionalFormatting sqref="U126:AK126">
    <cfRule type="cellIs" dxfId="363" priority="446" operator="greaterThan">
      <formula>0</formula>
    </cfRule>
  </conditionalFormatting>
  <conditionalFormatting sqref="C126">
    <cfRule type="cellIs" dxfId="362" priority="443" operator="equal">
      <formula>"Complete"</formula>
    </cfRule>
    <cfRule type="cellIs" dxfId="361" priority="444" operator="equal">
      <formula>"In Progress"</formula>
    </cfRule>
    <cfRule type="cellIs" dxfId="360" priority="445" operator="equal">
      <formula>"Open"</formula>
    </cfRule>
  </conditionalFormatting>
  <conditionalFormatting sqref="U125:AK125">
    <cfRule type="cellIs" dxfId="359" priority="442" operator="greaterThan">
      <formula>0</formula>
    </cfRule>
  </conditionalFormatting>
  <conditionalFormatting sqref="C125">
    <cfRule type="cellIs" dxfId="358" priority="439" operator="equal">
      <formula>"Complete"</formula>
    </cfRule>
    <cfRule type="cellIs" dxfId="357" priority="440" operator="equal">
      <formula>"In Progress"</formula>
    </cfRule>
    <cfRule type="cellIs" dxfId="356" priority="441" operator="equal">
      <formula>"Open"</formula>
    </cfRule>
  </conditionalFormatting>
  <conditionalFormatting sqref="U131:AK131">
    <cfRule type="cellIs" dxfId="355" priority="438" operator="greaterThan">
      <formula>0</formula>
    </cfRule>
  </conditionalFormatting>
  <conditionalFormatting sqref="U132:AK132">
    <cfRule type="cellIs" dxfId="354" priority="437" operator="greaterThan">
      <formula>0</formula>
    </cfRule>
  </conditionalFormatting>
  <conditionalFormatting sqref="C132">
    <cfRule type="cellIs" dxfId="353" priority="434" operator="equal">
      <formula>"Complete"</formula>
    </cfRule>
    <cfRule type="cellIs" dxfId="352" priority="435" operator="equal">
      <formula>"In Progress"</formula>
    </cfRule>
    <cfRule type="cellIs" dxfId="351" priority="436" operator="equal">
      <formula>"Open"</formula>
    </cfRule>
  </conditionalFormatting>
  <conditionalFormatting sqref="U133:AK133">
    <cfRule type="cellIs" dxfId="350" priority="433" operator="greaterThan">
      <formula>0</formula>
    </cfRule>
  </conditionalFormatting>
  <conditionalFormatting sqref="U134:AK134">
    <cfRule type="cellIs" dxfId="349" priority="432" operator="greaterThan">
      <formula>0</formula>
    </cfRule>
  </conditionalFormatting>
  <conditionalFormatting sqref="U138:AK138">
    <cfRule type="cellIs" dxfId="348" priority="421" operator="greaterThan">
      <formula>0</formula>
    </cfRule>
  </conditionalFormatting>
  <conditionalFormatting sqref="U136:AK136">
    <cfRule type="cellIs" dxfId="347" priority="430" operator="greaterThan">
      <formula>0</formula>
    </cfRule>
  </conditionalFormatting>
  <conditionalFormatting sqref="C136">
    <cfRule type="cellIs" dxfId="346" priority="427" operator="equal">
      <formula>"Complete"</formula>
    </cfRule>
    <cfRule type="cellIs" dxfId="345" priority="428" operator="equal">
      <formula>"In Progress"</formula>
    </cfRule>
    <cfRule type="cellIs" dxfId="344" priority="429" operator="equal">
      <formula>"Open"</formula>
    </cfRule>
  </conditionalFormatting>
  <conditionalFormatting sqref="U135:AK135">
    <cfRule type="cellIs" dxfId="343" priority="426" operator="greaterThan">
      <formula>0</formula>
    </cfRule>
  </conditionalFormatting>
  <conditionalFormatting sqref="C135">
    <cfRule type="cellIs" dxfId="342" priority="423" operator="equal">
      <formula>"Complete"</formula>
    </cfRule>
    <cfRule type="cellIs" dxfId="341" priority="424" operator="equal">
      <formula>"In Progress"</formula>
    </cfRule>
    <cfRule type="cellIs" dxfId="340" priority="425" operator="equal">
      <formula>"Open"</formula>
    </cfRule>
  </conditionalFormatting>
  <conditionalFormatting sqref="U137:AK137">
    <cfRule type="cellIs" dxfId="339" priority="422" operator="greaterThan">
      <formula>0</formula>
    </cfRule>
  </conditionalFormatting>
  <conditionalFormatting sqref="U140:AK140">
    <cfRule type="cellIs" dxfId="338" priority="417" operator="greaterThan">
      <formula>0</formula>
    </cfRule>
  </conditionalFormatting>
  <conditionalFormatting sqref="C140">
    <cfRule type="cellIs" dxfId="337" priority="414" operator="equal">
      <formula>"Complete"</formula>
    </cfRule>
    <cfRule type="cellIs" dxfId="336" priority="415" operator="equal">
      <formula>"In Progress"</formula>
    </cfRule>
    <cfRule type="cellIs" dxfId="335" priority="416" operator="equal">
      <formula>"Open"</formula>
    </cfRule>
  </conditionalFormatting>
  <conditionalFormatting sqref="U141:AK141">
    <cfRule type="cellIs" dxfId="334" priority="413" operator="greaterThan">
      <formula>0</formula>
    </cfRule>
  </conditionalFormatting>
  <conditionalFormatting sqref="C141">
    <cfRule type="cellIs" dxfId="333" priority="410" operator="equal">
      <formula>"Complete"</formula>
    </cfRule>
    <cfRule type="cellIs" dxfId="332" priority="411" operator="equal">
      <formula>"In Progress"</formula>
    </cfRule>
    <cfRule type="cellIs" dxfId="331" priority="412" operator="equal">
      <formula>"Open"</formula>
    </cfRule>
  </conditionalFormatting>
  <conditionalFormatting sqref="U142:AK142">
    <cfRule type="cellIs" dxfId="330" priority="409" operator="greaterThan">
      <formula>0</formula>
    </cfRule>
  </conditionalFormatting>
  <conditionalFormatting sqref="U143:AK143">
    <cfRule type="cellIs" dxfId="329" priority="408" operator="greaterThan">
      <formula>0</formula>
    </cfRule>
  </conditionalFormatting>
  <conditionalFormatting sqref="U145:AK145">
    <cfRule type="cellIs" dxfId="328" priority="407" operator="greaterThan">
      <formula>0</formula>
    </cfRule>
  </conditionalFormatting>
  <conditionalFormatting sqref="C145">
    <cfRule type="cellIs" dxfId="327" priority="404" operator="equal">
      <formula>"Complete"</formula>
    </cfRule>
    <cfRule type="cellIs" dxfId="326" priority="405" operator="equal">
      <formula>"In Progress"</formula>
    </cfRule>
    <cfRule type="cellIs" dxfId="325" priority="406" operator="equal">
      <formula>"Open"</formula>
    </cfRule>
  </conditionalFormatting>
  <conditionalFormatting sqref="U144:AK144">
    <cfRule type="cellIs" dxfId="324" priority="403" operator="greaterThan">
      <formula>0</formula>
    </cfRule>
  </conditionalFormatting>
  <conditionalFormatting sqref="C144">
    <cfRule type="cellIs" dxfId="323" priority="400" operator="equal">
      <formula>"Complete"</formula>
    </cfRule>
    <cfRule type="cellIs" dxfId="322" priority="401" operator="equal">
      <formula>"In Progress"</formula>
    </cfRule>
    <cfRule type="cellIs" dxfId="321" priority="402" operator="equal">
      <formula>"Open"</formula>
    </cfRule>
  </conditionalFormatting>
  <conditionalFormatting sqref="U146:AK146">
    <cfRule type="cellIs" dxfId="320" priority="399" operator="greaterThan">
      <formula>0</formula>
    </cfRule>
  </conditionalFormatting>
  <conditionalFormatting sqref="C146">
    <cfRule type="cellIs" dxfId="319" priority="396" operator="equal">
      <formula>"Complete"</formula>
    </cfRule>
    <cfRule type="cellIs" dxfId="318" priority="397" operator="equal">
      <formula>"In Progress"</formula>
    </cfRule>
    <cfRule type="cellIs" dxfId="317" priority="398" operator="equal">
      <formula>"Open"</formula>
    </cfRule>
  </conditionalFormatting>
  <conditionalFormatting sqref="U147:AK147">
    <cfRule type="cellIs" dxfId="316" priority="395" operator="greaterThan">
      <formula>0</formula>
    </cfRule>
  </conditionalFormatting>
  <conditionalFormatting sqref="U148:AK148">
    <cfRule type="cellIs" dxfId="315" priority="394" operator="greaterThan">
      <formula>0</formula>
    </cfRule>
  </conditionalFormatting>
  <conditionalFormatting sqref="C148">
    <cfRule type="cellIs" dxfId="314" priority="391" operator="equal">
      <formula>"Complete"</formula>
    </cfRule>
    <cfRule type="cellIs" dxfId="313" priority="392" operator="equal">
      <formula>"In Progress"</formula>
    </cfRule>
    <cfRule type="cellIs" dxfId="312" priority="393" operator="equal">
      <formula>"Open"</formula>
    </cfRule>
  </conditionalFormatting>
  <conditionalFormatting sqref="U150:AK150">
    <cfRule type="cellIs" dxfId="311" priority="390" operator="greaterThan">
      <formula>0</formula>
    </cfRule>
  </conditionalFormatting>
  <conditionalFormatting sqref="U151:AK151">
    <cfRule type="cellIs" dxfId="310" priority="389" operator="greaterThan">
      <formula>0</formula>
    </cfRule>
  </conditionalFormatting>
  <conditionalFormatting sqref="C151">
    <cfRule type="cellIs" dxfId="309" priority="386" operator="equal">
      <formula>"Complete"</formula>
    </cfRule>
    <cfRule type="cellIs" dxfId="308" priority="387" operator="equal">
      <formula>"In Progress"</formula>
    </cfRule>
    <cfRule type="cellIs" dxfId="307" priority="388" operator="equal">
      <formula>"Open"</formula>
    </cfRule>
  </conditionalFormatting>
  <conditionalFormatting sqref="U149:AK149">
    <cfRule type="cellIs" dxfId="306" priority="385" operator="greaterThan">
      <formula>0</formula>
    </cfRule>
  </conditionalFormatting>
  <conditionalFormatting sqref="C149">
    <cfRule type="cellIs" dxfId="305" priority="382" operator="equal">
      <formula>"Complete"</formula>
    </cfRule>
    <cfRule type="cellIs" dxfId="304" priority="383" operator="equal">
      <formula>"In Progress"</formula>
    </cfRule>
    <cfRule type="cellIs" dxfId="303" priority="384" operator="equal">
      <formula>"Open"</formula>
    </cfRule>
  </conditionalFormatting>
  <conditionalFormatting sqref="V157">
    <cfRule type="cellIs" dxfId="302" priority="360" operator="greaterThan">
      <formula>0</formula>
    </cfRule>
  </conditionalFormatting>
  <conditionalFormatting sqref="C157">
    <cfRule type="cellIs" dxfId="301" priority="342" operator="equal">
      <formula>"Complete"</formula>
    </cfRule>
    <cfRule type="cellIs" dxfId="300" priority="343" operator="equal">
      <formula>"In Progress"</formula>
    </cfRule>
    <cfRule type="cellIs" dxfId="299" priority="344" operator="equal">
      <formula>"Open"</formula>
    </cfRule>
  </conditionalFormatting>
  <conditionalFormatting sqref="W167">
    <cfRule type="cellIs" dxfId="298" priority="339" operator="greaterThan">
      <formula>0</formula>
    </cfRule>
  </conditionalFormatting>
  <conditionalFormatting sqref="X167">
    <cfRule type="cellIs" dxfId="297" priority="338" operator="greaterThan">
      <formula>0</formula>
    </cfRule>
  </conditionalFormatting>
  <conditionalFormatting sqref="Y167">
    <cfRule type="cellIs" dxfId="296" priority="337" operator="greaterThan">
      <formula>0</formula>
    </cfRule>
  </conditionalFormatting>
  <conditionalFormatting sqref="Z167">
    <cfRule type="cellIs" dxfId="295" priority="336" operator="greaterThan">
      <formula>0</formula>
    </cfRule>
  </conditionalFormatting>
  <conditionalFormatting sqref="AA167">
    <cfRule type="cellIs" dxfId="294" priority="335" operator="greaterThan">
      <formula>0</formula>
    </cfRule>
  </conditionalFormatting>
  <conditionalFormatting sqref="AB167">
    <cfRule type="cellIs" dxfId="293" priority="334" operator="greaterThan">
      <formula>0</formula>
    </cfRule>
  </conditionalFormatting>
  <conditionalFormatting sqref="AC167">
    <cfRule type="cellIs" dxfId="292" priority="333" operator="greaterThan">
      <formula>0</formula>
    </cfRule>
  </conditionalFormatting>
  <conditionalFormatting sqref="AD167">
    <cfRule type="cellIs" dxfId="291" priority="332" operator="greaterThan">
      <formula>0</formula>
    </cfRule>
  </conditionalFormatting>
  <conditionalFormatting sqref="AE167">
    <cfRule type="cellIs" dxfId="290" priority="331" operator="greaterThan">
      <formula>0</formula>
    </cfRule>
  </conditionalFormatting>
  <conditionalFormatting sqref="AF167">
    <cfRule type="cellIs" dxfId="289" priority="330" operator="greaterThan">
      <formula>0</formula>
    </cfRule>
  </conditionalFormatting>
  <conditionalFormatting sqref="AG167">
    <cfRule type="cellIs" dxfId="288" priority="329" operator="greaterThan">
      <formula>0</formula>
    </cfRule>
  </conditionalFormatting>
  <conditionalFormatting sqref="AH167">
    <cfRule type="cellIs" dxfId="287" priority="328" operator="greaterThan">
      <formula>0</formula>
    </cfRule>
  </conditionalFormatting>
  <conditionalFormatting sqref="AI167">
    <cfRule type="cellIs" dxfId="286" priority="327" operator="greaterThan">
      <formula>0</formula>
    </cfRule>
  </conditionalFormatting>
  <conditionalFormatting sqref="AJ167">
    <cfRule type="cellIs" dxfId="285" priority="326" operator="greaterThan">
      <formula>0</formula>
    </cfRule>
  </conditionalFormatting>
  <conditionalFormatting sqref="AK167">
    <cfRule type="cellIs" dxfId="284" priority="325" operator="greaterThan">
      <formula>0</formula>
    </cfRule>
  </conditionalFormatting>
  <conditionalFormatting sqref="U159">
    <cfRule type="cellIs" dxfId="283" priority="381" operator="greaterThan">
      <formula>0</formula>
    </cfRule>
  </conditionalFormatting>
  <conditionalFormatting sqref="V159">
    <cfRule type="cellIs" dxfId="282" priority="380" operator="greaterThan">
      <formula>0</formula>
    </cfRule>
  </conditionalFormatting>
  <conditionalFormatting sqref="W159">
    <cfRule type="cellIs" dxfId="281" priority="379" operator="greaterThan">
      <formula>0</formula>
    </cfRule>
  </conditionalFormatting>
  <conditionalFormatting sqref="X159">
    <cfRule type="cellIs" dxfId="280" priority="378" operator="greaterThan">
      <formula>0</formula>
    </cfRule>
  </conditionalFormatting>
  <conditionalFormatting sqref="Y159">
    <cfRule type="cellIs" dxfId="279" priority="377" operator="greaterThan">
      <formula>0</formula>
    </cfRule>
  </conditionalFormatting>
  <conditionalFormatting sqref="Z159">
    <cfRule type="cellIs" dxfId="278" priority="376" operator="greaterThan">
      <formula>0</formula>
    </cfRule>
  </conditionalFormatting>
  <conditionalFormatting sqref="AA159">
    <cfRule type="cellIs" dxfId="277" priority="375" operator="greaterThan">
      <formula>0</formula>
    </cfRule>
  </conditionalFormatting>
  <conditionalFormatting sqref="AB159">
    <cfRule type="cellIs" dxfId="276" priority="374" operator="greaterThan">
      <formula>0</formula>
    </cfRule>
  </conditionalFormatting>
  <conditionalFormatting sqref="AC159">
    <cfRule type="cellIs" dxfId="275" priority="373" operator="greaterThan">
      <formula>0</formula>
    </cfRule>
  </conditionalFormatting>
  <conditionalFormatting sqref="AD159">
    <cfRule type="cellIs" dxfId="274" priority="372" operator="greaterThan">
      <formula>0</formula>
    </cfRule>
  </conditionalFormatting>
  <conditionalFormatting sqref="AE159">
    <cfRule type="cellIs" dxfId="273" priority="371" operator="greaterThan">
      <formula>0</formula>
    </cfRule>
  </conditionalFormatting>
  <conditionalFormatting sqref="AF159">
    <cfRule type="cellIs" dxfId="272" priority="370" operator="greaterThan">
      <formula>0</formula>
    </cfRule>
  </conditionalFormatting>
  <conditionalFormatting sqref="AG159">
    <cfRule type="cellIs" dxfId="271" priority="369" operator="greaterThan">
      <formula>0</formula>
    </cfRule>
  </conditionalFormatting>
  <conditionalFormatting sqref="AH159">
    <cfRule type="cellIs" dxfId="270" priority="368" operator="greaterThan">
      <formula>0</formula>
    </cfRule>
  </conditionalFormatting>
  <conditionalFormatting sqref="AI159">
    <cfRule type="cellIs" dxfId="269" priority="367" operator="greaterThan">
      <formula>0</formula>
    </cfRule>
  </conditionalFormatting>
  <conditionalFormatting sqref="AJ159">
    <cfRule type="cellIs" dxfId="268" priority="366" operator="greaterThan">
      <formula>0</formula>
    </cfRule>
  </conditionalFormatting>
  <conditionalFormatting sqref="AK159">
    <cfRule type="cellIs" dxfId="267" priority="365" operator="greaterThan">
      <formula>0</formula>
    </cfRule>
  </conditionalFormatting>
  <conditionalFormatting sqref="C159">
    <cfRule type="cellIs" dxfId="266" priority="362" operator="equal">
      <formula>"Complete"</formula>
    </cfRule>
    <cfRule type="cellIs" dxfId="265" priority="363" operator="equal">
      <formula>"In Progress"</formula>
    </cfRule>
    <cfRule type="cellIs" dxfId="264" priority="364" operator="equal">
      <formula>"Open"</formula>
    </cfRule>
  </conditionalFormatting>
  <conditionalFormatting sqref="W157">
    <cfRule type="cellIs" dxfId="263" priority="359" operator="greaterThan">
      <formula>0</formula>
    </cfRule>
  </conditionalFormatting>
  <conditionalFormatting sqref="X157">
    <cfRule type="cellIs" dxfId="262" priority="358" operator="greaterThan">
      <formula>0</formula>
    </cfRule>
  </conditionalFormatting>
  <conditionalFormatting sqref="Y157">
    <cfRule type="cellIs" dxfId="261" priority="357" operator="greaterThan">
      <formula>0</formula>
    </cfRule>
  </conditionalFormatting>
  <conditionalFormatting sqref="Z157">
    <cfRule type="cellIs" dxfId="260" priority="356" operator="greaterThan">
      <formula>0</formula>
    </cfRule>
  </conditionalFormatting>
  <conditionalFormatting sqref="AA157">
    <cfRule type="cellIs" dxfId="259" priority="355" operator="greaterThan">
      <formula>0</formula>
    </cfRule>
  </conditionalFormatting>
  <conditionalFormatting sqref="AB157">
    <cfRule type="cellIs" dxfId="258" priority="354" operator="greaterThan">
      <formula>0</formula>
    </cfRule>
  </conditionalFormatting>
  <conditionalFormatting sqref="AC157">
    <cfRule type="cellIs" dxfId="257" priority="353" operator="greaterThan">
      <formula>0</formula>
    </cfRule>
  </conditionalFormatting>
  <conditionalFormatting sqref="AD157">
    <cfRule type="cellIs" dxfId="256" priority="352" operator="greaterThan">
      <formula>0</formula>
    </cfRule>
  </conditionalFormatting>
  <conditionalFormatting sqref="AE157">
    <cfRule type="cellIs" dxfId="255" priority="351" operator="greaterThan">
      <formula>0</formula>
    </cfRule>
  </conditionalFormatting>
  <conditionalFormatting sqref="AF157">
    <cfRule type="cellIs" dxfId="254" priority="350" operator="greaterThan">
      <formula>0</formula>
    </cfRule>
  </conditionalFormatting>
  <conditionalFormatting sqref="AG157">
    <cfRule type="cellIs" dxfId="253" priority="349" operator="greaterThan">
      <formula>0</formula>
    </cfRule>
  </conditionalFormatting>
  <conditionalFormatting sqref="AH157">
    <cfRule type="cellIs" dxfId="252" priority="348" operator="greaterThan">
      <formula>0</formula>
    </cfRule>
  </conditionalFormatting>
  <conditionalFormatting sqref="AI157">
    <cfRule type="cellIs" dxfId="251" priority="347" operator="greaterThan">
      <formula>0</formula>
    </cfRule>
  </conditionalFormatting>
  <conditionalFormatting sqref="AJ157">
    <cfRule type="cellIs" dxfId="250" priority="346" operator="greaterThan">
      <formula>0</formula>
    </cfRule>
  </conditionalFormatting>
  <conditionalFormatting sqref="AK157">
    <cfRule type="cellIs" dxfId="249" priority="345" operator="greaterThan">
      <formula>0</formula>
    </cfRule>
  </conditionalFormatting>
  <conditionalFormatting sqref="U167">
    <cfRule type="cellIs" dxfId="248" priority="341" operator="greaterThan">
      <formula>0</formula>
    </cfRule>
  </conditionalFormatting>
  <conditionalFormatting sqref="V167">
    <cfRule type="cellIs" dxfId="247" priority="340" operator="greaterThan">
      <formula>0</formula>
    </cfRule>
  </conditionalFormatting>
  <conditionalFormatting sqref="C167">
    <cfRule type="cellIs" dxfId="246" priority="322" operator="equal">
      <formula>"Complete"</formula>
    </cfRule>
    <cfRule type="cellIs" dxfId="245" priority="323" operator="equal">
      <formula>"In Progress"</formula>
    </cfRule>
    <cfRule type="cellIs" dxfId="244" priority="324" operator="equal">
      <formula>"Open"</formula>
    </cfRule>
  </conditionalFormatting>
  <conditionalFormatting sqref="U166">
    <cfRule type="cellIs" dxfId="243" priority="281" operator="greaterThan">
      <formula>0</formula>
    </cfRule>
  </conditionalFormatting>
  <conditionalFormatting sqref="V166">
    <cfRule type="cellIs" dxfId="242" priority="280" operator="greaterThan">
      <formula>0</formula>
    </cfRule>
  </conditionalFormatting>
  <conditionalFormatting sqref="W166">
    <cfRule type="cellIs" dxfId="241" priority="279" operator="greaterThan">
      <formula>0</formula>
    </cfRule>
  </conditionalFormatting>
  <conditionalFormatting sqref="X166">
    <cfRule type="cellIs" dxfId="240" priority="278" operator="greaterThan">
      <formula>0</formula>
    </cfRule>
  </conditionalFormatting>
  <conditionalFormatting sqref="Y166">
    <cfRule type="cellIs" dxfId="239" priority="277" operator="greaterThan">
      <formula>0</formula>
    </cfRule>
  </conditionalFormatting>
  <conditionalFormatting sqref="Z166">
    <cfRule type="cellIs" dxfId="238" priority="276" operator="greaterThan">
      <formula>0</formula>
    </cfRule>
  </conditionalFormatting>
  <conditionalFormatting sqref="AA166">
    <cfRule type="cellIs" dxfId="237" priority="275" operator="greaterThan">
      <formula>0</formula>
    </cfRule>
  </conditionalFormatting>
  <conditionalFormatting sqref="AB166">
    <cfRule type="cellIs" dxfId="236" priority="274" operator="greaterThan">
      <formula>0</formula>
    </cfRule>
  </conditionalFormatting>
  <conditionalFormatting sqref="AC166">
    <cfRule type="cellIs" dxfId="235" priority="273" operator="greaterThan">
      <formula>0</formula>
    </cfRule>
  </conditionalFormatting>
  <conditionalFormatting sqref="AD166">
    <cfRule type="cellIs" dxfId="234" priority="272" operator="greaterThan">
      <formula>0</formula>
    </cfRule>
  </conditionalFormatting>
  <conditionalFormatting sqref="AE166">
    <cfRule type="cellIs" dxfId="233" priority="271" operator="greaterThan">
      <formula>0</formula>
    </cfRule>
  </conditionalFormatting>
  <conditionalFormatting sqref="AF166">
    <cfRule type="cellIs" dxfId="232" priority="270" operator="greaterThan">
      <formula>0</formula>
    </cfRule>
  </conditionalFormatting>
  <conditionalFormatting sqref="AG166">
    <cfRule type="cellIs" dxfId="231" priority="269" operator="greaterThan">
      <formula>0</formula>
    </cfRule>
  </conditionalFormatting>
  <conditionalFormatting sqref="AH166">
    <cfRule type="cellIs" dxfId="230" priority="268" operator="greaterThan">
      <formula>0</formula>
    </cfRule>
  </conditionalFormatting>
  <conditionalFormatting sqref="AI166">
    <cfRule type="cellIs" dxfId="229" priority="267" operator="greaterThan">
      <formula>0</formula>
    </cfRule>
  </conditionalFormatting>
  <conditionalFormatting sqref="AJ166">
    <cfRule type="cellIs" dxfId="228" priority="266" operator="greaterThan">
      <formula>0</formula>
    </cfRule>
  </conditionalFormatting>
  <conditionalFormatting sqref="AK166">
    <cfRule type="cellIs" dxfId="227" priority="265" operator="greaterThan">
      <formula>0</formula>
    </cfRule>
  </conditionalFormatting>
  <conditionalFormatting sqref="C166">
    <cfRule type="cellIs" dxfId="226" priority="262" operator="equal">
      <formula>"Complete"</formula>
    </cfRule>
    <cfRule type="cellIs" dxfId="225" priority="263" operator="equal">
      <formula>"In Progress"</formula>
    </cfRule>
    <cfRule type="cellIs" dxfId="224" priority="264" operator="equal">
      <formula>"Open"</formula>
    </cfRule>
  </conditionalFormatting>
  <conditionalFormatting sqref="AE152">
    <cfRule type="cellIs" dxfId="223" priority="251" operator="greaterThan">
      <formula>0</formula>
    </cfRule>
  </conditionalFormatting>
  <conditionalFormatting sqref="Z160">
    <cfRule type="cellIs" dxfId="222" priority="239" operator="greaterThan">
      <formula>0</formula>
    </cfRule>
  </conditionalFormatting>
  <conditionalFormatting sqref="U152">
    <cfRule type="cellIs" dxfId="221" priority="261" operator="greaterThan">
      <formula>0</formula>
    </cfRule>
  </conditionalFormatting>
  <conditionalFormatting sqref="V152">
    <cfRule type="cellIs" dxfId="220" priority="260" operator="greaterThan">
      <formula>0</formula>
    </cfRule>
  </conditionalFormatting>
  <conditionalFormatting sqref="W152">
    <cfRule type="cellIs" dxfId="219" priority="259" operator="greaterThan">
      <formula>0</formula>
    </cfRule>
  </conditionalFormatting>
  <conditionalFormatting sqref="X152">
    <cfRule type="cellIs" dxfId="218" priority="258" operator="greaterThan">
      <formula>0</formula>
    </cfRule>
  </conditionalFormatting>
  <conditionalFormatting sqref="Y152">
    <cfRule type="cellIs" dxfId="217" priority="257" operator="greaterThan">
      <formula>0</formula>
    </cfRule>
  </conditionalFormatting>
  <conditionalFormatting sqref="Z152">
    <cfRule type="cellIs" dxfId="216" priority="256" operator="greaterThan">
      <formula>0</formula>
    </cfRule>
  </conditionalFormatting>
  <conditionalFormatting sqref="AA152">
    <cfRule type="cellIs" dxfId="215" priority="255" operator="greaterThan">
      <formula>0</formula>
    </cfRule>
  </conditionalFormatting>
  <conditionalFormatting sqref="AB152">
    <cfRule type="cellIs" dxfId="214" priority="254" operator="greaterThan">
      <formula>0</formula>
    </cfRule>
  </conditionalFormatting>
  <conditionalFormatting sqref="AC152">
    <cfRule type="cellIs" dxfId="213" priority="253" operator="greaterThan">
      <formula>0</formula>
    </cfRule>
  </conditionalFormatting>
  <conditionalFormatting sqref="AD152">
    <cfRule type="cellIs" dxfId="212" priority="252" operator="greaterThan">
      <formula>0</formula>
    </cfRule>
  </conditionalFormatting>
  <conditionalFormatting sqref="AF152">
    <cfRule type="cellIs" dxfId="211" priority="250" operator="greaterThan">
      <formula>0</formula>
    </cfRule>
  </conditionalFormatting>
  <conditionalFormatting sqref="AK160">
    <cfRule type="cellIs" dxfId="210" priority="228" operator="greaterThan">
      <formula>0</formula>
    </cfRule>
  </conditionalFormatting>
  <conditionalFormatting sqref="AG152">
    <cfRule type="cellIs" dxfId="209" priority="249" operator="greaterThan">
      <formula>0</formula>
    </cfRule>
  </conditionalFormatting>
  <conditionalFormatting sqref="AH152">
    <cfRule type="cellIs" dxfId="208" priority="248" operator="greaterThan">
      <formula>0</formula>
    </cfRule>
  </conditionalFormatting>
  <conditionalFormatting sqref="AI152">
    <cfRule type="cellIs" dxfId="207" priority="247" operator="greaterThan">
      <formula>0</formula>
    </cfRule>
  </conditionalFormatting>
  <conditionalFormatting sqref="AJ152">
    <cfRule type="cellIs" dxfId="206" priority="246" operator="greaterThan">
      <formula>0</formula>
    </cfRule>
  </conditionalFormatting>
  <conditionalFormatting sqref="AK152">
    <cfRule type="cellIs" dxfId="205" priority="245" operator="greaterThan">
      <formula>0</formula>
    </cfRule>
  </conditionalFormatting>
  <conditionalFormatting sqref="U160">
    <cfRule type="cellIs" dxfId="204" priority="244" operator="greaterThan">
      <formula>0</formula>
    </cfRule>
  </conditionalFormatting>
  <conditionalFormatting sqref="V160">
    <cfRule type="cellIs" dxfId="203" priority="243" operator="greaterThan">
      <formula>0</formula>
    </cfRule>
  </conditionalFormatting>
  <conditionalFormatting sqref="W160">
    <cfRule type="cellIs" dxfId="202" priority="242" operator="greaterThan">
      <formula>0</formula>
    </cfRule>
  </conditionalFormatting>
  <conditionalFormatting sqref="X160">
    <cfRule type="cellIs" dxfId="201" priority="241" operator="greaterThan">
      <formula>0</formula>
    </cfRule>
  </conditionalFormatting>
  <conditionalFormatting sqref="Y160">
    <cfRule type="cellIs" dxfId="200" priority="240" operator="greaterThan">
      <formula>0</formula>
    </cfRule>
  </conditionalFormatting>
  <conditionalFormatting sqref="AA160">
    <cfRule type="cellIs" dxfId="199" priority="238" operator="greaterThan">
      <formula>0</formula>
    </cfRule>
  </conditionalFormatting>
  <conditionalFormatting sqref="AB160">
    <cfRule type="cellIs" dxfId="198" priority="237" operator="greaterThan">
      <formula>0</formula>
    </cfRule>
  </conditionalFormatting>
  <conditionalFormatting sqref="AC160">
    <cfRule type="cellIs" dxfId="197" priority="236" operator="greaterThan">
      <formula>0</formula>
    </cfRule>
  </conditionalFormatting>
  <conditionalFormatting sqref="AD160">
    <cfRule type="cellIs" dxfId="196" priority="235" operator="greaterThan">
      <formula>0</formula>
    </cfRule>
  </conditionalFormatting>
  <conditionalFormatting sqref="AE160">
    <cfRule type="cellIs" dxfId="195" priority="234" operator="greaterThan">
      <formula>0</formula>
    </cfRule>
  </conditionalFormatting>
  <conditionalFormatting sqref="AF160">
    <cfRule type="cellIs" dxfId="194" priority="233" operator="greaterThan">
      <formula>0</formula>
    </cfRule>
  </conditionalFormatting>
  <conditionalFormatting sqref="AG160">
    <cfRule type="cellIs" dxfId="193" priority="232" operator="greaterThan">
      <formula>0</formula>
    </cfRule>
  </conditionalFormatting>
  <conditionalFormatting sqref="AH160">
    <cfRule type="cellIs" dxfId="192" priority="231" operator="greaterThan">
      <formula>0</formula>
    </cfRule>
  </conditionalFormatting>
  <conditionalFormatting sqref="AI160">
    <cfRule type="cellIs" dxfId="191" priority="230" operator="greaterThan">
      <formula>0</formula>
    </cfRule>
  </conditionalFormatting>
  <conditionalFormatting sqref="AJ160">
    <cfRule type="cellIs" dxfId="190" priority="229" operator="greaterThan">
      <formula>0</formula>
    </cfRule>
  </conditionalFormatting>
  <conditionalFormatting sqref="U157">
    <cfRule type="cellIs" dxfId="189" priority="227" operator="greaterThan">
      <formula>0</formula>
    </cfRule>
  </conditionalFormatting>
  <conditionalFormatting sqref="V156">
    <cfRule type="cellIs" dxfId="188" priority="206" operator="greaterThan">
      <formula>0</formula>
    </cfRule>
  </conditionalFormatting>
  <conditionalFormatting sqref="C156">
    <cfRule type="cellIs" dxfId="187" priority="188" operator="equal">
      <formula>"Complete"</formula>
    </cfRule>
    <cfRule type="cellIs" dxfId="186" priority="189" operator="equal">
      <formula>"In Progress"</formula>
    </cfRule>
    <cfRule type="cellIs" dxfId="185" priority="190" operator="equal">
      <formula>"Open"</formula>
    </cfRule>
  </conditionalFormatting>
  <conditionalFormatting sqref="W156">
    <cfRule type="cellIs" dxfId="184" priority="205" operator="greaterThan">
      <formula>0</formula>
    </cfRule>
  </conditionalFormatting>
  <conditionalFormatting sqref="X156">
    <cfRule type="cellIs" dxfId="183" priority="204" operator="greaterThan">
      <formula>0</formula>
    </cfRule>
  </conditionalFormatting>
  <conditionalFormatting sqref="Y156">
    <cfRule type="cellIs" dxfId="182" priority="203" operator="greaterThan">
      <formula>0</formula>
    </cfRule>
  </conditionalFormatting>
  <conditionalFormatting sqref="Z156">
    <cfRule type="cellIs" dxfId="181" priority="202" operator="greaterThan">
      <formula>0</formula>
    </cfRule>
  </conditionalFormatting>
  <conditionalFormatting sqref="AA156">
    <cfRule type="cellIs" dxfId="180" priority="201" operator="greaterThan">
      <formula>0</formula>
    </cfRule>
  </conditionalFormatting>
  <conditionalFormatting sqref="AB156">
    <cfRule type="cellIs" dxfId="179" priority="200" operator="greaterThan">
      <formula>0</formula>
    </cfRule>
  </conditionalFormatting>
  <conditionalFormatting sqref="AC156">
    <cfRule type="cellIs" dxfId="178" priority="199" operator="greaterThan">
      <formula>0</formula>
    </cfRule>
  </conditionalFormatting>
  <conditionalFormatting sqref="AD156">
    <cfRule type="cellIs" dxfId="177" priority="198" operator="greaterThan">
      <formula>0</formula>
    </cfRule>
  </conditionalFormatting>
  <conditionalFormatting sqref="AE156">
    <cfRule type="cellIs" dxfId="176" priority="197" operator="greaterThan">
      <formula>0</formula>
    </cfRule>
  </conditionalFormatting>
  <conditionalFormatting sqref="AF156">
    <cfRule type="cellIs" dxfId="175" priority="196" operator="greaterThan">
      <formula>0</formula>
    </cfRule>
  </conditionalFormatting>
  <conditionalFormatting sqref="AG156">
    <cfRule type="cellIs" dxfId="174" priority="195" operator="greaterThan">
      <formula>0</formula>
    </cfRule>
  </conditionalFormatting>
  <conditionalFormatting sqref="AH156">
    <cfRule type="cellIs" dxfId="173" priority="194" operator="greaterThan">
      <formula>0</formula>
    </cfRule>
  </conditionalFormatting>
  <conditionalFormatting sqref="AI156">
    <cfRule type="cellIs" dxfId="172" priority="193" operator="greaterThan">
      <formula>0</formula>
    </cfRule>
  </conditionalFormatting>
  <conditionalFormatting sqref="AJ156">
    <cfRule type="cellIs" dxfId="171" priority="192" operator="greaterThan">
      <formula>0</formula>
    </cfRule>
  </conditionalFormatting>
  <conditionalFormatting sqref="AK156">
    <cfRule type="cellIs" dxfId="170" priority="191" operator="greaterThan">
      <formula>0</formula>
    </cfRule>
  </conditionalFormatting>
  <conditionalFormatting sqref="U156">
    <cfRule type="cellIs" dxfId="169" priority="187" operator="greaterThan">
      <formula>0</formula>
    </cfRule>
  </conditionalFormatting>
  <conditionalFormatting sqref="V155">
    <cfRule type="cellIs" dxfId="168" priority="186" operator="greaterThan">
      <formula>0</formula>
    </cfRule>
  </conditionalFormatting>
  <conditionalFormatting sqref="C155">
    <cfRule type="cellIs" dxfId="167" priority="168" operator="equal">
      <formula>"Complete"</formula>
    </cfRule>
    <cfRule type="cellIs" dxfId="166" priority="169" operator="equal">
      <formula>"In Progress"</formula>
    </cfRule>
    <cfRule type="cellIs" dxfId="165" priority="170" operator="equal">
      <formula>"Open"</formula>
    </cfRule>
  </conditionalFormatting>
  <conditionalFormatting sqref="W155">
    <cfRule type="cellIs" dxfId="164" priority="185" operator="greaterThan">
      <formula>0</formula>
    </cfRule>
  </conditionalFormatting>
  <conditionalFormatting sqref="X155">
    <cfRule type="cellIs" dxfId="163" priority="184" operator="greaterThan">
      <formula>0</formula>
    </cfRule>
  </conditionalFormatting>
  <conditionalFormatting sqref="Y155">
    <cfRule type="cellIs" dxfId="162" priority="183" operator="greaterThan">
      <formula>0</formula>
    </cfRule>
  </conditionalFormatting>
  <conditionalFormatting sqref="Z155">
    <cfRule type="cellIs" dxfId="161" priority="182" operator="greaterThan">
      <formula>0</formula>
    </cfRule>
  </conditionalFormatting>
  <conditionalFormatting sqref="AA155">
    <cfRule type="cellIs" dxfId="160" priority="181" operator="greaterThan">
      <formula>0</formula>
    </cfRule>
  </conditionalFormatting>
  <conditionalFormatting sqref="AB155">
    <cfRule type="cellIs" dxfId="159" priority="180" operator="greaterThan">
      <formula>0</formula>
    </cfRule>
  </conditionalFormatting>
  <conditionalFormatting sqref="AC155">
    <cfRule type="cellIs" dxfId="158" priority="179" operator="greaterThan">
      <formula>0</formula>
    </cfRule>
  </conditionalFormatting>
  <conditionalFormatting sqref="AD155">
    <cfRule type="cellIs" dxfId="157" priority="178" operator="greaterThan">
      <formula>0</formula>
    </cfRule>
  </conditionalFormatting>
  <conditionalFormatting sqref="AE155">
    <cfRule type="cellIs" dxfId="156" priority="177" operator="greaterThan">
      <formula>0</formula>
    </cfRule>
  </conditionalFormatting>
  <conditionalFormatting sqref="AF155">
    <cfRule type="cellIs" dxfId="155" priority="176" operator="greaterThan">
      <formula>0</formula>
    </cfRule>
  </conditionalFormatting>
  <conditionalFormatting sqref="AG155">
    <cfRule type="cellIs" dxfId="154" priority="175" operator="greaterThan">
      <formula>0</formula>
    </cfRule>
  </conditionalFormatting>
  <conditionalFormatting sqref="AH155">
    <cfRule type="cellIs" dxfId="153" priority="174" operator="greaterThan">
      <formula>0</formula>
    </cfRule>
  </conditionalFormatting>
  <conditionalFormatting sqref="AI155">
    <cfRule type="cellIs" dxfId="152" priority="173" operator="greaterThan">
      <formula>0</formula>
    </cfRule>
  </conditionalFormatting>
  <conditionalFormatting sqref="AJ155">
    <cfRule type="cellIs" dxfId="151" priority="172" operator="greaterThan">
      <formula>0</formula>
    </cfRule>
  </conditionalFormatting>
  <conditionalFormatting sqref="AK155">
    <cfRule type="cellIs" dxfId="150" priority="171" operator="greaterThan">
      <formula>0</formula>
    </cfRule>
  </conditionalFormatting>
  <conditionalFormatting sqref="U155">
    <cfRule type="cellIs" dxfId="149" priority="167" operator="greaterThan">
      <formula>0</formula>
    </cfRule>
  </conditionalFormatting>
  <conditionalFormatting sqref="V154">
    <cfRule type="cellIs" dxfId="148" priority="166" operator="greaterThan">
      <formula>0</formula>
    </cfRule>
  </conditionalFormatting>
  <conditionalFormatting sqref="C154">
    <cfRule type="cellIs" dxfId="147" priority="148" operator="equal">
      <formula>"Complete"</formula>
    </cfRule>
    <cfRule type="cellIs" dxfId="146" priority="149" operator="equal">
      <formula>"In Progress"</formula>
    </cfRule>
    <cfRule type="cellIs" dxfId="145" priority="150" operator="equal">
      <formula>"Open"</formula>
    </cfRule>
  </conditionalFormatting>
  <conditionalFormatting sqref="W154">
    <cfRule type="cellIs" dxfId="144" priority="165" operator="greaterThan">
      <formula>0</formula>
    </cfRule>
  </conditionalFormatting>
  <conditionalFormatting sqref="X154">
    <cfRule type="cellIs" dxfId="143" priority="164" operator="greaterThan">
      <formula>0</formula>
    </cfRule>
  </conditionalFormatting>
  <conditionalFormatting sqref="Y154">
    <cfRule type="cellIs" dxfId="142" priority="163" operator="greaterThan">
      <formula>0</formula>
    </cfRule>
  </conditionalFormatting>
  <conditionalFormatting sqref="Z154">
    <cfRule type="cellIs" dxfId="141" priority="162" operator="greaterThan">
      <formula>0</formula>
    </cfRule>
  </conditionalFormatting>
  <conditionalFormatting sqref="AA154">
    <cfRule type="cellIs" dxfId="140" priority="161" operator="greaterThan">
      <formula>0</formula>
    </cfRule>
  </conditionalFormatting>
  <conditionalFormatting sqref="AB154">
    <cfRule type="cellIs" dxfId="139" priority="160" operator="greaterThan">
      <formula>0</formula>
    </cfRule>
  </conditionalFormatting>
  <conditionalFormatting sqref="AC154">
    <cfRule type="cellIs" dxfId="138" priority="159" operator="greaterThan">
      <formula>0</formula>
    </cfRule>
  </conditionalFormatting>
  <conditionalFormatting sqref="AD154">
    <cfRule type="cellIs" dxfId="137" priority="158" operator="greaterThan">
      <formula>0</formula>
    </cfRule>
  </conditionalFormatting>
  <conditionalFormatting sqref="AE154">
    <cfRule type="cellIs" dxfId="136" priority="157" operator="greaterThan">
      <formula>0</formula>
    </cfRule>
  </conditionalFormatting>
  <conditionalFormatting sqref="AF154">
    <cfRule type="cellIs" dxfId="135" priority="156" operator="greaterThan">
      <formula>0</formula>
    </cfRule>
  </conditionalFormatting>
  <conditionalFormatting sqref="AG154">
    <cfRule type="cellIs" dxfId="134" priority="155" operator="greaterThan">
      <formula>0</formula>
    </cfRule>
  </conditionalFormatting>
  <conditionalFormatting sqref="AH154">
    <cfRule type="cellIs" dxfId="133" priority="154" operator="greaterThan">
      <formula>0</formula>
    </cfRule>
  </conditionalFormatting>
  <conditionalFormatting sqref="AI154">
    <cfRule type="cellIs" dxfId="132" priority="153" operator="greaterThan">
      <formula>0</formula>
    </cfRule>
  </conditionalFormatting>
  <conditionalFormatting sqref="AJ154">
    <cfRule type="cellIs" dxfId="131" priority="152" operator="greaterThan">
      <formula>0</formula>
    </cfRule>
  </conditionalFormatting>
  <conditionalFormatting sqref="AK154">
    <cfRule type="cellIs" dxfId="130" priority="151" operator="greaterThan">
      <formula>0</formula>
    </cfRule>
  </conditionalFormatting>
  <conditionalFormatting sqref="U154">
    <cfRule type="cellIs" dxfId="129" priority="147" operator="greaterThan">
      <formula>0</formula>
    </cfRule>
  </conditionalFormatting>
  <conditionalFormatting sqref="V165">
    <cfRule type="cellIs" dxfId="128" priority="146" operator="greaterThan">
      <formula>0</formula>
    </cfRule>
  </conditionalFormatting>
  <conditionalFormatting sqref="C165">
    <cfRule type="cellIs" dxfId="127" priority="128" operator="equal">
      <formula>"Complete"</formula>
    </cfRule>
    <cfRule type="cellIs" dxfId="126" priority="129" operator="equal">
      <formula>"In Progress"</formula>
    </cfRule>
    <cfRule type="cellIs" dxfId="125" priority="130" operator="equal">
      <formula>"Open"</formula>
    </cfRule>
  </conditionalFormatting>
  <conditionalFormatting sqref="W165">
    <cfRule type="cellIs" dxfId="124" priority="145" operator="greaterThan">
      <formula>0</formula>
    </cfRule>
  </conditionalFormatting>
  <conditionalFormatting sqref="X165">
    <cfRule type="cellIs" dxfId="123" priority="144" operator="greaterThan">
      <formula>0</formula>
    </cfRule>
  </conditionalFormatting>
  <conditionalFormatting sqref="Y165">
    <cfRule type="cellIs" dxfId="122" priority="143" operator="greaterThan">
      <formula>0</formula>
    </cfRule>
  </conditionalFormatting>
  <conditionalFormatting sqref="Z165">
    <cfRule type="cellIs" dxfId="121" priority="142" operator="greaterThan">
      <formula>0</formula>
    </cfRule>
  </conditionalFormatting>
  <conditionalFormatting sqref="AA165">
    <cfRule type="cellIs" dxfId="120" priority="141" operator="greaterThan">
      <formula>0</formula>
    </cfRule>
  </conditionalFormatting>
  <conditionalFormatting sqref="AB165">
    <cfRule type="cellIs" dxfId="119" priority="140" operator="greaterThan">
      <formula>0</formula>
    </cfRule>
  </conditionalFormatting>
  <conditionalFormatting sqref="AC165">
    <cfRule type="cellIs" dxfId="118" priority="139" operator="greaterThan">
      <formula>0</formula>
    </cfRule>
  </conditionalFormatting>
  <conditionalFormatting sqref="AD165">
    <cfRule type="cellIs" dxfId="117" priority="138" operator="greaterThan">
      <formula>0</formula>
    </cfRule>
  </conditionalFormatting>
  <conditionalFormatting sqref="AE165">
    <cfRule type="cellIs" dxfId="116" priority="137" operator="greaterThan">
      <formula>0</formula>
    </cfRule>
  </conditionalFormatting>
  <conditionalFormatting sqref="AF165">
    <cfRule type="cellIs" dxfId="115" priority="136" operator="greaterThan">
      <formula>0</formula>
    </cfRule>
  </conditionalFormatting>
  <conditionalFormatting sqref="AG165">
    <cfRule type="cellIs" dxfId="114" priority="135" operator="greaterThan">
      <formula>0</formula>
    </cfRule>
  </conditionalFormatting>
  <conditionalFormatting sqref="AH165">
    <cfRule type="cellIs" dxfId="113" priority="134" operator="greaterThan">
      <formula>0</formula>
    </cfRule>
  </conditionalFormatting>
  <conditionalFormatting sqref="AI165">
    <cfRule type="cellIs" dxfId="112" priority="133" operator="greaterThan">
      <formula>0</formula>
    </cfRule>
  </conditionalFormatting>
  <conditionalFormatting sqref="AJ165">
    <cfRule type="cellIs" dxfId="111" priority="132" operator="greaterThan">
      <formula>0</formula>
    </cfRule>
  </conditionalFormatting>
  <conditionalFormatting sqref="AK165">
    <cfRule type="cellIs" dxfId="110" priority="131" operator="greaterThan">
      <formula>0</formula>
    </cfRule>
  </conditionalFormatting>
  <conditionalFormatting sqref="U165">
    <cfRule type="cellIs" dxfId="109" priority="127" operator="greaterThan">
      <formula>0</formula>
    </cfRule>
  </conditionalFormatting>
  <conditionalFormatting sqref="V164">
    <cfRule type="cellIs" dxfId="108" priority="109" operator="greaterThan">
      <formula>0</formula>
    </cfRule>
  </conditionalFormatting>
  <conditionalFormatting sqref="C164">
    <cfRule type="cellIs" dxfId="107" priority="91" operator="equal">
      <formula>"Complete"</formula>
    </cfRule>
    <cfRule type="cellIs" dxfId="106" priority="92" operator="equal">
      <formula>"In Progress"</formula>
    </cfRule>
    <cfRule type="cellIs" dxfId="105" priority="93" operator="equal">
      <formula>"Open"</formula>
    </cfRule>
  </conditionalFormatting>
  <conditionalFormatting sqref="W164">
    <cfRule type="cellIs" dxfId="104" priority="108" operator="greaterThan">
      <formula>0</formula>
    </cfRule>
  </conditionalFormatting>
  <conditionalFormatting sqref="X164">
    <cfRule type="cellIs" dxfId="103" priority="107" operator="greaterThan">
      <formula>0</formula>
    </cfRule>
  </conditionalFormatting>
  <conditionalFormatting sqref="Y164">
    <cfRule type="cellIs" dxfId="102" priority="106" operator="greaterThan">
      <formula>0</formula>
    </cfRule>
  </conditionalFormatting>
  <conditionalFormatting sqref="Z164">
    <cfRule type="cellIs" dxfId="101" priority="105" operator="greaterThan">
      <formula>0</formula>
    </cfRule>
  </conditionalFormatting>
  <conditionalFormatting sqref="AA164">
    <cfRule type="cellIs" dxfId="100" priority="104" operator="greaterThan">
      <formula>0</formula>
    </cfRule>
  </conditionalFormatting>
  <conditionalFormatting sqref="AB164">
    <cfRule type="cellIs" dxfId="99" priority="103" operator="greaterThan">
      <formula>0</formula>
    </cfRule>
  </conditionalFormatting>
  <conditionalFormatting sqref="AC164">
    <cfRule type="cellIs" dxfId="98" priority="102" operator="greaterThan">
      <formula>0</formula>
    </cfRule>
  </conditionalFormatting>
  <conditionalFormatting sqref="AD164">
    <cfRule type="cellIs" dxfId="97" priority="101" operator="greaterThan">
      <formula>0</formula>
    </cfRule>
  </conditionalFormatting>
  <conditionalFormatting sqref="AE164">
    <cfRule type="cellIs" dxfId="96" priority="100" operator="greaterThan">
      <formula>0</formula>
    </cfRule>
  </conditionalFormatting>
  <conditionalFormatting sqref="AF164">
    <cfRule type="cellIs" dxfId="95" priority="99" operator="greaterThan">
      <formula>0</formula>
    </cfRule>
  </conditionalFormatting>
  <conditionalFormatting sqref="AG164">
    <cfRule type="cellIs" dxfId="94" priority="98" operator="greaterThan">
      <formula>0</formula>
    </cfRule>
  </conditionalFormatting>
  <conditionalFormatting sqref="AH164">
    <cfRule type="cellIs" dxfId="93" priority="97" operator="greaterThan">
      <formula>0</formula>
    </cfRule>
  </conditionalFormatting>
  <conditionalFormatting sqref="AI164">
    <cfRule type="cellIs" dxfId="92" priority="96" operator="greaterThan">
      <formula>0</formula>
    </cfRule>
  </conditionalFormatting>
  <conditionalFormatting sqref="AJ164">
    <cfRule type="cellIs" dxfId="91" priority="95" operator="greaterThan">
      <formula>0</formula>
    </cfRule>
  </conditionalFormatting>
  <conditionalFormatting sqref="AK164">
    <cfRule type="cellIs" dxfId="90" priority="94" operator="greaterThan">
      <formula>0</formula>
    </cfRule>
  </conditionalFormatting>
  <conditionalFormatting sqref="U164">
    <cfRule type="cellIs" dxfId="89" priority="90" operator="greaterThan">
      <formula>0</formula>
    </cfRule>
  </conditionalFormatting>
  <conditionalFormatting sqref="V163">
    <cfRule type="cellIs" dxfId="88" priority="89" operator="greaterThan">
      <formula>0</formula>
    </cfRule>
  </conditionalFormatting>
  <conditionalFormatting sqref="C163">
    <cfRule type="cellIs" dxfId="87" priority="71" operator="equal">
      <formula>"Complete"</formula>
    </cfRule>
    <cfRule type="cellIs" dxfId="86" priority="72" operator="equal">
      <formula>"In Progress"</formula>
    </cfRule>
    <cfRule type="cellIs" dxfId="85" priority="73" operator="equal">
      <formula>"Open"</formula>
    </cfRule>
  </conditionalFormatting>
  <conditionalFormatting sqref="W163">
    <cfRule type="cellIs" dxfId="84" priority="88" operator="greaterThan">
      <formula>0</formula>
    </cfRule>
  </conditionalFormatting>
  <conditionalFormatting sqref="X163">
    <cfRule type="cellIs" dxfId="83" priority="87" operator="greaterThan">
      <formula>0</formula>
    </cfRule>
  </conditionalFormatting>
  <conditionalFormatting sqref="Y163">
    <cfRule type="cellIs" dxfId="82" priority="86" operator="greaterThan">
      <formula>0</formula>
    </cfRule>
  </conditionalFormatting>
  <conditionalFormatting sqref="Z163">
    <cfRule type="cellIs" dxfId="81" priority="85" operator="greaterThan">
      <formula>0</formula>
    </cfRule>
  </conditionalFormatting>
  <conditionalFormatting sqref="AA163">
    <cfRule type="cellIs" dxfId="80" priority="84" operator="greaterThan">
      <formula>0</formula>
    </cfRule>
  </conditionalFormatting>
  <conditionalFormatting sqref="AB163">
    <cfRule type="cellIs" dxfId="79" priority="83" operator="greaterThan">
      <formula>0</formula>
    </cfRule>
  </conditionalFormatting>
  <conditionalFormatting sqref="AC163">
    <cfRule type="cellIs" dxfId="78" priority="82" operator="greaterThan">
      <formula>0</formula>
    </cfRule>
  </conditionalFormatting>
  <conditionalFormatting sqref="AD163">
    <cfRule type="cellIs" dxfId="77" priority="81" operator="greaterThan">
      <formula>0</formula>
    </cfRule>
  </conditionalFormatting>
  <conditionalFormatting sqref="AE163">
    <cfRule type="cellIs" dxfId="76" priority="80" operator="greaterThan">
      <formula>0</formula>
    </cfRule>
  </conditionalFormatting>
  <conditionalFormatting sqref="AF163">
    <cfRule type="cellIs" dxfId="75" priority="79" operator="greaterThan">
      <formula>0</formula>
    </cfRule>
  </conditionalFormatting>
  <conditionalFormatting sqref="AG163">
    <cfRule type="cellIs" dxfId="74" priority="78" operator="greaterThan">
      <formula>0</formula>
    </cfRule>
  </conditionalFormatting>
  <conditionalFormatting sqref="AH163">
    <cfRule type="cellIs" dxfId="73" priority="77" operator="greaterThan">
      <formula>0</formula>
    </cfRule>
  </conditionalFormatting>
  <conditionalFormatting sqref="AI163">
    <cfRule type="cellIs" dxfId="72" priority="76" operator="greaterThan">
      <formula>0</formula>
    </cfRule>
  </conditionalFormatting>
  <conditionalFormatting sqref="AJ163">
    <cfRule type="cellIs" dxfId="71" priority="75" operator="greaterThan">
      <formula>0</formula>
    </cfRule>
  </conditionalFormatting>
  <conditionalFormatting sqref="AK163">
    <cfRule type="cellIs" dxfId="70" priority="74" operator="greaterThan">
      <formula>0</formula>
    </cfRule>
  </conditionalFormatting>
  <conditionalFormatting sqref="U163">
    <cfRule type="cellIs" dxfId="69" priority="70" operator="greaterThan">
      <formula>0</formula>
    </cfRule>
  </conditionalFormatting>
  <conditionalFormatting sqref="V162">
    <cfRule type="cellIs" dxfId="68" priority="69" operator="greaterThan">
      <formula>0</formula>
    </cfRule>
  </conditionalFormatting>
  <conditionalFormatting sqref="C162">
    <cfRule type="cellIs" dxfId="67" priority="51" operator="equal">
      <formula>"Complete"</formula>
    </cfRule>
    <cfRule type="cellIs" dxfId="66" priority="52" operator="equal">
      <formula>"In Progress"</formula>
    </cfRule>
    <cfRule type="cellIs" dxfId="65" priority="53" operator="equal">
      <formula>"Open"</formula>
    </cfRule>
  </conditionalFormatting>
  <conditionalFormatting sqref="W162">
    <cfRule type="cellIs" dxfId="64" priority="68" operator="greaterThan">
      <formula>0</formula>
    </cfRule>
  </conditionalFormatting>
  <conditionalFormatting sqref="X162">
    <cfRule type="cellIs" dxfId="63" priority="67" operator="greaterThan">
      <formula>0</formula>
    </cfRule>
  </conditionalFormatting>
  <conditionalFormatting sqref="Y162">
    <cfRule type="cellIs" dxfId="62" priority="66" operator="greaterThan">
      <formula>0</formula>
    </cfRule>
  </conditionalFormatting>
  <conditionalFormatting sqref="Z162">
    <cfRule type="cellIs" dxfId="61" priority="65" operator="greaterThan">
      <formula>0</formula>
    </cfRule>
  </conditionalFormatting>
  <conditionalFormatting sqref="AA162">
    <cfRule type="cellIs" dxfId="60" priority="64" operator="greaterThan">
      <formula>0</formula>
    </cfRule>
  </conditionalFormatting>
  <conditionalFormatting sqref="AB162">
    <cfRule type="cellIs" dxfId="59" priority="63" operator="greaterThan">
      <formula>0</formula>
    </cfRule>
  </conditionalFormatting>
  <conditionalFormatting sqref="AC162">
    <cfRule type="cellIs" dxfId="58" priority="62" operator="greaterThan">
      <formula>0</formula>
    </cfRule>
  </conditionalFormatting>
  <conditionalFormatting sqref="AD162">
    <cfRule type="cellIs" dxfId="57" priority="61" operator="greaterThan">
      <formula>0</formula>
    </cfRule>
  </conditionalFormatting>
  <conditionalFormatting sqref="AE162">
    <cfRule type="cellIs" dxfId="56" priority="60" operator="greaterThan">
      <formula>0</formula>
    </cfRule>
  </conditionalFormatting>
  <conditionalFormatting sqref="AF162">
    <cfRule type="cellIs" dxfId="55" priority="59" operator="greaterThan">
      <formula>0</formula>
    </cfRule>
  </conditionalFormatting>
  <conditionalFormatting sqref="AG162">
    <cfRule type="cellIs" dxfId="54" priority="58" operator="greaterThan">
      <formula>0</formula>
    </cfRule>
  </conditionalFormatting>
  <conditionalFormatting sqref="AH162">
    <cfRule type="cellIs" dxfId="53" priority="57" operator="greaterThan">
      <formula>0</formula>
    </cfRule>
  </conditionalFormatting>
  <conditionalFormatting sqref="AI162">
    <cfRule type="cellIs" dxfId="52" priority="56" operator="greaterThan">
      <formula>0</formula>
    </cfRule>
  </conditionalFormatting>
  <conditionalFormatting sqref="AJ162">
    <cfRule type="cellIs" dxfId="51" priority="55" operator="greaterThan">
      <formula>0</formula>
    </cfRule>
  </conditionalFormatting>
  <conditionalFormatting sqref="AK162">
    <cfRule type="cellIs" dxfId="50" priority="54" operator="greaterThan">
      <formula>0</formula>
    </cfRule>
  </conditionalFormatting>
  <conditionalFormatting sqref="U162">
    <cfRule type="cellIs" dxfId="49" priority="50" operator="greaterThan">
      <formula>0</formula>
    </cfRule>
  </conditionalFormatting>
  <conditionalFormatting sqref="U55:AK55">
    <cfRule type="cellIs" dxfId="48" priority="49" operator="greaterThan">
      <formula>0</formula>
    </cfRule>
  </conditionalFormatting>
  <conditionalFormatting sqref="U58:AK58">
    <cfRule type="cellIs" dxfId="47" priority="48" operator="greaterThan">
      <formula>0</formula>
    </cfRule>
  </conditionalFormatting>
  <conditionalFormatting sqref="U61:AK61">
    <cfRule type="cellIs" dxfId="46" priority="47" operator="greaterThan">
      <formula>0</formula>
    </cfRule>
  </conditionalFormatting>
  <conditionalFormatting sqref="U64:AK64">
    <cfRule type="cellIs" dxfId="45" priority="46" operator="greaterThan">
      <formula>0</formula>
    </cfRule>
  </conditionalFormatting>
  <conditionalFormatting sqref="U65:AK65">
    <cfRule type="cellIs" dxfId="44" priority="45" operator="greaterThan">
      <formula>0</formula>
    </cfRule>
  </conditionalFormatting>
  <conditionalFormatting sqref="U71:AK71">
    <cfRule type="cellIs" dxfId="43" priority="44" operator="greaterThan">
      <formula>0</formula>
    </cfRule>
  </conditionalFormatting>
  <conditionalFormatting sqref="U72:AK72">
    <cfRule type="cellIs" dxfId="42" priority="43" operator="greaterThan">
      <formula>0</formula>
    </cfRule>
  </conditionalFormatting>
  <conditionalFormatting sqref="U78:AK78">
    <cfRule type="cellIs" dxfId="41" priority="42" operator="greaterThan">
      <formula>0</formula>
    </cfRule>
  </conditionalFormatting>
  <conditionalFormatting sqref="U82:AK82">
    <cfRule type="cellIs" dxfId="40" priority="41" operator="greaterThan">
      <formula>0</formula>
    </cfRule>
  </conditionalFormatting>
  <conditionalFormatting sqref="U85:AK85">
    <cfRule type="cellIs" dxfId="39" priority="40" operator="greaterThan">
      <formula>0</formula>
    </cfRule>
  </conditionalFormatting>
  <conditionalFormatting sqref="U89:AK89">
    <cfRule type="cellIs" dxfId="38" priority="39" operator="greaterThan">
      <formula>0</formula>
    </cfRule>
  </conditionalFormatting>
  <conditionalFormatting sqref="U153:AK153">
    <cfRule type="cellIs" dxfId="37" priority="38" operator="greaterThan">
      <formula>0</formula>
    </cfRule>
  </conditionalFormatting>
  <conditionalFormatting sqref="Z161">
    <cfRule type="cellIs" dxfId="36" priority="32" operator="greaterThan">
      <formula>0</formula>
    </cfRule>
  </conditionalFormatting>
  <conditionalFormatting sqref="AK161">
    <cfRule type="cellIs" dxfId="35" priority="21" operator="greaterThan">
      <formula>0</formula>
    </cfRule>
  </conditionalFormatting>
  <conditionalFormatting sqref="U161">
    <cfRule type="cellIs" dxfId="34" priority="37" operator="greaterThan">
      <formula>0</formula>
    </cfRule>
  </conditionalFormatting>
  <conditionalFormatting sqref="V161">
    <cfRule type="cellIs" dxfId="33" priority="36" operator="greaterThan">
      <formula>0</formula>
    </cfRule>
  </conditionalFormatting>
  <conditionalFormatting sqref="W161">
    <cfRule type="cellIs" dxfId="32" priority="35" operator="greaterThan">
      <formula>0</formula>
    </cfRule>
  </conditionalFormatting>
  <conditionalFormatting sqref="X161">
    <cfRule type="cellIs" dxfId="31" priority="34" operator="greaterThan">
      <formula>0</formula>
    </cfRule>
  </conditionalFormatting>
  <conditionalFormatting sqref="Y161">
    <cfRule type="cellIs" dxfId="30" priority="33" operator="greaterThan">
      <formula>0</formula>
    </cfRule>
  </conditionalFormatting>
  <conditionalFormatting sqref="AA161">
    <cfRule type="cellIs" dxfId="29" priority="31" operator="greaterThan">
      <formula>0</formula>
    </cfRule>
  </conditionalFormatting>
  <conditionalFormatting sqref="AB161">
    <cfRule type="cellIs" dxfId="28" priority="30" operator="greaterThan">
      <formula>0</formula>
    </cfRule>
  </conditionalFormatting>
  <conditionalFormatting sqref="AC161">
    <cfRule type="cellIs" dxfId="27" priority="29" operator="greaterThan">
      <formula>0</formula>
    </cfRule>
  </conditionalFormatting>
  <conditionalFormatting sqref="AD161">
    <cfRule type="cellIs" dxfId="26" priority="28" operator="greaterThan">
      <formula>0</formula>
    </cfRule>
  </conditionalFormatting>
  <conditionalFormatting sqref="AE161">
    <cfRule type="cellIs" dxfId="25" priority="27" operator="greaterThan">
      <formula>0</formula>
    </cfRule>
  </conditionalFormatting>
  <conditionalFormatting sqref="AF161">
    <cfRule type="cellIs" dxfId="24" priority="26" operator="greaterThan">
      <formula>0</formula>
    </cfRule>
  </conditionalFormatting>
  <conditionalFormatting sqref="AG161">
    <cfRule type="cellIs" dxfId="23" priority="25" operator="greaterThan">
      <formula>0</formula>
    </cfRule>
  </conditionalFormatting>
  <conditionalFormatting sqref="AH161">
    <cfRule type="cellIs" dxfId="22" priority="24" operator="greaterThan">
      <formula>0</formula>
    </cfRule>
  </conditionalFormatting>
  <conditionalFormatting sqref="AI161">
    <cfRule type="cellIs" dxfId="21" priority="23" operator="greaterThan">
      <formula>0</formula>
    </cfRule>
  </conditionalFormatting>
  <conditionalFormatting sqref="AJ161">
    <cfRule type="cellIs" dxfId="20" priority="22" operator="greaterThan">
      <formula>0</formula>
    </cfRule>
  </conditionalFormatting>
  <conditionalFormatting sqref="U158">
    <cfRule type="cellIs" dxfId="19" priority="20" operator="greaterThan">
      <formula>0</formula>
    </cfRule>
  </conditionalFormatting>
  <conditionalFormatting sqref="V158">
    <cfRule type="cellIs" dxfId="18" priority="19" operator="greaterThan">
      <formula>0</formula>
    </cfRule>
  </conditionalFormatting>
  <conditionalFormatting sqref="W158">
    <cfRule type="cellIs" dxfId="17" priority="18" operator="greaterThan">
      <formula>0</formula>
    </cfRule>
  </conditionalFormatting>
  <conditionalFormatting sqref="X158">
    <cfRule type="cellIs" dxfId="16" priority="17" operator="greaterThan">
      <formula>0</formula>
    </cfRule>
  </conditionalFormatting>
  <conditionalFormatting sqref="Y158">
    <cfRule type="cellIs" dxfId="15" priority="16" operator="greaterThan">
      <formula>0</formula>
    </cfRule>
  </conditionalFormatting>
  <conditionalFormatting sqref="Z158">
    <cfRule type="cellIs" dxfId="14" priority="15" operator="greaterThan">
      <formula>0</formula>
    </cfRule>
  </conditionalFormatting>
  <conditionalFormatting sqref="AA158">
    <cfRule type="cellIs" dxfId="13" priority="14" operator="greaterThan">
      <formula>0</formula>
    </cfRule>
  </conditionalFormatting>
  <conditionalFormatting sqref="AB158">
    <cfRule type="cellIs" dxfId="12" priority="13" operator="greaterThan">
      <formula>0</formula>
    </cfRule>
  </conditionalFormatting>
  <conditionalFormatting sqref="AC158">
    <cfRule type="cellIs" dxfId="11" priority="12" operator="greaterThan">
      <formula>0</formula>
    </cfRule>
  </conditionalFormatting>
  <conditionalFormatting sqref="AD158">
    <cfRule type="cellIs" dxfId="10" priority="11" operator="greaterThan">
      <formula>0</formula>
    </cfRule>
  </conditionalFormatting>
  <conditionalFormatting sqref="AE158">
    <cfRule type="cellIs" dxfId="9" priority="10" operator="greaterThan">
      <formula>0</formula>
    </cfRule>
  </conditionalFormatting>
  <conditionalFormatting sqref="AF158">
    <cfRule type="cellIs" dxfId="8" priority="9" operator="greaterThan">
      <formula>0</formula>
    </cfRule>
  </conditionalFormatting>
  <conditionalFormatting sqref="AG158">
    <cfRule type="cellIs" dxfId="7" priority="8" operator="greaterThan">
      <formula>0</formula>
    </cfRule>
  </conditionalFormatting>
  <conditionalFormatting sqref="AH158">
    <cfRule type="cellIs" dxfId="6" priority="7" operator="greaterThan">
      <formula>0</formula>
    </cfRule>
  </conditionalFormatting>
  <conditionalFormatting sqref="AI158">
    <cfRule type="cellIs" dxfId="5" priority="6" operator="greaterThan">
      <formula>0</formula>
    </cfRule>
  </conditionalFormatting>
  <conditionalFormatting sqref="AJ158">
    <cfRule type="cellIs" dxfId="4" priority="5" operator="greaterThan">
      <formula>0</formula>
    </cfRule>
  </conditionalFormatting>
  <conditionalFormatting sqref="AK158">
    <cfRule type="cellIs" dxfId="3" priority="4" operator="greaterThan">
      <formula>0</formula>
    </cfRule>
  </conditionalFormatting>
  <conditionalFormatting sqref="C158">
    <cfRule type="cellIs" dxfId="2" priority="1" operator="equal">
      <formula>"Complete"</formula>
    </cfRule>
    <cfRule type="cellIs" dxfId="1" priority="2" operator="equal">
      <formula>"In Progress"</formula>
    </cfRule>
    <cfRule type="cellIs" dxfId="0" priority="3" operator="equal">
      <formula>"Open"</formula>
    </cfRule>
  </conditionalFormatting>
  <dataValidations count="1">
    <dataValidation type="list" allowBlank="1" showInputMessage="1" showErrorMessage="1" sqref="C9:C175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workbookViewId="0">
      <selection activeCell="P16" sqref="P16"/>
    </sheetView>
  </sheetViews>
  <sheetFormatPr defaultRowHeight="12.75" x14ac:dyDescent="0.2"/>
  <cols>
    <col min="1" max="1" width="4.42578125" customWidth="1"/>
    <col min="13" max="13" width="9.42578125" customWidth="1"/>
    <col min="14" max="14" width="3.85546875" customWidth="1"/>
  </cols>
  <sheetData>
    <row r="1" spans="1:14" ht="13.5" thickBo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3.5" thickTop="1" x14ac:dyDescent="0.2">
      <c r="A2" s="20"/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  <c r="N2" s="20"/>
    </row>
    <row r="3" spans="1:14" x14ac:dyDescent="0.2">
      <c r="A3" s="20"/>
      <c r="B3" s="33"/>
      <c r="C3" s="29"/>
      <c r="D3" s="29"/>
      <c r="E3" s="29"/>
      <c r="F3" s="29"/>
      <c r="G3" s="29"/>
      <c r="H3" s="29"/>
      <c r="I3" s="29"/>
      <c r="J3" s="29"/>
      <c r="K3" s="29"/>
      <c r="L3" s="29"/>
      <c r="M3" s="34"/>
      <c r="N3" s="20"/>
    </row>
    <row r="4" spans="1:14" x14ac:dyDescent="0.2">
      <c r="A4" s="20"/>
      <c r="B4" s="33"/>
      <c r="C4" s="29"/>
      <c r="D4" s="29"/>
      <c r="E4" s="29"/>
      <c r="F4" s="29"/>
      <c r="G4" s="29"/>
      <c r="H4" s="29"/>
      <c r="I4" s="29"/>
      <c r="J4" s="29"/>
      <c r="K4" s="29"/>
      <c r="L4" s="29"/>
      <c r="M4" s="34"/>
      <c r="N4" s="20"/>
    </row>
    <row r="5" spans="1:14" x14ac:dyDescent="0.2">
      <c r="A5" s="20"/>
      <c r="B5" s="33"/>
      <c r="C5" s="29"/>
      <c r="D5" s="29"/>
      <c r="E5" s="29"/>
      <c r="F5" s="29"/>
      <c r="G5" s="29"/>
      <c r="H5" s="29"/>
      <c r="I5" s="29"/>
      <c r="J5" s="29"/>
      <c r="K5" s="29"/>
      <c r="L5" s="29"/>
      <c r="M5" s="34"/>
      <c r="N5" s="20"/>
    </row>
    <row r="6" spans="1:14" x14ac:dyDescent="0.2">
      <c r="A6" s="20"/>
      <c r="B6" s="33"/>
      <c r="C6" s="29"/>
      <c r="D6" s="29"/>
      <c r="E6" s="29"/>
      <c r="F6" s="29"/>
      <c r="G6" s="29"/>
      <c r="H6" s="29"/>
      <c r="I6" s="29"/>
      <c r="J6" s="29"/>
      <c r="K6" s="29"/>
      <c r="L6" s="29"/>
      <c r="M6" s="34"/>
      <c r="N6" s="20"/>
    </row>
    <row r="7" spans="1:14" x14ac:dyDescent="0.2">
      <c r="A7" s="20"/>
      <c r="B7" s="33"/>
      <c r="C7" s="29"/>
      <c r="D7" s="29"/>
      <c r="E7" s="29"/>
      <c r="F7" s="29"/>
      <c r="G7" s="29"/>
      <c r="H7" s="29"/>
      <c r="I7" s="29"/>
      <c r="J7" s="29"/>
      <c r="K7" s="29"/>
      <c r="L7" s="29"/>
      <c r="M7" s="34"/>
      <c r="N7" s="20"/>
    </row>
    <row r="8" spans="1:14" x14ac:dyDescent="0.2">
      <c r="A8" s="20"/>
      <c r="B8" s="33"/>
      <c r="C8" s="29"/>
      <c r="D8" s="29"/>
      <c r="E8" s="29"/>
      <c r="F8" s="29"/>
      <c r="G8" s="29"/>
      <c r="H8" s="29"/>
      <c r="I8" s="29"/>
      <c r="J8" s="29"/>
      <c r="K8" s="29"/>
      <c r="L8" s="29"/>
      <c r="M8" s="34"/>
      <c r="N8" s="20"/>
    </row>
    <row r="9" spans="1:14" x14ac:dyDescent="0.2">
      <c r="A9" s="20"/>
      <c r="B9" s="33"/>
      <c r="C9" s="29"/>
      <c r="D9" s="29"/>
      <c r="E9" s="29"/>
      <c r="F9" s="29"/>
      <c r="G9" s="29"/>
      <c r="H9" s="29"/>
      <c r="I9" s="29"/>
      <c r="J9" s="29"/>
      <c r="K9" s="29"/>
      <c r="L9" s="29"/>
      <c r="M9" s="34"/>
      <c r="N9" s="20"/>
    </row>
    <row r="10" spans="1:14" x14ac:dyDescent="0.2">
      <c r="A10" s="20"/>
      <c r="B10" s="33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4"/>
      <c r="N10" s="20"/>
    </row>
    <row r="11" spans="1:14" x14ac:dyDescent="0.2">
      <c r="A11" s="20"/>
      <c r="B11" s="33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4"/>
      <c r="N11" s="20"/>
    </row>
    <row r="12" spans="1:14" x14ac:dyDescent="0.2">
      <c r="A12" s="20"/>
      <c r="B12" s="3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4"/>
      <c r="N12" s="20"/>
    </row>
    <row r="13" spans="1:14" x14ac:dyDescent="0.2">
      <c r="A13" s="20"/>
      <c r="B13" s="3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4"/>
      <c r="N13" s="20"/>
    </row>
    <row r="14" spans="1:14" x14ac:dyDescent="0.2">
      <c r="A14" s="20"/>
      <c r="B14" s="3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4"/>
      <c r="N14" s="20"/>
    </row>
    <row r="15" spans="1:14" x14ac:dyDescent="0.2">
      <c r="A15" s="20"/>
      <c r="B15" s="33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34"/>
      <c r="N15" s="20"/>
    </row>
    <row r="16" spans="1:14" x14ac:dyDescent="0.2">
      <c r="A16" s="20"/>
      <c r="B16" s="33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4"/>
      <c r="N16" s="20"/>
    </row>
    <row r="17" spans="1:14" x14ac:dyDescent="0.2">
      <c r="A17" s="20"/>
      <c r="B17" s="33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4"/>
      <c r="N17" s="20"/>
    </row>
    <row r="18" spans="1:14" x14ac:dyDescent="0.2">
      <c r="A18" s="20"/>
      <c r="B18" s="33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4"/>
      <c r="N18" s="20"/>
    </row>
    <row r="19" spans="1:14" x14ac:dyDescent="0.2">
      <c r="A19" s="20"/>
      <c r="B19" s="33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4"/>
      <c r="N19" s="20"/>
    </row>
    <row r="20" spans="1:14" x14ac:dyDescent="0.2">
      <c r="A20" s="20"/>
      <c r="B20" s="33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4"/>
      <c r="N20" s="20"/>
    </row>
    <row r="21" spans="1:14" x14ac:dyDescent="0.2">
      <c r="A21" s="20"/>
      <c r="B21" s="33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34"/>
      <c r="N21" s="20"/>
    </row>
    <row r="22" spans="1:14" ht="13.5" thickBot="1" x14ac:dyDescent="0.25">
      <c r="A22" s="20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7"/>
      <c r="N22" s="20"/>
    </row>
    <row r="23" spans="1:14" ht="14.25" thickTop="1" thickBo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3.5" thickTop="1" x14ac:dyDescent="0.2">
      <c r="B24" s="5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1"/>
    </row>
    <row r="25" spans="1:14" x14ac:dyDescent="0.2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4"/>
    </row>
    <row r="26" spans="1:14" x14ac:dyDescent="0.2"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4"/>
    </row>
    <row r="27" spans="1:14" x14ac:dyDescent="0.2"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4"/>
    </row>
    <row r="28" spans="1:14" x14ac:dyDescent="0.2"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4"/>
    </row>
    <row r="29" spans="1:14" x14ac:dyDescent="0.2"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4"/>
    </row>
    <row r="30" spans="1:14" x14ac:dyDescent="0.2"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4"/>
    </row>
    <row r="31" spans="1:14" x14ac:dyDescent="0.2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4"/>
    </row>
    <row r="32" spans="1:14" x14ac:dyDescent="0.2"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4"/>
    </row>
    <row r="33" spans="2:13" x14ac:dyDescent="0.2">
      <c r="B33" s="62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4"/>
    </row>
    <row r="34" spans="2:13" x14ac:dyDescent="0.2"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4"/>
    </row>
    <row r="35" spans="2:13" x14ac:dyDescent="0.2"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4"/>
    </row>
    <row r="36" spans="2:13" x14ac:dyDescent="0.2"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4"/>
    </row>
    <row r="37" spans="2:13" x14ac:dyDescent="0.2"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/>
    </row>
    <row r="38" spans="2:13" x14ac:dyDescent="0.2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4"/>
    </row>
    <row r="39" spans="2:13" x14ac:dyDescent="0.2"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4"/>
    </row>
    <row r="40" spans="2:13" x14ac:dyDescent="0.2">
      <c r="B40" s="62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4"/>
    </row>
    <row r="41" spans="2:13" x14ac:dyDescent="0.2"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4"/>
    </row>
    <row r="42" spans="2:13" x14ac:dyDescent="0.2"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4"/>
    </row>
    <row r="43" spans="2:13" x14ac:dyDescent="0.2"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4"/>
    </row>
    <row r="44" spans="2:13" x14ac:dyDescent="0.2"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4"/>
    </row>
    <row r="45" spans="2:13" ht="13.5" thickBot="1" x14ac:dyDescent="0.25"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7"/>
    </row>
    <row r="46" spans="2:13" ht="13.5" thickTop="1" x14ac:dyDescent="0.2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9"/>
  <sheetViews>
    <sheetView topLeftCell="A15" workbookViewId="0">
      <selection activeCell="Q13" sqref="Q13"/>
    </sheetView>
  </sheetViews>
  <sheetFormatPr defaultRowHeight="12.75" x14ac:dyDescent="0.2"/>
  <cols>
    <col min="1" max="1" width="3.140625" customWidth="1"/>
    <col min="13" max="13" width="7.42578125" customWidth="1"/>
    <col min="14" max="14" width="3.42578125" customWidth="1"/>
  </cols>
  <sheetData>
    <row r="1" spans="1:14" s="20" customFormat="1" ht="13.5" thickBot="1" x14ac:dyDescent="0.25"/>
    <row r="2" spans="1:14" ht="13.5" thickTop="1" x14ac:dyDescent="0.2">
      <c r="A2" s="20"/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20"/>
    </row>
    <row r="3" spans="1:14" x14ac:dyDescent="0.2">
      <c r="A3" s="20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  <c r="N3" s="20"/>
    </row>
    <row r="4" spans="1:14" x14ac:dyDescent="0.2">
      <c r="A4" s="20"/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N4" s="20"/>
    </row>
    <row r="5" spans="1:14" x14ac:dyDescent="0.2">
      <c r="A5" s="20"/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20"/>
    </row>
    <row r="6" spans="1:14" x14ac:dyDescent="0.2">
      <c r="A6" s="20"/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  <c r="N6" s="20"/>
    </row>
    <row r="7" spans="1:14" x14ac:dyDescent="0.2">
      <c r="A7" s="20"/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  <c r="N7" s="20"/>
    </row>
    <row r="8" spans="1:14" x14ac:dyDescent="0.2">
      <c r="A8" s="20"/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  <c r="N8" s="20"/>
    </row>
    <row r="9" spans="1:14" x14ac:dyDescent="0.2">
      <c r="A9" s="20"/>
      <c r="B9" s="41"/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  <c r="N9" s="20"/>
    </row>
    <row r="10" spans="1:14" x14ac:dyDescent="0.2">
      <c r="A10" s="2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20"/>
    </row>
    <row r="11" spans="1:14" x14ac:dyDescent="0.2">
      <c r="A11" s="20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20"/>
    </row>
    <row r="12" spans="1:14" x14ac:dyDescent="0.2">
      <c r="A12" s="20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3"/>
      <c r="N12" s="20"/>
    </row>
    <row r="13" spans="1:14" x14ac:dyDescent="0.2">
      <c r="A13" s="20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3"/>
      <c r="N13" s="20"/>
    </row>
    <row r="14" spans="1:14" x14ac:dyDescent="0.2">
      <c r="A14" s="20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3"/>
      <c r="N14" s="20"/>
    </row>
    <row r="15" spans="1:14" x14ac:dyDescent="0.2">
      <c r="A15" s="20"/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3"/>
      <c r="N15" s="20"/>
    </row>
    <row r="16" spans="1:14" x14ac:dyDescent="0.2">
      <c r="A16" s="20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/>
      <c r="N16" s="20"/>
    </row>
    <row r="17" spans="1:14" x14ac:dyDescent="0.2">
      <c r="A17" s="20"/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3"/>
      <c r="N17" s="20"/>
    </row>
    <row r="18" spans="1:14" x14ac:dyDescent="0.2">
      <c r="A18" s="20"/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3"/>
      <c r="N18" s="20"/>
    </row>
    <row r="19" spans="1:14" x14ac:dyDescent="0.2">
      <c r="A19" s="20"/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3"/>
      <c r="N19" s="20"/>
    </row>
    <row r="20" spans="1:14" x14ac:dyDescent="0.2">
      <c r="A20" s="20"/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3"/>
      <c r="N20" s="20"/>
    </row>
    <row r="21" spans="1:14" x14ac:dyDescent="0.2">
      <c r="A21" s="20"/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3"/>
      <c r="N21" s="20"/>
    </row>
    <row r="22" spans="1:14" x14ac:dyDescent="0.2">
      <c r="A22" s="2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3"/>
      <c r="N22" s="20"/>
    </row>
    <row r="23" spans="1:14" x14ac:dyDescent="0.2">
      <c r="A23" s="20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3"/>
      <c r="N23" s="20"/>
    </row>
    <row r="24" spans="1:14" x14ac:dyDescent="0.2">
      <c r="A24" s="20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  <c r="N24" s="20"/>
    </row>
    <row r="25" spans="1:14" ht="13.5" thickBot="1" x14ac:dyDescent="0.25">
      <c r="A25" s="20"/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6"/>
      <c r="N25" s="20"/>
    </row>
    <row r="26" spans="1:14" ht="14.25" thickTop="1" thickBot="1" x14ac:dyDescent="0.25">
      <c r="A26" s="20"/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3.5" thickTop="1" x14ac:dyDescent="0.2"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8"/>
    </row>
    <row r="28" spans="1:14" x14ac:dyDescent="0.2">
      <c r="B28" s="190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2"/>
    </row>
    <row r="29" spans="1:14" x14ac:dyDescent="0.2">
      <c r="B29" s="190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2"/>
    </row>
    <row r="30" spans="1:14" x14ac:dyDescent="0.2">
      <c r="B30" s="190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2"/>
    </row>
    <row r="31" spans="1:14" x14ac:dyDescent="0.2">
      <c r="B31" s="190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2"/>
    </row>
    <row r="32" spans="1:14" x14ac:dyDescent="0.2">
      <c r="B32" s="190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2"/>
    </row>
    <row r="33" spans="2:13" x14ac:dyDescent="0.2">
      <c r="B33" s="190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2"/>
    </row>
    <row r="34" spans="2:13" x14ac:dyDescent="0.2">
      <c r="B34" s="190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2"/>
    </row>
    <row r="35" spans="2:13" x14ac:dyDescent="0.2">
      <c r="B35" s="190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2"/>
    </row>
    <row r="36" spans="2:13" x14ac:dyDescent="0.2">
      <c r="B36" s="190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2"/>
    </row>
    <row r="37" spans="2:13" x14ac:dyDescent="0.2">
      <c r="B37" s="190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2"/>
    </row>
    <row r="38" spans="2:13" x14ac:dyDescent="0.2"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2"/>
    </row>
    <row r="39" spans="2:13" x14ac:dyDescent="0.2">
      <c r="B39" s="190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2"/>
    </row>
    <row r="40" spans="2:13" x14ac:dyDescent="0.2">
      <c r="B40" s="190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2"/>
    </row>
    <row r="41" spans="2:13" x14ac:dyDescent="0.2">
      <c r="B41" s="190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2"/>
    </row>
    <row r="42" spans="2:13" x14ac:dyDescent="0.2">
      <c r="B42" s="190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2"/>
    </row>
    <row r="43" spans="2:13" x14ac:dyDescent="0.2">
      <c r="B43" s="190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2"/>
    </row>
    <row r="44" spans="2:13" x14ac:dyDescent="0.2">
      <c r="B44" s="190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2"/>
    </row>
    <row r="45" spans="2:13" x14ac:dyDescent="0.2">
      <c r="B45" s="190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2"/>
    </row>
    <row r="46" spans="2:13" ht="13.5" thickBot="1" x14ac:dyDescent="0.25">
      <c r="B46" s="193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5"/>
    </row>
    <row r="47" spans="2:13" ht="14.25" thickTop="1" thickBot="1" x14ac:dyDescent="0.25"/>
    <row r="48" spans="2:13" ht="13.5" thickTop="1" x14ac:dyDescent="0.2">
      <c r="B48" s="199"/>
      <c r="C48" s="200"/>
      <c r="D48" s="200"/>
      <c r="E48" s="200"/>
      <c r="F48" s="200"/>
      <c r="G48" s="200"/>
      <c r="H48" s="200"/>
      <c r="I48" s="200"/>
      <c r="J48" s="200"/>
      <c r="K48" s="200"/>
      <c r="L48" s="200"/>
      <c r="M48" s="201"/>
    </row>
    <row r="49" spans="2:13" x14ac:dyDescent="0.2">
      <c r="B49" s="202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203"/>
    </row>
    <row r="50" spans="2:13" x14ac:dyDescent="0.2">
      <c r="B50" s="202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203"/>
    </row>
    <row r="51" spans="2:13" x14ac:dyDescent="0.2">
      <c r="B51" s="202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203"/>
    </row>
    <row r="52" spans="2:13" x14ac:dyDescent="0.2">
      <c r="B52" s="202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203"/>
    </row>
    <row r="53" spans="2:13" x14ac:dyDescent="0.2">
      <c r="B53" s="202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203"/>
    </row>
    <row r="54" spans="2:13" x14ac:dyDescent="0.2">
      <c r="B54" s="202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203"/>
    </row>
    <row r="55" spans="2:13" x14ac:dyDescent="0.2">
      <c r="B55" s="202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203"/>
    </row>
    <row r="56" spans="2:13" x14ac:dyDescent="0.2">
      <c r="B56" s="202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203"/>
    </row>
    <row r="57" spans="2:13" x14ac:dyDescent="0.2">
      <c r="B57" s="202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203"/>
    </row>
    <row r="58" spans="2:13" x14ac:dyDescent="0.2">
      <c r="B58" s="202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203"/>
    </row>
    <row r="59" spans="2:13" x14ac:dyDescent="0.2">
      <c r="B59" s="202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203"/>
    </row>
    <row r="60" spans="2:13" x14ac:dyDescent="0.2">
      <c r="B60" s="202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203"/>
    </row>
    <row r="61" spans="2:13" x14ac:dyDescent="0.2">
      <c r="B61" s="202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203"/>
    </row>
    <row r="62" spans="2:13" x14ac:dyDescent="0.2">
      <c r="B62" s="202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203"/>
    </row>
    <row r="63" spans="2:13" x14ac:dyDescent="0.2">
      <c r="B63" s="202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203"/>
    </row>
    <row r="64" spans="2:13" x14ac:dyDescent="0.2">
      <c r="B64" s="202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203"/>
    </row>
    <row r="65" spans="2:13" x14ac:dyDescent="0.2">
      <c r="B65" s="202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203"/>
    </row>
    <row r="66" spans="2:13" x14ac:dyDescent="0.2">
      <c r="B66" s="202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203"/>
    </row>
    <row r="67" spans="2:13" x14ac:dyDescent="0.2">
      <c r="B67" s="202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203"/>
    </row>
    <row r="68" spans="2:13" ht="13.5" thickBot="1" x14ac:dyDescent="0.25">
      <c r="B68" s="204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6"/>
    </row>
    <row r="69" spans="2:13" ht="13.5" thickTop="1" x14ac:dyDescent="0.2"/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Sheet</vt:lpstr>
      <vt:lpstr>Instructions</vt:lpstr>
      <vt:lpstr>WBS</vt:lpstr>
      <vt:lpstr>Burn Charts</vt:lpstr>
      <vt:lpstr>Earned Value Charts</vt:lpstr>
      <vt:lpstr>'Burn Charts'!Print_Area</vt:lpstr>
      <vt:lpstr>'Cover Sheet'!Print_Area</vt:lpstr>
      <vt:lpstr>'Earned Value Charts'!Print_Area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Bernhardt</dc:creator>
  <cp:lastModifiedBy>aditya</cp:lastModifiedBy>
  <cp:lastPrinted>2015-08-18T23:20:54Z</cp:lastPrinted>
  <dcterms:created xsi:type="dcterms:W3CDTF">2006-01-11T00:49:17Z</dcterms:created>
  <dcterms:modified xsi:type="dcterms:W3CDTF">2017-01-27T06:09:16Z</dcterms:modified>
</cp:coreProperties>
</file>