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0267200\OneDrive - Philips\Desktop\CLV automation\"/>
    </mc:Choice>
  </mc:AlternateContent>
  <xr:revisionPtr revIDLastSave="0" documentId="13_ncr:1_{EBCD2A04-69B2-4473-8249-1BF778C4A9AB}" xr6:coauthVersionLast="47" xr6:coauthVersionMax="47" xr10:uidLastSave="{00000000-0000-0000-0000-000000000000}"/>
  <bookViews>
    <workbookView xWindow="-108" yWindow="-108" windowWidth="23256" windowHeight="14160" tabRatio="747" firstSheet="2" activeTab="2" xr2:uid="{00000000-000D-0000-FFFF-FFFF00000000}"/>
  </bookViews>
  <sheets>
    <sheet name="Market Dashboard_Jun 23" sheetId="21" state="hidden" r:id="rId1"/>
    <sheet name="Market Dashboard_Dec 22" sheetId="22" state="hidden" r:id="rId2"/>
    <sheet name="Market Dashboard_F 24 Revised" sheetId="27" r:id="rId3"/>
    <sheet name="Comparision_2024" sheetId="25" r:id="rId4"/>
    <sheet name="Regions" sheetId="26" r:id="rId5"/>
    <sheet name="Comparision" sheetId="23" r:id="rId6"/>
    <sheet name="Market Dashboard" sheetId="11" state="hidden" r:id="rId7"/>
    <sheet name="AOP23 Market split" sheetId="10" r:id="rId8"/>
    <sheet name="NAM" sheetId="12" r:id="rId9"/>
    <sheet name="APAC" sheetId="13" r:id="rId10"/>
    <sheet name="BNL" sheetId="15" r:id="rId11"/>
    <sheet name="DACH" sheetId="16" r:id="rId12"/>
    <sheet name="NOR" sheetId="17" r:id="rId13"/>
    <sheet name="UKI" sheetId="18" r:id="rId14"/>
    <sheet name="LAT" sheetId="19" r:id="rId15"/>
    <sheet name="MET" sheetId="2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p">'[1]FEB summary'!$A$119</definedName>
    <definedName name="\s">'[1]FEB summary'!$A$116</definedName>
    <definedName name="_" localSheetId="9" hidden="1">#REF!</definedName>
    <definedName name="_" localSheetId="10" hidden="1">#REF!</definedName>
    <definedName name="_" localSheetId="11" hidden="1">#REF!</definedName>
    <definedName name="_" localSheetId="14" hidden="1">#REF!</definedName>
    <definedName name="_" localSheetId="6" hidden="1">#REF!</definedName>
    <definedName name="_" localSheetId="1" hidden="1">#REF!</definedName>
    <definedName name="_" localSheetId="2" hidden="1">#REF!</definedName>
    <definedName name="_" localSheetId="0" hidden="1">#REF!</definedName>
    <definedName name="_" localSheetId="15" hidden="1">#REF!</definedName>
    <definedName name="_" localSheetId="8" hidden="1">#REF!</definedName>
    <definedName name="_" localSheetId="12" hidden="1">#REF!</definedName>
    <definedName name="_" localSheetId="13" hidden="1">#REF!</definedName>
    <definedName name="_" hidden="1">#REF!</definedName>
    <definedName name="__" localSheetId="9" hidden="1">#REF!</definedName>
    <definedName name="__" localSheetId="10" hidden="1">#REF!</definedName>
    <definedName name="__" localSheetId="11" hidden="1">#REF!</definedName>
    <definedName name="__" localSheetId="14" hidden="1">#REF!</definedName>
    <definedName name="__" localSheetId="6" hidden="1">#REF!</definedName>
    <definedName name="__" localSheetId="1" hidden="1">#REF!</definedName>
    <definedName name="__" localSheetId="2" hidden="1">#REF!</definedName>
    <definedName name="__" localSheetId="0" hidden="1">#REF!</definedName>
    <definedName name="__" localSheetId="15" hidden="1">#REF!</definedName>
    <definedName name="__" localSheetId="8" hidden="1">#REF!</definedName>
    <definedName name="__" localSheetId="12" hidden="1">#REF!</definedName>
    <definedName name="__" localSheetId="13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7" hidden="1">{"'Sample Status'!$A$1:$J$21"}</definedName>
    <definedName name="____Ap1" localSheetId="9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localSheetId="14" hidden="1">{"'Sample Status'!$A$1:$J$21"}</definedName>
    <definedName name="____Ap1" localSheetId="6" hidden="1">{"'Sample Status'!$A$1:$J$21"}</definedName>
    <definedName name="____Ap1" localSheetId="1" hidden="1">{"'Sample Status'!$A$1:$J$21"}</definedName>
    <definedName name="____Ap1" localSheetId="2" hidden="1">{"'Sample Status'!$A$1:$J$21"}</definedName>
    <definedName name="____Ap1" localSheetId="0" hidden="1">{"'Sample Status'!$A$1:$J$21"}</definedName>
    <definedName name="____Ap1" localSheetId="15" hidden="1">{"'Sample Status'!$A$1:$J$21"}</definedName>
    <definedName name="____Ap1" localSheetId="8" hidden="1">{"'Sample Status'!$A$1:$J$21"}</definedName>
    <definedName name="____Ap1" localSheetId="12" hidden="1">{"'Sample Status'!$A$1:$J$21"}</definedName>
    <definedName name="____Ap1" localSheetId="13" hidden="1">{"'Sample Status'!$A$1:$J$21"}</definedName>
    <definedName name="____Ap1" hidden="1">{"'Sample Status'!$A$1:$J$21"}</definedName>
    <definedName name="____CBF31">#REF!</definedName>
    <definedName name="____dfr4" localSheetId="9" hidden="1">[4]A!$J$4:$U$4</definedName>
    <definedName name="____dfr4" localSheetId="10" hidden="1">[4]A!$J$4:$U$4</definedName>
    <definedName name="____dfr4" localSheetId="11" hidden="1">[4]A!$J$4:$U$4</definedName>
    <definedName name="____dfr4" localSheetId="14" hidden="1">[4]A!$J$4:$U$4</definedName>
    <definedName name="____dfr4" localSheetId="6" hidden="1">[4]A!$J$4:$U$4</definedName>
    <definedName name="____dfr4" localSheetId="1" hidden="1">[4]A!$J$4:$U$4</definedName>
    <definedName name="____dfr4" localSheetId="2" hidden="1">[4]A!$J$4:$U$4</definedName>
    <definedName name="____dfr4" localSheetId="0" hidden="1">[4]A!$J$4:$U$4</definedName>
    <definedName name="____dfr4" localSheetId="15" hidden="1">[4]A!$J$4:$U$4</definedName>
    <definedName name="____dfr4" localSheetId="8" hidden="1">[4]A!$J$4:$U$4</definedName>
    <definedName name="____dfr4" localSheetId="12" hidden="1">[4]A!$J$4:$U$4</definedName>
    <definedName name="____dfr4" localSheetId="13" hidden="1">[4]A!$J$4:$U$4</definedName>
    <definedName name="____dfr4" hidden="1">[5]A!$J$4:$U$4</definedName>
    <definedName name="____hek1">[3]!____hek1</definedName>
    <definedName name="____m1">[2]!____m1</definedName>
    <definedName name="____Pam10" localSheetId="9" hidden="1">[4]A!$J$4:$U$4</definedName>
    <definedName name="____Pam10" localSheetId="10" hidden="1">[4]A!$J$4:$U$4</definedName>
    <definedName name="____Pam10" localSheetId="11" hidden="1">[4]A!$J$4:$U$4</definedName>
    <definedName name="____Pam10" localSheetId="14" hidden="1">[4]A!$J$4:$U$4</definedName>
    <definedName name="____Pam10" localSheetId="6" hidden="1">[4]A!$J$4:$U$4</definedName>
    <definedName name="____Pam10" localSheetId="1" hidden="1">[4]A!$J$4:$U$4</definedName>
    <definedName name="____Pam10" localSheetId="2" hidden="1">[4]A!$J$4:$U$4</definedName>
    <definedName name="____Pam10" localSheetId="0" hidden="1">[4]A!$J$4:$U$4</definedName>
    <definedName name="____Pam10" localSheetId="15" hidden="1">[4]A!$J$4:$U$4</definedName>
    <definedName name="____Pam10" localSheetId="8" hidden="1">[4]A!$J$4:$U$4</definedName>
    <definedName name="____Pam10" localSheetId="12" hidden="1">[4]A!$J$4:$U$4</definedName>
    <definedName name="____Pam10" localSheetId="13" hidden="1">[4]A!$J$4:$U$4</definedName>
    <definedName name="____Pam10" hidden="1">[5]A!$J$4:$U$4</definedName>
    <definedName name="____Pam11" localSheetId="9" hidden="1">[4]A!$J$4:$U$4</definedName>
    <definedName name="____Pam11" localSheetId="10" hidden="1">[4]A!$J$4:$U$4</definedName>
    <definedName name="____Pam11" localSheetId="11" hidden="1">[4]A!$J$4:$U$4</definedName>
    <definedName name="____Pam11" localSheetId="14" hidden="1">[4]A!$J$4:$U$4</definedName>
    <definedName name="____Pam11" localSheetId="6" hidden="1">[4]A!$J$4:$U$4</definedName>
    <definedName name="____Pam11" localSheetId="1" hidden="1">[4]A!$J$4:$U$4</definedName>
    <definedName name="____Pam11" localSheetId="2" hidden="1">[4]A!$J$4:$U$4</definedName>
    <definedName name="____Pam11" localSheetId="0" hidden="1">[4]A!$J$4:$U$4</definedName>
    <definedName name="____Pam11" localSheetId="15" hidden="1">[4]A!$J$4:$U$4</definedName>
    <definedName name="____Pam11" localSheetId="8" hidden="1">[4]A!$J$4:$U$4</definedName>
    <definedName name="____Pam11" localSheetId="12" hidden="1">[4]A!$J$4:$U$4</definedName>
    <definedName name="____Pam11" localSheetId="13" hidden="1">[4]A!$J$4:$U$4</definedName>
    <definedName name="____Pam11" hidden="1">[5]A!$J$4:$U$4</definedName>
    <definedName name="____Pam12" localSheetId="9" hidden="1">[4]A!$J$4:$U$4</definedName>
    <definedName name="____Pam12" localSheetId="10" hidden="1">[4]A!$J$4:$U$4</definedName>
    <definedName name="____Pam12" localSheetId="11" hidden="1">[4]A!$J$4:$U$4</definedName>
    <definedName name="____Pam12" localSheetId="14" hidden="1">[4]A!$J$4:$U$4</definedName>
    <definedName name="____Pam12" localSheetId="6" hidden="1">[4]A!$J$4:$U$4</definedName>
    <definedName name="____Pam12" localSheetId="1" hidden="1">[4]A!$J$4:$U$4</definedName>
    <definedName name="____Pam12" localSheetId="2" hidden="1">[4]A!$J$4:$U$4</definedName>
    <definedName name="____Pam12" localSheetId="0" hidden="1">[4]A!$J$4:$U$4</definedName>
    <definedName name="____Pam12" localSheetId="15" hidden="1">[4]A!$J$4:$U$4</definedName>
    <definedName name="____Pam12" localSheetId="8" hidden="1">[4]A!$J$4:$U$4</definedName>
    <definedName name="____Pam12" localSheetId="12" hidden="1">[4]A!$J$4:$U$4</definedName>
    <definedName name="____Pam12" localSheetId="13" hidden="1">[4]A!$J$4:$U$4</definedName>
    <definedName name="____Pam12" hidden="1">[5]A!$J$4:$U$4</definedName>
    <definedName name="____Pam13" localSheetId="9" hidden="1">[4]A!$L$4:$U$4</definedName>
    <definedName name="____Pam13" localSheetId="10" hidden="1">[4]A!$L$4:$U$4</definedName>
    <definedName name="____Pam13" localSheetId="11" hidden="1">[4]A!$L$4:$U$4</definedName>
    <definedName name="____Pam13" localSheetId="14" hidden="1">[4]A!$L$4:$U$4</definedName>
    <definedName name="____Pam13" localSheetId="6" hidden="1">[4]A!$L$4:$U$4</definedName>
    <definedName name="____Pam13" localSheetId="1" hidden="1">[4]A!$L$4:$U$4</definedName>
    <definedName name="____Pam13" localSheetId="2" hidden="1">[4]A!$L$4:$U$4</definedName>
    <definedName name="____Pam13" localSheetId="0" hidden="1">[4]A!$L$4:$U$4</definedName>
    <definedName name="____Pam13" localSheetId="15" hidden="1">[4]A!$L$4:$U$4</definedName>
    <definedName name="____Pam13" localSheetId="8" hidden="1">[4]A!$L$4:$U$4</definedName>
    <definedName name="____Pam13" localSheetId="12" hidden="1">[4]A!$L$4:$U$4</definedName>
    <definedName name="____Pam13" localSheetId="13" hidden="1">[4]A!$L$4:$U$4</definedName>
    <definedName name="____Pam13" hidden="1">[5]A!$L$4:$U$4</definedName>
    <definedName name="____Pam14" localSheetId="9" hidden="1">[4]A!$J$4:$U$4</definedName>
    <definedName name="____Pam14" localSheetId="10" hidden="1">[4]A!$J$4:$U$4</definedName>
    <definedName name="____Pam14" localSheetId="11" hidden="1">[4]A!$J$4:$U$4</definedName>
    <definedName name="____Pam14" localSheetId="14" hidden="1">[4]A!$J$4:$U$4</definedName>
    <definedName name="____Pam14" localSheetId="6" hidden="1">[4]A!$J$4:$U$4</definedName>
    <definedName name="____Pam14" localSheetId="1" hidden="1">[4]A!$J$4:$U$4</definedName>
    <definedName name="____Pam14" localSheetId="2" hidden="1">[4]A!$J$4:$U$4</definedName>
    <definedName name="____Pam14" localSheetId="0" hidden="1">[4]A!$J$4:$U$4</definedName>
    <definedName name="____Pam14" localSheetId="15" hidden="1">[4]A!$J$4:$U$4</definedName>
    <definedName name="____Pam14" localSheetId="8" hidden="1">[4]A!$J$4:$U$4</definedName>
    <definedName name="____Pam14" localSheetId="12" hidden="1">[4]A!$J$4:$U$4</definedName>
    <definedName name="____Pam14" localSheetId="13" hidden="1">[4]A!$J$4:$U$4</definedName>
    <definedName name="____Pam14" hidden="1">[5]A!$J$4:$U$4</definedName>
    <definedName name="____Pam2" localSheetId="9" hidden="1">[4]A!$J$7:$U$7</definedName>
    <definedName name="____Pam2" localSheetId="10" hidden="1">[4]A!$J$7:$U$7</definedName>
    <definedName name="____Pam2" localSheetId="11" hidden="1">[4]A!$J$7:$U$7</definedName>
    <definedName name="____Pam2" localSheetId="14" hidden="1">[4]A!$J$7:$U$7</definedName>
    <definedName name="____Pam2" localSheetId="6" hidden="1">[4]A!$J$7:$U$7</definedName>
    <definedName name="____Pam2" localSheetId="1" hidden="1">[4]A!$J$7:$U$7</definedName>
    <definedName name="____Pam2" localSheetId="2" hidden="1">[4]A!$J$7:$U$7</definedName>
    <definedName name="____Pam2" localSheetId="0" hidden="1">[4]A!$J$7:$U$7</definedName>
    <definedName name="____Pam2" localSheetId="15" hidden="1">[4]A!$J$7:$U$7</definedName>
    <definedName name="____Pam2" localSheetId="8" hidden="1">[4]A!$J$7:$U$7</definedName>
    <definedName name="____Pam2" localSheetId="12" hidden="1">[4]A!$J$7:$U$7</definedName>
    <definedName name="____Pam2" localSheetId="13" hidden="1">[4]A!$J$7:$U$7</definedName>
    <definedName name="____Pam2" hidden="1">[5]A!$J$7:$U$7</definedName>
    <definedName name="____Pam3" localSheetId="9" hidden="1">[4]A!$L$128:$U$128</definedName>
    <definedName name="____Pam3" localSheetId="10" hidden="1">[4]A!$L$128:$U$128</definedName>
    <definedName name="____Pam3" localSheetId="11" hidden="1">[4]A!$L$128:$U$128</definedName>
    <definedName name="____Pam3" localSheetId="14" hidden="1">[4]A!$L$128:$U$128</definedName>
    <definedName name="____Pam3" localSheetId="6" hidden="1">[4]A!$L$128:$U$128</definedName>
    <definedName name="____Pam3" localSheetId="1" hidden="1">[4]A!$L$128:$U$128</definedName>
    <definedName name="____Pam3" localSheetId="2" hidden="1">[4]A!$L$128:$U$128</definedName>
    <definedName name="____Pam3" localSheetId="0" hidden="1">[4]A!$L$128:$U$128</definedName>
    <definedName name="____Pam3" localSheetId="15" hidden="1">[4]A!$L$128:$U$128</definedName>
    <definedName name="____Pam3" localSheetId="8" hidden="1">[4]A!$L$128:$U$128</definedName>
    <definedName name="____Pam3" localSheetId="12" hidden="1">[4]A!$L$128:$U$128</definedName>
    <definedName name="____Pam3" localSheetId="13" hidden="1">[4]A!$L$128:$U$128</definedName>
    <definedName name="____Pam3" hidden="1">[5]A!$L$128:$U$128</definedName>
    <definedName name="____Pam4" localSheetId="9" hidden="1">[4]A!$J$138:$U$138</definedName>
    <definedName name="____Pam4" localSheetId="10" hidden="1">[4]A!$J$138:$U$138</definedName>
    <definedName name="____Pam4" localSheetId="11" hidden="1">[4]A!$J$138:$U$138</definedName>
    <definedName name="____Pam4" localSheetId="14" hidden="1">[4]A!$J$138:$U$138</definedName>
    <definedName name="____Pam4" localSheetId="6" hidden="1">[4]A!$J$138:$U$138</definedName>
    <definedName name="____Pam4" localSheetId="1" hidden="1">[4]A!$J$138:$U$138</definedName>
    <definedName name="____Pam4" localSheetId="2" hidden="1">[4]A!$J$138:$U$138</definedName>
    <definedName name="____Pam4" localSheetId="0" hidden="1">[4]A!$J$138:$U$138</definedName>
    <definedName name="____Pam4" localSheetId="15" hidden="1">[4]A!$J$138:$U$138</definedName>
    <definedName name="____Pam4" localSheetId="8" hidden="1">[4]A!$J$138:$U$138</definedName>
    <definedName name="____Pam4" localSheetId="12" hidden="1">[4]A!$J$138:$U$138</definedName>
    <definedName name="____Pam4" localSheetId="13" hidden="1">[4]A!$J$138:$U$138</definedName>
    <definedName name="____Pam4" hidden="1">[5]A!$J$138:$U$138</definedName>
    <definedName name="____Pam5" localSheetId="9" hidden="1">[4]A!$J$130:$U$130</definedName>
    <definedName name="____Pam5" localSheetId="10" hidden="1">[4]A!$J$130:$U$130</definedName>
    <definedName name="____Pam5" localSheetId="11" hidden="1">[4]A!$J$130:$U$130</definedName>
    <definedName name="____Pam5" localSheetId="14" hidden="1">[4]A!$J$130:$U$130</definedName>
    <definedName name="____Pam5" localSheetId="6" hidden="1">[4]A!$J$130:$U$130</definedName>
    <definedName name="____Pam5" localSheetId="1" hidden="1">[4]A!$J$130:$U$130</definedName>
    <definedName name="____Pam5" localSheetId="2" hidden="1">[4]A!$J$130:$U$130</definedName>
    <definedName name="____Pam5" localSheetId="0" hidden="1">[4]A!$J$130:$U$130</definedName>
    <definedName name="____Pam5" localSheetId="15" hidden="1">[4]A!$J$130:$U$130</definedName>
    <definedName name="____Pam5" localSheetId="8" hidden="1">[4]A!$J$130:$U$130</definedName>
    <definedName name="____Pam5" localSheetId="12" hidden="1">[4]A!$J$130:$U$130</definedName>
    <definedName name="____Pam5" localSheetId="13" hidden="1">[4]A!$J$130:$U$130</definedName>
    <definedName name="____Pam5" hidden="1">[5]A!$J$130:$U$130</definedName>
    <definedName name="____Pam6" localSheetId="9" hidden="1">[4]A!$J$152:$U$152</definedName>
    <definedName name="____Pam6" localSheetId="10" hidden="1">[4]A!$J$152:$U$152</definedName>
    <definedName name="____Pam6" localSheetId="11" hidden="1">[4]A!$J$152:$U$152</definedName>
    <definedName name="____Pam6" localSheetId="14" hidden="1">[4]A!$J$152:$U$152</definedName>
    <definedName name="____Pam6" localSheetId="6" hidden="1">[4]A!$J$152:$U$152</definedName>
    <definedName name="____Pam6" localSheetId="1" hidden="1">[4]A!$J$152:$U$152</definedName>
    <definedName name="____Pam6" localSheetId="2" hidden="1">[4]A!$J$152:$U$152</definedName>
    <definedName name="____Pam6" localSheetId="0" hidden="1">[4]A!$J$152:$U$152</definedName>
    <definedName name="____Pam6" localSheetId="15" hidden="1">[4]A!$J$152:$U$152</definedName>
    <definedName name="____Pam6" localSheetId="8" hidden="1">[4]A!$J$152:$U$152</definedName>
    <definedName name="____Pam6" localSheetId="12" hidden="1">[4]A!$J$152:$U$152</definedName>
    <definedName name="____Pam6" localSheetId="13" hidden="1">[4]A!$J$152:$U$152</definedName>
    <definedName name="____Pam6" hidden="1">[5]A!$J$152:$U$152</definedName>
    <definedName name="____Pam7" localSheetId="9" hidden="1">[4]A!$J$4:$U$4</definedName>
    <definedName name="____Pam7" localSheetId="10" hidden="1">[4]A!$J$4:$U$4</definedName>
    <definedName name="____Pam7" localSheetId="11" hidden="1">[4]A!$J$4:$U$4</definedName>
    <definedName name="____Pam7" localSheetId="14" hidden="1">[4]A!$J$4:$U$4</definedName>
    <definedName name="____Pam7" localSheetId="6" hidden="1">[4]A!$J$4:$U$4</definedName>
    <definedName name="____Pam7" localSheetId="1" hidden="1">[4]A!$J$4:$U$4</definedName>
    <definedName name="____Pam7" localSheetId="2" hidden="1">[4]A!$J$4:$U$4</definedName>
    <definedName name="____Pam7" localSheetId="0" hidden="1">[4]A!$J$4:$U$4</definedName>
    <definedName name="____Pam7" localSheetId="15" hidden="1">[4]A!$J$4:$U$4</definedName>
    <definedName name="____Pam7" localSheetId="8" hidden="1">[4]A!$J$4:$U$4</definedName>
    <definedName name="____Pam7" localSheetId="12" hidden="1">[4]A!$J$4:$U$4</definedName>
    <definedName name="____Pam7" localSheetId="13" hidden="1">[4]A!$J$4:$U$4</definedName>
    <definedName name="____Pam7" hidden="1">[5]A!$J$4:$U$4</definedName>
    <definedName name="____Pam8" localSheetId="9" hidden="1">[4]A!$J$4:$U$4</definedName>
    <definedName name="____Pam8" localSheetId="10" hidden="1">[4]A!$J$4:$U$4</definedName>
    <definedName name="____Pam8" localSheetId="11" hidden="1">[4]A!$J$4:$U$4</definedName>
    <definedName name="____Pam8" localSheetId="14" hidden="1">[4]A!$J$4:$U$4</definedName>
    <definedName name="____Pam8" localSheetId="6" hidden="1">[4]A!$J$4:$U$4</definedName>
    <definedName name="____Pam8" localSheetId="1" hidden="1">[4]A!$J$4:$U$4</definedName>
    <definedName name="____Pam8" localSheetId="2" hidden="1">[4]A!$J$4:$U$4</definedName>
    <definedName name="____Pam8" localSheetId="0" hidden="1">[4]A!$J$4:$U$4</definedName>
    <definedName name="____Pam8" localSheetId="15" hidden="1">[4]A!$J$4:$U$4</definedName>
    <definedName name="____Pam8" localSheetId="8" hidden="1">[4]A!$J$4:$U$4</definedName>
    <definedName name="____Pam8" localSheetId="12" hidden="1">[4]A!$J$4:$U$4</definedName>
    <definedName name="____Pam8" localSheetId="13" hidden="1">[4]A!$J$4:$U$4</definedName>
    <definedName name="____Pam8" hidden="1">[5]A!$J$4:$U$4</definedName>
    <definedName name="____Pam9" localSheetId="9" hidden="1">[4]A!$J$4:$U$4</definedName>
    <definedName name="____Pam9" localSheetId="10" hidden="1">[4]A!$J$4:$U$4</definedName>
    <definedName name="____Pam9" localSheetId="11" hidden="1">[4]A!$J$4:$U$4</definedName>
    <definedName name="____Pam9" localSheetId="14" hidden="1">[4]A!$J$4:$U$4</definedName>
    <definedName name="____Pam9" localSheetId="6" hidden="1">[4]A!$J$4:$U$4</definedName>
    <definedName name="____Pam9" localSheetId="1" hidden="1">[4]A!$J$4:$U$4</definedName>
    <definedName name="____Pam9" localSheetId="2" hidden="1">[4]A!$J$4:$U$4</definedName>
    <definedName name="____Pam9" localSheetId="0" hidden="1">[4]A!$J$4:$U$4</definedName>
    <definedName name="____Pam9" localSheetId="15" hidden="1">[4]A!$J$4:$U$4</definedName>
    <definedName name="____Pam9" localSheetId="8" hidden="1">[4]A!$J$4:$U$4</definedName>
    <definedName name="____Pam9" localSheetId="12" hidden="1">[4]A!$J$4:$U$4</definedName>
    <definedName name="____Pam9" localSheetId="13" hidden="1">[4]A!$J$4:$U$4</definedName>
    <definedName name="____Pam9" hidden="1">[5]A!$J$4:$U$4</definedName>
    <definedName name="___Ap1" localSheetId="7" hidden="1">{"'Sample Status'!$A$1:$J$21"}</definedName>
    <definedName name="___Ap1" localSheetId="9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localSheetId="14" hidden="1">{"'Sample Status'!$A$1:$J$21"}</definedName>
    <definedName name="___Ap1" localSheetId="6" hidden="1">{"'Sample Status'!$A$1:$J$21"}</definedName>
    <definedName name="___Ap1" localSheetId="1" hidden="1">{"'Sample Status'!$A$1:$J$21"}</definedName>
    <definedName name="___Ap1" localSheetId="2" hidden="1">{"'Sample Status'!$A$1:$J$21"}</definedName>
    <definedName name="___Ap1" localSheetId="0" hidden="1">{"'Sample Status'!$A$1:$J$21"}</definedName>
    <definedName name="___Ap1" localSheetId="15" hidden="1">{"'Sample Status'!$A$1:$J$21"}</definedName>
    <definedName name="___Ap1" localSheetId="8" hidden="1">{"'Sample Status'!$A$1:$J$21"}</definedName>
    <definedName name="___Ap1" localSheetId="12" hidden="1">{"'Sample Status'!$A$1:$J$21"}</definedName>
    <definedName name="___Ap1" localSheetId="13" hidden="1">{"'Sample Status'!$A$1:$J$21"}</definedName>
    <definedName name="___Ap1" hidden="1">{"'Sample Status'!$A$1:$J$21"}</definedName>
    <definedName name="___CBF31">#REF!</definedName>
    <definedName name="___dfr4" localSheetId="9" hidden="1">[4]A!$J$4:$U$4</definedName>
    <definedName name="___dfr4" localSheetId="10" hidden="1">[4]A!$J$4:$U$4</definedName>
    <definedName name="___dfr4" localSheetId="11" hidden="1">[4]A!$J$4:$U$4</definedName>
    <definedName name="___dfr4" localSheetId="14" hidden="1">[4]A!$J$4:$U$4</definedName>
    <definedName name="___dfr4" localSheetId="6" hidden="1">[4]A!$J$4:$U$4</definedName>
    <definedName name="___dfr4" localSheetId="1" hidden="1">[4]A!$J$4:$U$4</definedName>
    <definedName name="___dfr4" localSheetId="2" hidden="1">[4]A!$J$4:$U$4</definedName>
    <definedName name="___dfr4" localSheetId="0" hidden="1">[4]A!$J$4:$U$4</definedName>
    <definedName name="___dfr4" localSheetId="15" hidden="1">[4]A!$J$4:$U$4</definedName>
    <definedName name="___dfr4" localSheetId="8" hidden="1">[4]A!$J$4:$U$4</definedName>
    <definedName name="___dfr4" localSheetId="12" hidden="1">[4]A!$J$4:$U$4</definedName>
    <definedName name="___dfr4" localSheetId="13" hidden="1">[4]A!$J$4:$U$4</definedName>
    <definedName name="___dfr4" hidden="1">[5]A!$J$4:$U$4</definedName>
    <definedName name="___hek1">[3]!___hek1</definedName>
    <definedName name="___m1">[2]!___m1</definedName>
    <definedName name="___Pam10" localSheetId="9" hidden="1">[4]A!$J$4:$U$4</definedName>
    <definedName name="___Pam10" localSheetId="10" hidden="1">[4]A!$J$4:$U$4</definedName>
    <definedName name="___Pam10" localSheetId="11" hidden="1">[4]A!$J$4:$U$4</definedName>
    <definedName name="___Pam10" localSheetId="14" hidden="1">[4]A!$J$4:$U$4</definedName>
    <definedName name="___Pam10" localSheetId="6" hidden="1">[4]A!$J$4:$U$4</definedName>
    <definedName name="___Pam10" localSheetId="1" hidden="1">[4]A!$J$4:$U$4</definedName>
    <definedName name="___Pam10" localSheetId="2" hidden="1">[4]A!$J$4:$U$4</definedName>
    <definedName name="___Pam10" localSheetId="0" hidden="1">[4]A!$J$4:$U$4</definedName>
    <definedName name="___Pam10" localSheetId="15" hidden="1">[4]A!$J$4:$U$4</definedName>
    <definedName name="___Pam10" localSheetId="8" hidden="1">[4]A!$J$4:$U$4</definedName>
    <definedName name="___Pam10" localSheetId="12" hidden="1">[4]A!$J$4:$U$4</definedName>
    <definedName name="___Pam10" localSheetId="13" hidden="1">[4]A!$J$4:$U$4</definedName>
    <definedName name="___Pam10" hidden="1">[5]A!$J$4:$U$4</definedName>
    <definedName name="___Pam11" localSheetId="9" hidden="1">[4]A!$J$4:$U$4</definedName>
    <definedName name="___Pam11" localSheetId="10" hidden="1">[4]A!$J$4:$U$4</definedName>
    <definedName name="___Pam11" localSheetId="11" hidden="1">[4]A!$J$4:$U$4</definedName>
    <definedName name="___Pam11" localSheetId="14" hidden="1">[4]A!$J$4:$U$4</definedName>
    <definedName name="___Pam11" localSheetId="6" hidden="1">[4]A!$J$4:$U$4</definedName>
    <definedName name="___Pam11" localSheetId="1" hidden="1">[4]A!$J$4:$U$4</definedName>
    <definedName name="___Pam11" localSheetId="2" hidden="1">[4]A!$J$4:$U$4</definedName>
    <definedName name="___Pam11" localSheetId="0" hidden="1">[4]A!$J$4:$U$4</definedName>
    <definedName name="___Pam11" localSheetId="15" hidden="1">[4]A!$J$4:$U$4</definedName>
    <definedName name="___Pam11" localSheetId="8" hidden="1">[4]A!$J$4:$U$4</definedName>
    <definedName name="___Pam11" localSheetId="12" hidden="1">[4]A!$J$4:$U$4</definedName>
    <definedName name="___Pam11" localSheetId="13" hidden="1">[4]A!$J$4:$U$4</definedName>
    <definedName name="___Pam11" hidden="1">[5]A!$J$4:$U$4</definedName>
    <definedName name="___Pam12" localSheetId="9" hidden="1">[4]A!$J$4:$U$4</definedName>
    <definedName name="___Pam12" localSheetId="10" hidden="1">[4]A!$J$4:$U$4</definedName>
    <definedName name="___Pam12" localSheetId="11" hidden="1">[4]A!$J$4:$U$4</definedName>
    <definedName name="___Pam12" localSheetId="14" hidden="1">[4]A!$J$4:$U$4</definedName>
    <definedName name="___Pam12" localSheetId="6" hidden="1">[4]A!$J$4:$U$4</definedName>
    <definedName name="___Pam12" localSheetId="1" hidden="1">[4]A!$J$4:$U$4</definedName>
    <definedName name="___Pam12" localSheetId="2" hidden="1">[4]A!$J$4:$U$4</definedName>
    <definedName name="___Pam12" localSheetId="0" hidden="1">[4]A!$J$4:$U$4</definedName>
    <definedName name="___Pam12" localSheetId="15" hidden="1">[4]A!$J$4:$U$4</definedName>
    <definedName name="___Pam12" localSheetId="8" hidden="1">[4]A!$J$4:$U$4</definedName>
    <definedName name="___Pam12" localSheetId="12" hidden="1">[4]A!$J$4:$U$4</definedName>
    <definedName name="___Pam12" localSheetId="13" hidden="1">[4]A!$J$4:$U$4</definedName>
    <definedName name="___Pam12" hidden="1">[5]A!$J$4:$U$4</definedName>
    <definedName name="___Pam13" localSheetId="9" hidden="1">[4]A!$L$4:$U$4</definedName>
    <definedName name="___Pam13" localSheetId="10" hidden="1">[4]A!$L$4:$U$4</definedName>
    <definedName name="___Pam13" localSheetId="11" hidden="1">[4]A!$L$4:$U$4</definedName>
    <definedName name="___Pam13" localSheetId="14" hidden="1">[4]A!$L$4:$U$4</definedName>
    <definedName name="___Pam13" localSheetId="6" hidden="1">[4]A!$L$4:$U$4</definedName>
    <definedName name="___Pam13" localSheetId="1" hidden="1">[4]A!$L$4:$U$4</definedName>
    <definedName name="___Pam13" localSheetId="2" hidden="1">[4]A!$L$4:$U$4</definedName>
    <definedName name="___Pam13" localSheetId="0" hidden="1">[4]A!$L$4:$U$4</definedName>
    <definedName name="___Pam13" localSheetId="15" hidden="1">[4]A!$L$4:$U$4</definedName>
    <definedName name="___Pam13" localSheetId="8" hidden="1">[4]A!$L$4:$U$4</definedName>
    <definedName name="___Pam13" localSheetId="12" hidden="1">[4]A!$L$4:$U$4</definedName>
    <definedName name="___Pam13" localSheetId="13" hidden="1">[4]A!$L$4:$U$4</definedName>
    <definedName name="___Pam13" hidden="1">[5]A!$L$4:$U$4</definedName>
    <definedName name="___Pam14" localSheetId="9" hidden="1">[4]A!$J$4:$U$4</definedName>
    <definedName name="___Pam14" localSheetId="10" hidden="1">[4]A!$J$4:$U$4</definedName>
    <definedName name="___Pam14" localSheetId="11" hidden="1">[4]A!$J$4:$U$4</definedName>
    <definedName name="___Pam14" localSheetId="14" hidden="1">[4]A!$J$4:$U$4</definedName>
    <definedName name="___Pam14" localSheetId="6" hidden="1">[4]A!$J$4:$U$4</definedName>
    <definedName name="___Pam14" localSheetId="1" hidden="1">[4]A!$J$4:$U$4</definedName>
    <definedName name="___Pam14" localSheetId="2" hidden="1">[4]A!$J$4:$U$4</definedName>
    <definedName name="___Pam14" localSheetId="0" hidden="1">[4]A!$J$4:$U$4</definedName>
    <definedName name="___Pam14" localSheetId="15" hidden="1">[4]A!$J$4:$U$4</definedName>
    <definedName name="___Pam14" localSheetId="8" hidden="1">[4]A!$J$4:$U$4</definedName>
    <definedName name="___Pam14" localSheetId="12" hidden="1">[4]A!$J$4:$U$4</definedName>
    <definedName name="___Pam14" localSheetId="13" hidden="1">[4]A!$J$4:$U$4</definedName>
    <definedName name="___Pam14" hidden="1">[5]A!$J$4:$U$4</definedName>
    <definedName name="___Pam2" localSheetId="9" hidden="1">[4]A!$J$7:$U$7</definedName>
    <definedName name="___Pam2" localSheetId="10" hidden="1">[4]A!$J$7:$U$7</definedName>
    <definedName name="___Pam2" localSheetId="11" hidden="1">[4]A!$J$7:$U$7</definedName>
    <definedName name="___Pam2" localSheetId="14" hidden="1">[4]A!$J$7:$U$7</definedName>
    <definedName name="___Pam2" localSheetId="6" hidden="1">[4]A!$J$7:$U$7</definedName>
    <definedName name="___Pam2" localSheetId="1" hidden="1">[4]A!$J$7:$U$7</definedName>
    <definedName name="___Pam2" localSheetId="2" hidden="1">[4]A!$J$7:$U$7</definedName>
    <definedName name="___Pam2" localSheetId="0" hidden="1">[4]A!$J$7:$U$7</definedName>
    <definedName name="___Pam2" localSheetId="15" hidden="1">[4]A!$J$7:$U$7</definedName>
    <definedName name="___Pam2" localSheetId="8" hidden="1">[4]A!$J$7:$U$7</definedName>
    <definedName name="___Pam2" localSheetId="12" hidden="1">[4]A!$J$7:$U$7</definedName>
    <definedName name="___Pam2" localSheetId="13" hidden="1">[4]A!$J$7:$U$7</definedName>
    <definedName name="___Pam2" hidden="1">[5]A!$J$7:$U$7</definedName>
    <definedName name="___Pam3" localSheetId="9" hidden="1">[4]A!$L$128:$U$128</definedName>
    <definedName name="___Pam3" localSheetId="10" hidden="1">[4]A!$L$128:$U$128</definedName>
    <definedName name="___Pam3" localSheetId="11" hidden="1">[4]A!$L$128:$U$128</definedName>
    <definedName name="___Pam3" localSheetId="14" hidden="1">[4]A!$L$128:$U$128</definedName>
    <definedName name="___Pam3" localSheetId="6" hidden="1">[4]A!$L$128:$U$128</definedName>
    <definedName name="___Pam3" localSheetId="1" hidden="1">[4]A!$L$128:$U$128</definedName>
    <definedName name="___Pam3" localSheetId="2" hidden="1">[4]A!$L$128:$U$128</definedName>
    <definedName name="___Pam3" localSheetId="0" hidden="1">[4]A!$L$128:$U$128</definedName>
    <definedName name="___Pam3" localSheetId="15" hidden="1">[4]A!$L$128:$U$128</definedName>
    <definedName name="___Pam3" localSheetId="8" hidden="1">[4]A!$L$128:$U$128</definedName>
    <definedName name="___Pam3" localSheetId="12" hidden="1">[4]A!$L$128:$U$128</definedName>
    <definedName name="___Pam3" localSheetId="13" hidden="1">[4]A!$L$128:$U$128</definedName>
    <definedName name="___Pam3" hidden="1">[5]A!$L$128:$U$128</definedName>
    <definedName name="___Pam4" localSheetId="9" hidden="1">[4]A!$J$138:$U$138</definedName>
    <definedName name="___Pam4" localSheetId="10" hidden="1">[4]A!$J$138:$U$138</definedName>
    <definedName name="___Pam4" localSheetId="11" hidden="1">[4]A!$J$138:$U$138</definedName>
    <definedName name="___Pam4" localSheetId="14" hidden="1">[4]A!$J$138:$U$138</definedName>
    <definedName name="___Pam4" localSheetId="6" hidden="1">[4]A!$J$138:$U$138</definedName>
    <definedName name="___Pam4" localSheetId="1" hidden="1">[4]A!$J$138:$U$138</definedName>
    <definedName name="___Pam4" localSheetId="2" hidden="1">[4]A!$J$138:$U$138</definedName>
    <definedName name="___Pam4" localSheetId="0" hidden="1">[4]A!$J$138:$U$138</definedName>
    <definedName name="___Pam4" localSheetId="15" hidden="1">[4]A!$J$138:$U$138</definedName>
    <definedName name="___Pam4" localSheetId="8" hidden="1">[4]A!$J$138:$U$138</definedName>
    <definedName name="___Pam4" localSheetId="12" hidden="1">[4]A!$J$138:$U$138</definedName>
    <definedName name="___Pam4" localSheetId="13" hidden="1">[4]A!$J$138:$U$138</definedName>
    <definedName name="___Pam4" hidden="1">[5]A!$J$138:$U$138</definedName>
    <definedName name="___Pam5" localSheetId="9" hidden="1">[4]A!$J$130:$U$130</definedName>
    <definedName name="___Pam5" localSheetId="10" hidden="1">[4]A!$J$130:$U$130</definedName>
    <definedName name="___Pam5" localSheetId="11" hidden="1">[4]A!$J$130:$U$130</definedName>
    <definedName name="___Pam5" localSheetId="14" hidden="1">[4]A!$J$130:$U$130</definedName>
    <definedName name="___Pam5" localSheetId="6" hidden="1">[4]A!$J$130:$U$130</definedName>
    <definedName name="___Pam5" localSheetId="1" hidden="1">[4]A!$J$130:$U$130</definedName>
    <definedName name="___Pam5" localSheetId="2" hidden="1">[4]A!$J$130:$U$130</definedName>
    <definedName name="___Pam5" localSheetId="0" hidden="1">[4]A!$J$130:$U$130</definedName>
    <definedName name="___Pam5" localSheetId="15" hidden="1">[4]A!$J$130:$U$130</definedName>
    <definedName name="___Pam5" localSheetId="8" hidden="1">[4]A!$J$130:$U$130</definedName>
    <definedName name="___Pam5" localSheetId="12" hidden="1">[4]A!$J$130:$U$130</definedName>
    <definedName name="___Pam5" localSheetId="13" hidden="1">[4]A!$J$130:$U$130</definedName>
    <definedName name="___Pam5" hidden="1">[5]A!$J$130:$U$130</definedName>
    <definedName name="___Pam6" localSheetId="9" hidden="1">[4]A!$J$152:$U$152</definedName>
    <definedName name="___Pam6" localSheetId="10" hidden="1">[4]A!$J$152:$U$152</definedName>
    <definedName name="___Pam6" localSheetId="11" hidden="1">[4]A!$J$152:$U$152</definedName>
    <definedName name="___Pam6" localSheetId="14" hidden="1">[4]A!$J$152:$U$152</definedName>
    <definedName name="___Pam6" localSheetId="6" hidden="1">[4]A!$J$152:$U$152</definedName>
    <definedName name="___Pam6" localSheetId="1" hidden="1">[4]A!$J$152:$U$152</definedName>
    <definedName name="___Pam6" localSheetId="2" hidden="1">[4]A!$J$152:$U$152</definedName>
    <definedName name="___Pam6" localSheetId="0" hidden="1">[4]A!$J$152:$U$152</definedName>
    <definedName name="___Pam6" localSheetId="15" hidden="1">[4]A!$J$152:$U$152</definedName>
    <definedName name="___Pam6" localSheetId="8" hidden="1">[4]A!$J$152:$U$152</definedName>
    <definedName name="___Pam6" localSheetId="12" hidden="1">[4]A!$J$152:$U$152</definedName>
    <definedName name="___Pam6" localSheetId="13" hidden="1">[4]A!$J$152:$U$152</definedName>
    <definedName name="___Pam6" hidden="1">[5]A!$J$152:$U$152</definedName>
    <definedName name="___Pam7" localSheetId="9" hidden="1">[4]A!$J$4:$U$4</definedName>
    <definedName name="___Pam7" localSheetId="10" hidden="1">[4]A!$J$4:$U$4</definedName>
    <definedName name="___Pam7" localSheetId="11" hidden="1">[4]A!$J$4:$U$4</definedName>
    <definedName name="___Pam7" localSheetId="14" hidden="1">[4]A!$J$4:$U$4</definedName>
    <definedName name="___Pam7" localSheetId="6" hidden="1">[4]A!$J$4:$U$4</definedName>
    <definedName name="___Pam7" localSheetId="1" hidden="1">[4]A!$J$4:$U$4</definedName>
    <definedName name="___Pam7" localSheetId="2" hidden="1">[4]A!$J$4:$U$4</definedName>
    <definedName name="___Pam7" localSheetId="0" hidden="1">[4]A!$J$4:$U$4</definedName>
    <definedName name="___Pam7" localSheetId="15" hidden="1">[4]A!$J$4:$U$4</definedName>
    <definedName name="___Pam7" localSheetId="8" hidden="1">[4]A!$J$4:$U$4</definedName>
    <definedName name="___Pam7" localSheetId="12" hidden="1">[4]A!$J$4:$U$4</definedName>
    <definedName name="___Pam7" localSheetId="13" hidden="1">[4]A!$J$4:$U$4</definedName>
    <definedName name="___Pam7" hidden="1">[5]A!$J$4:$U$4</definedName>
    <definedName name="___Pam8" localSheetId="9" hidden="1">[4]A!$J$4:$U$4</definedName>
    <definedName name="___Pam8" localSheetId="10" hidden="1">[4]A!$J$4:$U$4</definedName>
    <definedName name="___Pam8" localSheetId="11" hidden="1">[4]A!$J$4:$U$4</definedName>
    <definedName name="___Pam8" localSheetId="14" hidden="1">[4]A!$J$4:$U$4</definedName>
    <definedName name="___Pam8" localSheetId="6" hidden="1">[4]A!$J$4:$U$4</definedName>
    <definedName name="___Pam8" localSheetId="1" hidden="1">[4]A!$J$4:$U$4</definedName>
    <definedName name="___Pam8" localSheetId="2" hidden="1">[4]A!$J$4:$U$4</definedName>
    <definedName name="___Pam8" localSheetId="0" hidden="1">[4]A!$J$4:$U$4</definedName>
    <definedName name="___Pam8" localSheetId="15" hidden="1">[4]A!$J$4:$U$4</definedName>
    <definedName name="___Pam8" localSheetId="8" hidden="1">[4]A!$J$4:$U$4</definedName>
    <definedName name="___Pam8" localSheetId="12" hidden="1">[4]A!$J$4:$U$4</definedName>
    <definedName name="___Pam8" localSheetId="13" hidden="1">[4]A!$J$4:$U$4</definedName>
    <definedName name="___Pam8" hidden="1">[5]A!$J$4:$U$4</definedName>
    <definedName name="___Pam9" localSheetId="9" hidden="1">[4]A!$J$4:$U$4</definedName>
    <definedName name="___Pam9" localSheetId="10" hidden="1">[4]A!$J$4:$U$4</definedName>
    <definedName name="___Pam9" localSheetId="11" hidden="1">[4]A!$J$4:$U$4</definedName>
    <definedName name="___Pam9" localSheetId="14" hidden="1">[4]A!$J$4:$U$4</definedName>
    <definedName name="___Pam9" localSheetId="6" hidden="1">[4]A!$J$4:$U$4</definedName>
    <definedName name="___Pam9" localSheetId="1" hidden="1">[4]A!$J$4:$U$4</definedName>
    <definedName name="___Pam9" localSheetId="2" hidden="1">[4]A!$J$4:$U$4</definedName>
    <definedName name="___Pam9" localSheetId="0" hidden="1">[4]A!$J$4:$U$4</definedName>
    <definedName name="___Pam9" localSheetId="15" hidden="1">[4]A!$J$4:$U$4</definedName>
    <definedName name="___Pam9" localSheetId="8" hidden="1">[4]A!$J$4:$U$4</definedName>
    <definedName name="___Pam9" localSheetId="12" hidden="1">[4]A!$J$4:$U$4</definedName>
    <definedName name="___Pam9" localSheetId="13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7" hidden="1">{"'Sample Status'!$A$1:$J$21"}</definedName>
    <definedName name="__Ap1" localSheetId="9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localSheetId="14" hidden="1">{"'Sample Status'!$A$1:$J$21"}</definedName>
    <definedName name="__Ap1" localSheetId="6" hidden="1">{"'Sample Status'!$A$1:$J$21"}</definedName>
    <definedName name="__Ap1" localSheetId="1" hidden="1">{"'Sample Status'!$A$1:$J$21"}</definedName>
    <definedName name="__Ap1" localSheetId="2" hidden="1">{"'Sample Status'!$A$1:$J$21"}</definedName>
    <definedName name="__Ap1" localSheetId="0" hidden="1">{"'Sample Status'!$A$1:$J$21"}</definedName>
    <definedName name="__Ap1" localSheetId="15" hidden="1">{"'Sample Status'!$A$1:$J$21"}</definedName>
    <definedName name="__Ap1" localSheetId="8" hidden="1">{"'Sample Status'!$A$1:$J$21"}</definedName>
    <definedName name="__Ap1" localSheetId="12" hidden="1">{"'Sample Status'!$A$1:$J$21"}</definedName>
    <definedName name="__Ap1" localSheetId="13" hidden="1">{"'Sample Status'!$A$1:$J$21"}</definedName>
    <definedName name="__Ap1" hidden="1">{"'Sample Status'!$A$1:$J$21"}</definedName>
    <definedName name="__CBF31">#REF!</definedName>
    <definedName name="__dfr4" localSheetId="9" hidden="1">[4]A!$J$4:$U$4</definedName>
    <definedName name="__dfr4" localSheetId="10" hidden="1">[4]A!$J$4:$U$4</definedName>
    <definedName name="__dfr4" localSheetId="11" hidden="1">[4]A!$J$4:$U$4</definedName>
    <definedName name="__dfr4" localSheetId="14" hidden="1">[4]A!$J$4:$U$4</definedName>
    <definedName name="__dfr4" localSheetId="6" hidden="1">[4]A!$J$4:$U$4</definedName>
    <definedName name="__dfr4" localSheetId="1" hidden="1">[4]A!$J$4:$U$4</definedName>
    <definedName name="__dfr4" localSheetId="2" hidden="1">[4]A!$J$4:$U$4</definedName>
    <definedName name="__dfr4" localSheetId="0" hidden="1">[4]A!$J$4:$U$4</definedName>
    <definedName name="__dfr4" localSheetId="15" hidden="1">[4]A!$J$4:$U$4</definedName>
    <definedName name="__dfr4" localSheetId="8" hidden="1">[4]A!$J$4:$U$4</definedName>
    <definedName name="__dfr4" localSheetId="12" hidden="1">[4]A!$J$4:$U$4</definedName>
    <definedName name="__dfr4" localSheetId="13" hidden="1">[4]A!$J$4:$U$4</definedName>
    <definedName name="__dfr4" hidden="1">[5]A!$J$4:$U$4</definedName>
    <definedName name="__hek1">[3]!__hek1</definedName>
    <definedName name="__m1">[2]!__m1</definedName>
    <definedName name="__Pam10" localSheetId="9" hidden="1">[4]A!$J$4:$U$4</definedName>
    <definedName name="__Pam10" localSheetId="10" hidden="1">[4]A!$J$4:$U$4</definedName>
    <definedName name="__Pam10" localSheetId="11" hidden="1">[4]A!$J$4:$U$4</definedName>
    <definedName name="__Pam10" localSheetId="14" hidden="1">[4]A!$J$4:$U$4</definedName>
    <definedName name="__Pam10" localSheetId="6" hidden="1">[4]A!$J$4:$U$4</definedName>
    <definedName name="__Pam10" localSheetId="1" hidden="1">[4]A!$J$4:$U$4</definedName>
    <definedName name="__Pam10" localSheetId="2" hidden="1">[4]A!$J$4:$U$4</definedName>
    <definedName name="__Pam10" localSheetId="0" hidden="1">[4]A!$J$4:$U$4</definedName>
    <definedName name="__Pam10" localSheetId="15" hidden="1">[4]A!$J$4:$U$4</definedName>
    <definedName name="__Pam10" localSheetId="8" hidden="1">[4]A!$J$4:$U$4</definedName>
    <definedName name="__Pam10" localSheetId="12" hidden="1">[4]A!$J$4:$U$4</definedName>
    <definedName name="__Pam10" localSheetId="13" hidden="1">[4]A!$J$4:$U$4</definedName>
    <definedName name="__Pam10" hidden="1">[5]A!$J$4:$U$4</definedName>
    <definedName name="__Pam11" localSheetId="9" hidden="1">[4]A!$J$4:$U$4</definedName>
    <definedName name="__Pam11" localSheetId="10" hidden="1">[4]A!$J$4:$U$4</definedName>
    <definedName name="__Pam11" localSheetId="11" hidden="1">[4]A!$J$4:$U$4</definedName>
    <definedName name="__Pam11" localSheetId="14" hidden="1">[4]A!$J$4:$U$4</definedName>
    <definedName name="__Pam11" localSheetId="6" hidden="1">[4]A!$J$4:$U$4</definedName>
    <definedName name="__Pam11" localSheetId="1" hidden="1">[4]A!$J$4:$U$4</definedName>
    <definedName name="__Pam11" localSheetId="2" hidden="1">[4]A!$J$4:$U$4</definedName>
    <definedName name="__Pam11" localSheetId="0" hidden="1">[4]A!$J$4:$U$4</definedName>
    <definedName name="__Pam11" localSheetId="15" hidden="1">[4]A!$J$4:$U$4</definedName>
    <definedName name="__Pam11" localSheetId="8" hidden="1">[4]A!$J$4:$U$4</definedName>
    <definedName name="__Pam11" localSheetId="12" hidden="1">[4]A!$J$4:$U$4</definedName>
    <definedName name="__Pam11" localSheetId="13" hidden="1">[4]A!$J$4:$U$4</definedName>
    <definedName name="__Pam11" hidden="1">[5]A!$J$4:$U$4</definedName>
    <definedName name="__Pam12" localSheetId="9" hidden="1">[4]A!$J$4:$U$4</definedName>
    <definedName name="__Pam12" localSheetId="10" hidden="1">[4]A!$J$4:$U$4</definedName>
    <definedName name="__Pam12" localSheetId="11" hidden="1">[4]A!$J$4:$U$4</definedName>
    <definedName name="__Pam12" localSheetId="14" hidden="1">[4]A!$J$4:$U$4</definedName>
    <definedName name="__Pam12" localSheetId="6" hidden="1">[4]A!$J$4:$U$4</definedName>
    <definedName name="__Pam12" localSheetId="1" hidden="1">[4]A!$J$4:$U$4</definedName>
    <definedName name="__Pam12" localSheetId="2" hidden="1">[4]A!$J$4:$U$4</definedName>
    <definedName name="__Pam12" localSheetId="0" hidden="1">[4]A!$J$4:$U$4</definedName>
    <definedName name="__Pam12" localSheetId="15" hidden="1">[4]A!$J$4:$U$4</definedName>
    <definedName name="__Pam12" localSheetId="8" hidden="1">[4]A!$J$4:$U$4</definedName>
    <definedName name="__Pam12" localSheetId="12" hidden="1">[4]A!$J$4:$U$4</definedName>
    <definedName name="__Pam12" localSheetId="13" hidden="1">[4]A!$J$4:$U$4</definedName>
    <definedName name="__Pam12" hidden="1">[5]A!$J$4:$U$4</definedName>
    <definedName name="__Pam13" localSheetId="9" hidden="1">[4]A!$L$4:$U$4</definedName>
    <definedName name="__Pam13" localSheetId="10" hidden="1">[4]A!$L$4:$U$4</definedName>
    <definedName name="__Pam13" localSheetId="11" hidden="1">[4]A!$L$4:$U$4</definedName>
    <definedName name="__Pam13" localSheetId="14" hidden="1">[4]A!$L$4:$U$4</definedName>
    <definedName name="__Pam13" localSheetId="6" hidden="1">[4]A!$L$4:$U$4</definedName>
    <definedName name="__Pam13" localSheetId="1" hidden="1">[4]A!$L$4:$U$4</definedName>
    <definedName name="__Pam13" localSheetId="2" hidden="1">[4]A!$L$4:$U$4</definedName>
    <definedName name="__Pam13" localSheetId="0" hidden="1">[4]A!$L$4:$U$4</definedName>
    <definedName name="__Pam13" localSheetId="15" hidden="1">[4]A!$L$4:$U$4</definedName>
    <definedName name="__Pam13" localSheetId="8" hidden="1">[4]A!$L$4:$U$4</definedName>
    <definedName name="__Pam13" localSheetId="12" hidden="1">[4]A!$L$4:$U$4</definedName>
    <definedName name="__Pam13" localSheetId="13" hidden="1">[4]A!$L$4:$U$4</definedName>
    <definedName name="__Pam13" hidden="1">[5]A!$L$4:$U$4</definedName>
    <definedName name="__Pam14" localSheetId="9" hidden="1">[4]A!$J$4:$U$4</definedName>
    <definedName name="__Pam14" localSheetId="10" hidden="1">[4]A!$J$4:$U$4</definedName>
    <definedName name="__Pam14" localSheetId="11" hidden="1">[4]A!$J$4:$U$4</definedName>
    <definedName name="__Pam14" localSheetId="14" hidden="1">[4]A!$J$4:$U$4</definedName>
    <definedName name="__Pam14" localSheetId="6" hidden="1">[4]A!$J$4:$U$4</definedName>
    <definedName name="__Pam14" localSheetId="1" hidden="1">[4]A!$J$4:$U$4</definedName>
    <definedName name="__Pam14" localSheetId="2" hidden="1">[4]A!$J$4:$U$4</definedName>
    <definedName name="__Pam14" localSheetId="0" hidden="1">[4]A!$J$4:$U$4</definedName>
    <definedName name="__Pam14" localSheetId="15" hidden="1">[4]A!$J$4:$U$4</definedName>
    <definedName name="__Pam14" localSheetId="8" hidden="1">[4]A!$J$4:$U$4</definedName>
    <definedName name="__Pam14" localSheetId="12" hidden="1">[4]A!$J$4:$U$4</definedName>
    <definedName name="__Pam14" localSheetId="13" hidden="1">[4]A!$J$4:$U$4</definedName>
    <definedName name="__Pam14" hidden="1">[5]A!$J$4:$U$4</definedName>
    <definedName name="__Pam2" localSheetId="9" hidden="1">[4]A!$J$7:$U$7</definedName>
    <definedName name="__Pam2" localSheetId="10" hidden="1">[4]A!$J$7:$U$7</definedName>
    <definedName name="__Pam2" localSheetId="11" hidden="1">[4]A!$J$7:$U$7</definedName>
    <definedName name="__Pam2" localSheetId="14" hidden="1">[4]A!$J$7:$U$7</definedName>
    <definedName name="__Pam2" localSheetId="6" hidden="1">[4]A!$J$7:$U$7</definedName>
    <definedName name="__Pam2" localSheetId="1" hidden="1">[4]A!$J$7:$U$7</definedName>
    <definedName name="__Pam2" localSheetId="2" hidden="1">[4]A!$J$7:$U$7</definedName>
    <definedName name="__Pam2" localSheetId="0" hidden="1">[4]A!$J$7:$U$7</definedName>
    <definedName name="__Pam2" localSheetId="15" hidden="1">[4]A!$J$7:$U$7</definedName>
    <definedName name="__Pam2" localSheetId="8" hidden="1">[4]A!$J$7:$U$7</definedName>
    <definedName name="__Pam2" localSheetId="12" hidden="1">[4]A!$J$7:$U$7</definedName>
    <definedName name="__Pam2" localSheetId="13" hidden="1">[4]A!$J$7:$U$7</definedName>
    <definedName name="__Pam2" hidden="1">[5]A!$J$7:$U$7</definedName>
    <definedName name="__Pam3" localSheetId="9" hidden="1">[4]A!$L$128:$U$128</definedName>
    <definedName name="__Pam3" localSheetId="10" hidden="1">[4]A!$L$128:$U$128</definedName>
    <definedName name="__Pam3" localSheetId="11" hidden="1">[4]A!$L$128:$U$128</definedName>
    <definedName name="__Pam3" localSheetId="14" hidden="1">[4]A!$L$128:$U$128</definedName>
    <definedName name="__Pam3" localSheetId="6" hidden="1">[4]A!$L$128:$U$128</definedName>
    <definedName name="__Pam3" localSheetId="1" hidden="1">[4]A!$L$128:$U$128</definedName>
    <definedName name="__Pam3" localSheetId="2" hidden="1">[4]A!$L$128:$U$128</definedName>
    <definedName name="__Pam3" localSheetId="0" hidden="1">[4]A!$L$128:$U$128</definedName>
    <definedName name="__Pam3" localSheetId="15" hidden="1">[4]A!$L$128:$U$128</definedName>
    <definedName name="__Pam3" localSheetId="8" hidden="1">[4]A!$L$128:$U$128</definedName>
    <definedName name="__Pam3" localSheetId="12" hidden="1">[4]A!$L$128:$U$128</definedName>
    <definedName name="__Pam3" localSheetId="13" hidden="1">[4]A!$L$128:$U$128</definedName>
    <definedName name="__Pam3" hidden="1">[5]A!$L$128:$U$128</definedName>
    <definedName name="__Pam4" localSheetId="9" hidden="1">[4]A!$J$138:$U$138</definedName>
    <definedName name="__Pam4" localSheetId="10" hidden="1">[4]A!$J$138:$U$138</definedName>
    <definedName name="__Pam4" localSheetId="11" hidden="1">[4]A!$J$138:$U$138</definedName>
    <definedName name="__Pam4" localSheetId="14" hidden="1">[4]A!$J$138:$U$138</definedName>
    <definedName name="__Pam4" localSheetId="6" hidden="1">[4]A!$J$138:$U$138</definedName>
    <definedName name="__Pam4" localSheetId="1" hidden="1">[4]A!$J$138:$U$138</definedName>
    <definedName name="__Pam4" localSheetId="2" hidden="1">[4]A!$J$138:$U$138</definedName>
    <definedName name="__Pam4" localSheetId="0" hidden="1">[4]A!$J$138:$U$138</definedName>
    <definedName name="__Pam4" localSheetId="15" hidden="1">[4]A!$J$138:$U$138</definedName>
    <definedName name="__Pam4" localSheetId="8" hidden="1">[4]A!$J$138:$U$138</definedName>
    <definedName name="__Pam4" localSheetId="12" hidden="1">[4]A!$J$138:$U$138</definedName>
    <definedName name="__Pam4" localSheetId="13" hidden="1">[4]A!$J$138:$U$138</definedName>
    <definedName name="__Pam4" hidden="1">[5]A!$J$138:$U$138</definedName>
    <definedName name="__Pam5" localSheetId="9" hidden="1">[4]A!$J$130:$U$130</definedName>
    <definedName name="__Pam5" localSheetId="10" hidden="1">[4]A!$J$130:$U$130</definedName>
    <definedName name="__Pam5" localSheetId="11" hidden="1">[4]A!$J$130:$U$130</definedName>
    <definedName name="__Pam5" localSheetId="14" hidden="1">[4]A!$J$130:$U$130</definedName>
    <definedName name="__Pam5" localSheetId="6" hidden="1">[4]A!$J$130:$U$130</definedName>
    <definedName name="__Pam5" localSheetId="1" hidden="1">[4]A!$J$130:$U$130</definedName>
    <definedName name="__Pam5" localSheetId="2" hidden="1">[4]A!$J$130:$U$130</definedName>
    <definedName name="__Pam5" localSheetId="0" hidden="1">[4]A!$J$130:$U$130</definedName>
    <definedName name="__Pam5" localSheetId="15" hidden="1">[4]A!$J$130:$U$130</definedName>
    <definedName name="__Pam5" localSheetId="8" hidden="1">[4]A!$J$130:$U$130</definedName>
    <definedName name="__Pam5" localSheetId="12" hidden="1">[4]A!$J$130:$U$130</definedName>
    <definedName name="__Pam5" localSheetId="13" hidden="1">[4]A!$J$130:$U$130</definedName>
    <definedName name="__Pam5" hidden="1">[5]A!$J$130:$U$130</definedName>
    <definedName name="__Pam6" localSheetId="9" hidden="1">[4]A!$J$152:$U$152</definedName>
    <definedName name="__Pam6" localSheetId="10" hidden="1">[4]A!$J$152:$U$152</definedName>
    <definedName name="__Pam6" localSheetId="11" hidden="1">[4]A!$J$152:$U$152</definedName>
    <definedName name="__Pam6" localSheetId="14" hidden="1">[4]A!$J$152:$U$152</definedName>
    <definedName name="__Pam6" localSheetId="6" hidden="1">[4]A!$J$152:$U$152</definedName>
    <definedName name="__Pam6" localSheetId="1" hidden="1">[4]A!$J$152:$U$152</definedName>
    <definedName name="__Pam6" localSheetId="2" hidden="1">[4]A!$J$152:$U$152</definedName>
    <definedName name="__Pam6" localSheetId="0" hidden="1">[4]A!$J$152:$U$152</definedName>
    <definedName name="__Pam6" localSheetId="15" hidden="1">[4]A!$J$152:$U$152</definedName>
    <definedName name="__Pam6" localSheetId="8" hidden="1">[4]A!$J$152:$U$152</definedName>
    <definedName name="__Pam6" localSheetId="12" hidden="1">[4]A!$J$152:$U$152</definedName>
    <definedName name="__Pam6" localSheetId="13" hidden="1">[4]A!$J$152:$U$152</definedName>
    <definedName name="__Pam6" hidden="1">[5]A!$J$152:$U$152</definedName>
    <definedName name="__Pam7" localSheetId="9" hidden="1">[4]A!$J$4:$U$4</definedName>
    <definedName name="__Pam7" localSheetId="10" hidden="1">[4]A!$J$4:$U$4</definedName>
    <definedName name="__Pam7" localSheetId="11" hidden="1">[4]A!$J$4:$U$4</definedName>
    <definedName name="__Pam7" localSheetId="14" hidden="1">[4]A!$J$4:$U$4</definedName>
    <definedName name="__Pam7" localSheetId="6" hidden="1">[4]A!$J$4:$U$4</definedName>
    <definedName name="__Pam7" localSheetId="1" hidden="1">[4]A!$J$4:$U$4</definedName>
    <definedName name="__Pam7" localSheetId="2" hidden="1">[4]A!$J$4:$U$4</definedName>
    <definedName name="__Pam7" localSheetId="0" hidden="1">[4]A!$J$4:$U$4</definedName>
    <definedName name="__Pam7" localSheetId="15" hidden="1">[4]A!$J$4:$U$4</definedName>
    <definedName name="__Pam7" localSheetId="8" hidden="1">[4]A!$J$4:$U$4</definedName>
    <definedName name="__Pam7" localSheetId="12" hidden="1">[4]A!$J$4:$U$4</definedName>
    <definedName name="__Pam7" localSheetId="13" hidden="1">[4]A!$J$4:$U$4</definedName>
    <definedName name="__Pam7" hidden="1">[5]A!$J$4:$U$4</definedName>
    <definedName name="__Pam8" localSheetId="9" hidden="1">[4]A!$J$4:$U$4</definedName>
    <definedName name="__Pam8" localSheetId="10" hidden="1">[4]A!$J$4:$U$4</definedName>
    <definedName name="__Pam8" localSheetId="11" hidden="1">[4]A!$J$4:$U$4</definedName>
    <definedName name="__Pam8" localSheetId="14" hidden="1">[4]A!$J$4:$U$4</definedName>
    <definedName name="__Pam8" localSheetId="6" hidden="1">[4]A!$J$4:$U$4</definedName>
    <definedName name="__Pam8" localSheetId="1" hidden="1">[4]A!$J$4:$U$4</definedName>
    <definedName name="__Pam8" localSheetId="2" hidden="1">[4]A!$J$4:$U$4</definedName>
    <definedName name="__Pam8" localSheetId="0" hidden="1">[4]A!$J$4:$U$4</definedName>
    <definedName name="__Pam8" localSheetId="15" hidden="1">[4]A!$J$4:$U$4</definedName>
    <definedName name="__Pam8" localSheetId="8" hidden="1">[4]A!$J$4:$U$4</definedName>
    <definedName name="__Pam8" localSheetId="12" hidden="1">[4]A!$J$4:$U$4</definedName>
    <definedName name="__Pam8" localSheetId="13" hidden="1">[4]A!$J$4:$U$4</definedName>
    <definedName name="__Pam8" hidden="1">[5]A!$J$4:$U$4</definedName>
    <definedName name="__Pam9" localSheetId="9" hidden="1">[4]A!$J$4:$U$4</definedName>
    <definedName name="__Pam9" localSheetId="10" hidden="1">[4]A!$J$4:$U$4</definedName>
    <definedName name="__Pam9" localSheetId="11" hidden="1">[4]A!$J$4:$U$4</definedName>
    <definedName name="__Pam9" localSheetId="14" hidden="1">[4]A!$J$4:$U$4</definedName>
    <definedName name="__Pam9" localSheetId="6" hidden="1">[4]A!$J$4:$U$4</definedName>
    <definedName name="__Pam9" localSheetId="1" hidden="1">[4]A!$J$4:$U$4</definedName>
    <definedName name="__Pam9" localSheetId="2" hidden="1">[4]A!$J$4:$U$4</definedName>
    <definedName name="__Pam9" localSheetId="0" hidden="1">[4]A!$J$4:$U$4</definedName>
    <definedName name="__Pam9" localSheetId="15" hidden="1">[4]A!$J$4:$U$4</definedName>
    <definedName name="__Pam9" localSheetId="8" hidden="1">[4]A!$J$4:$U$4</definedName>
    <definedName name="__Pam9" localSheetId="12" hidden="1">[4]A!$J$4:$U$4</definedName>
    <definedName name="__Pam9" localSheetId="13" hidden="1">[4]A!$J$4:$U$4</definedName>
    <definedName name="__Pam9" hidden="1">[5]A!$J$4:$U$4</definedName>
    <definedName name="_1__123Graph_ACHART_1" localSheetId="9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localSheetId="14" hidden="1">[4]A!$J$144:$U$144</definedName>
    <definedName name="_1__123Graph_ACHART_1" localSheetId="6" hidden="1">[4]A!$J$144:$U$144</definedName>
    <definedName name="_1__123Graph_ACHART_1" localSheetId="1" hidden="1">[4]A!$J$144:$U$144</definedName>
    <definedName name="_1__123Graph_ACHART_1" localSheetId="2" hidden="1">[4]A!$J$144:$U$144</definedName>
    <definedName name="_1__123Graph_ACHART_1" localSheetId="0" hidden="1">[4]A!$J$144:$U$144</definedName>
    <definedName name="_1__123Graph_ACHART_1" localSheetId="15" hidden="1">[4]A!$J$144:$U$144</definedName>
    <definedName name="_1__123Graph_ACHART_1" localSheetId="8" hidden="1">[4]A!$J$144:$U$144</definedName>
    <definedName name="_1__123Graph_ACHART_1" localSheetId="12" hidden="1">[4]A!$J$144:$U$144</definedName>
    <definedName name="_1__123Graph_ACHART_1" localSheetId="13" hidden="1">[4]A!$J$144:$U$144</definedName>
    <definedName name="_1__123Graph_ACHART_1" hidden="1">[5]A!$J$144:$U$144</definedName>
    <definedName name="_10__123Graph_BCHART_15" localSheetId="9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localSheetId="14" hidden="1">[4]A!$J$139:$U$139</definedName>
    <definedName name="_10__123Graph_BCHART_15" localSheetId="6" hidden="1">[4]A!$J$139:$U$139</definedName>
    <definedName name="_10__123Graph_BCHART_15" localSheetId="1" hidden="1">[4]A!$J$139:$U$139</definedName>
    <definedName name="_10__123Graph_BCHART_15" localSheetId="2" hidden="1">[4]A!$J$139:$U$139</definedName>
    <definedName name="_10__123Graph_BCHART_15" localSheetId="0" hidden="1">[4]A!$J$139:$U$139</definedName>
    <definedName name="_10__123Graph_BCHART_15" localSheetId="15" hidden="1">[4]A!$J$139:$U$139</definedName>
    <definedName name="_10__123Graph_BCHART_15" localSheetId="8" hidden="1">[4]A!$J$139:$U$139</definedName>
    <definedName name="_10__123Graph_BCHART_15" localSheetId="12" hidden="1">[4]A!$J$139:$U$139</definedName>
    <definedName name="_10__123Graph_BCHART_15" localSheetId="13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9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localSheetId="14" hidden="1">[4]A!$J$131:$U$131</definedName>
    <definedName name="_11__123Graph_BCHART_17" localSheetId="6" hidden="1">[4]A!$J$131:$U$131</definedName>
    <definedName name="_11__123Graph_BCHART_17" localSheetId="1" hidden="1">[4]A!$J$131:$U$131</definedName>
    <definedName name="_11__123Graph_BCHART_17" localSheetId="2" hidden="1">[4]A!$J$131:$U$131</definedName>
    <definedName name="_11__123Graph_BCHART_17" localSheetId="0" hidden="1">[4]A!$J$131:$U$131</definedName>
    <definedName name="_11__123Graph_BCHART_17" localSheetId="15" hidden="1">[4]A!$J$131:$U$131</definedName>
    <definedName name="_11__123Graph_BCHART_17" localSheetId="8" hidden="1">[4]A!$J$131:$U$131</definedName>
    <definedName name="_11__123Graph_BCHART_17" localSheetId="12" hidden="1">[4]A!$J$131:$U$131</definedName>
    <definedName name="_11__123Graph_BCHART_17" localSheetId="13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9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localSheetId="14" hidden="1">[4]A!$J$153:$U$153</definedName>
    <definedName name="_12__123Graph_BCHART_19" localSheetId="6" hidden="1">[4]A!$J$153:$U$153</definedName>
    <definedName name="_12__123Graph_BCHART_19" localSheetId="1" hidden="1">[4]A!$J$153:$U$153</definedName>
    <definedName name="_12__123Graph_BCHART_19" localSheetId="2" hidden="1">[4]A!$J$153:$U$153</definedName>
    <definedName name="_12__123Graph_BCHART_19" localSheetId="0" hidden="1">[4]A!$J$153:$U$153</definedName>
    <definedName name="_12__123Graph_BCHART_19" localSheetId="15" hidden="1">[4]A!$J$153:$U$153</definedName>
    <definedName name="_12__123Graph_BCHART_19" localSheetId="8" hidden="1">[4]A!$J$153:$U$153</definedName>
    <definedName name="_12__123Graph_BCHART_19" localSheetId="12" hidden="1">[4]A!$J$153:$U$153</definedName>
    <definedName name="_12__123Graph_BCHART_19" localSheetId="13" hidden="1">[4]A!$J$153:$U$153</definedName>
    <definedName name="_12__123Graph_BCHART_19" hidden="1">[5]A!$J$153:$U$153</definedName>
    <definedName name="_120__123Graph_BChart_1A" hidden="1">[9]Cntmrs!$B$21:$M$21</definedName>
    <definedName name="_123" localSheetId="9" hidden="1">[4]A!$J$24:$U$24</definedName>
    <definedName name="_123" localSheetId="10" hidden="1">[4]A!$J$24:$U$24</definedName>
    <definedName name="_123" localSheetId="11" hidden="1">[4]A!$J$24:$U$24</definedName>
    <definedName name="_123" localSheetId="14" hidden="1">[4]A!$J$24:$U$24</definedName>
    <definedName name="_123" localSheetId="6" hidden="1">[4]A!$J$24:$U$24</definedName>
    <definedName name="_123" localSheetId="1" hidden="1">[4]A!$J$24:$U$24</definedName>
    <definedName name="_123" localSheetId="2" hidden="1">[4]A!$J$24:$U$24</definedName>
    <definedName name="_123" localSheetId="0" hidden="1">[4]A!$J$24:$U$24</definedName>
    <definedName name="_123" localSheetId="15" hidden="1">[4]A!$J$24:$U$24</definedName>
    <definedName name="_123" localSheetId="8" hidden="1">[4]A!$J$24:$U$24</definedName>
    <definedName name="_123" localSheetId="12" hidden="1">[4]A!$J$24:$U$24</definedName>
    <definedName name="_123" localSheetId="13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9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localSheetId="14" hidden="1">[4]A!$J$7:$U$7</definedName>
    <definedName name="_14__123Graph_BCHART_2" localSheetId="6" hidden="1">[4]A!$J$7:$U$7</definedName>
    <definedName name="_14__123Graph_BCHART_2" localSheetId="1" hidden="1">[4]A!$J$7:$U$7</definedName>
    <definedName name="_14__123Graph_BCHART_2" localSheetId="2" hidden="1">[4]A!$J$7:$U$7</definedName>
    <definedName name="_14__123Graph_BCHART_2" localSheetId="0" hidden="1">[4]A!$J$7:$U$7</definedName>
    <definedName name="_14__123Graph_BCHART_2" localSheetId="15" hidden="1">[4]A!$J$7:$U$7</definedName>
    <definedName name="_14__123Graph_BCHART_2" localSheetId="8" hidden="1">[4]A!$J$7:$U$7</definedName>
    <definedName name="_14__123Graph_BCHART_2" localSheetId="12" hidden="1">[4]A!$J$7:$U$7</definedName>
    <definedName name="_14__123Graph_BCHART_2" localSheetId="13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9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localSheetId="14" hidden="1">[4]A!$L$128:$U$128</definedName>
    <definedName name="_15__123Graph_BCHART_4" localSheetId="6" hidden="1">[4]A!$L$128:$U$128</definedName>
    <definedName name="_15__123Graph_BCHART_4" localSheetId="1" hidden="1">[4]A!$L$128:$U$128</definedName>
    <definedName name="_15__123Graph_BCHART_4" localSheetId="2" hidden="1">[4]A!$L$128:$U$128</definedName>
    <definedName name="_15__123Graph_BCHART_4" localSheetId="0" hidden="1">[4]A!$L$128:$U$128</definedName>
    <definedName name="_15__123Graph_BCHART_4" localSheetId="15" hidden="1">[4]A!$L$128:$U$128</definedName>
    <definedName name="_15__123Graph_BCHART_4" localSheetId="8" hidden="1">[4]A!$L$128:$U$128</definedName>
    <definedName name="_15__123Graph_BCHART_4" localSheetId="12" hidden="1">[4]A!$L$128:$U$128</definedName>
    <definedName name="_15__123Graph_BCHART_4" localSheetId="13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9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localSheetId="14" hidden="1">[4]A!$J$138:$U$138</definedName>
    <definedName name="_17__123Graph_CCHART_15" localSheetId="6" hidden="1">[4]A!$J$138:$U$138</definedName>
    <definedName name="_17__123Graph_CCHART_15" localSheetId="1" hidden="1">[4]A!$J$138:$U$138</definedName>
    <definedName name="_17__123Graph_CCHART_15" localSheetId="2" hidden="1">[4]A!$J$138:$U$138</definedName>
    <definedName name="_17__123Graph_CCHART_15" localSheetId="0" hidden="1">[4]A!$J$138:$U$138</definedName>
    <definedName name="_17__123Graph_CCHART_15" localSheetId="15" hidden="1">[4]A!$J$138:$U$138</definedName>
    <definedName name="_17__123Graph_CCHART_15" localSheetId="8" hidden="1">[4]A!$J$138:$U$138</definedName>
    <definedName name="_17__123Graph_CCHART_15" localSheetId="12" hidden="1">[4]A!$J$138:$U$138</definedName>
    <definedName name="_17__123Graph_CCHART_15" localSheetId="13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9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localSheetId="14" hidden="1">[4]A!$J$130:$U$130</definedName>
    <definedName name="_18__123Graph_CCHART_17" localSheetId="6" hidden="1">[4]A!$J$130:$U$130</definedName>
    <definedName name="_18__123Graph_CCHART_17" localSheetId="1" hidden="1">[4]A!$J$130:$U$130</definedName>
    <definedName name="_18__123Graph_CCHART_17" localSheetId="2" hidden="1">[4]A!$J$130:$U$130</definedName>
    <definedName name="_18__123Graph_CCHART_17" localSheetId="0" hidden="1">[4]A!$J$130:$U$130</definedName>
    <definedName name="_18__123Graph_CCHART_17" localSheetId="15" hidden="1">[4]A!$J$130:$U$130</definedName>
    <definedName name="_18__123Graph_CCHART_17" localSheetId="8" hidden="1">[4]A!$J$130:$U$130</definedName>
    <definedName name="_18__123Graph_CCHART_17" localSheetId="12" hidden="1">[4]A!$J$130:$U$130</definedName>
    <definedName name="_18__123Graph_CCHART_17" localSheetId="13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9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localSheetId="14" hidden="1">[4]A!$J$152:$U$152</definedName>
    <definedName name="_19__123Graph_CCHART_19" localSheetId="6" hidden="1">[4]A!$J$152:$U$152</definedName>
    <definedName name="_19__123Graph_CCHART_19" localSheetId="1" hidden="1">[4]A!$J$152:$U$152</definedName>
    <definedName name="_19__123Graph_CCHART_19" localSheetId="2" hidden="1">[4]A!$J$152:$U$152</definedName>
    <definedName name="_19__123Graph_CCHART_19" localSheetId="0" hidden="1">[4]A!$J$152:$U$152</definedName>
    <definedName name="_19__123Graph_CCHART_19" localSheetId="15" hidden="1">[4]A!$J$152:$U$152</definedName>
    <definedName name="_19__123Graph_CCHART_19" localSheetId="8" hidden="1">[4]A!$J$152:$U$152</definedName>
    <definedName name="_19__123Graph_CCHART_19" localSheetId="12" hidden="1">[4]A!$J$152:$U$152</definedName>
    <definedName name="_19__123Graph_CCHART_19" localSheetId="13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9" hidden="1">#REF!</definedName>
    <definedName name="_2" localSheetId="10" hidden="1">#REF!</definedName>
    <definedName name="_2" localSheetId="11" hidden="1">#REF!</definedName>
    <definedName name="_2" localSheetId="14" hidden="1">#REF!</definedName>
    <definedName name="_2" localSheetId="6" hidden="1">#REF!</definedName>
    <definedName name="_2" localSheetId="1" hidden="1">#REF!</definedName>
    <definedName name="_2" localSheetId="2" hidden="1">#REF!</definedName>
    <definedName name="_2" localSheetId="0" hidden="1">#REF!</definedName>
    <definedName name="_2" localSheetId="15" hidden="1">#REF!</definedName>
    <definedName name="_2" localSheetId="8" hidden="1">#REF!</definedName>
    <definedName name="_2" localSheetId="12" hidden="1">#REF!</definedName>
    <definedName name="_2" localSheetId="13" hidden="1">#REF!</definedName>
    <definedName name="_2" hidden="1">#REF!</definedName>
    <definedName name="_2__123Graph_ACHART_10" localSheetId="9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localSheetId="14" hidden="1">[4]A!$J$17:$U$17</definedName>
    <definedName name="_2__123Graph_ACHART_10" localSheetId="6" hidden="1">[4]A!$J$17:$U$17</definedName>
    <definedName name="_2__123Graph_ACHART_10" localSheetId="1" hidden="1">[4]A!$J$17:$U$17</definedName>
    <definedName name="_2__123Graph_ACHART_10" localSheetId="2" hidden="1">[4]A!$J$17:$U$17</definedName>
    <definedName name="_2__123Graph_ACHART_10" localSheetId="0" hidden="1">[4]A!$J$17:$U$17</definedName>
    <definedName name="_2__123Graph_ACHART_10" localSheetId="15" hidden="1">[4]A!$J$17:$U$17</definedName>
    <definedName name="_2__123Graph_ACHART_10" localSheetId="8" hidden="1">[4]A!$J$17:$U$17</definedName>
    <definedName name="_2__123Graph_ACHART_10" localSheetId="12" hidden="1">[4]A!$J$17:$U$17</definedName>
    <definedName name="_2__123Graph_ACHART_10" localSheetId="13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9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localSheetId="14" hidden="1">[4]A!$J$4:$U$4</definedName>
    <definedName name="_21__123Graph_XCHART_1" localSheetId="6" hidden="1">[4]A!$J$4:$U$4</definedName>
    <definedName name="_21__123Graph_XCHART_1" localSheetId="1" hidden="1">[4]A!$J$4:$U$4</definedName>
    <definedName name="_21__123Graph_XCHART_1" localSheetId="2" hidden="1">[4]A!$J$4:$U$4</definedName>
    <definedName name="_21__123Graph_XCHART_1" localSheetId="0" hidden="1">[4]A!$J$4:$U$4</definedName>
    <definedName name="_21__123Graph_XCHART_1" localSheetId="15" hidden="1">[4]A!$J$4:$U$4</definedName>
    <definedName name="_21__123Graph_XCHART_1" localSheetId="8" hidden="1">[4]A!$J$4:$U$4</definedName>
    <definedName name="_21__123Graph_XCHART_1" localSheetId="12" hidden="1">[4]A!$J$4:$U$4</definedName>
    <definedName name="_21__123Graph_XCHART_1" localSheetId="13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9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localSheetId="14" hidden="1">[4]A!$J$4:$U$4</definedName>
    <definedName name="_22__123Graph_XCHART_10" localSheetId="6" hidden="1">[4]A!$J$4:$U$4</definedName>
    <definedName name="_22__123Graph_XCHART_10" localSheetId="1" hidden="1">[4]A!$J$4:$U$4</definedName>
    <definedName name="_22__123Graph_XCHART_10" localSheetId="2" hidden="1">[4]A!$J$4:$U$4</definedName>
    <definedName name="_22__123Graph_XCHART_10" localSheetId="0" hidden="1">[4]A!$J$4:$U$4</definedName>
    <definedName name="_22__123Graph_XCHART_10" localSheetId="15" hidden="1">[4]A!$J$4:$U$4</definedName>
    <definedName name="_22__123Graph_XCHART_10" localSheetId="8" hidden="1">[4]A!$J$4:$U$4</definedName>
    <definedName name="_22__123Graph_XCHART_10" localSheetId="12" hidden="1">[4]A!$J$4:$U$4</definedName>
    <definedName name="_22__123Graph_XCHART_10" localSheetId="13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9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localSheetId="14" hidden="1">[4]A!$J$4:$U$4</definedName>
    <definedName name="_23__123Graph_XCHART_15" localSheetId="6" hidden="1">[4]A!$J$4:$U$4</definedName>
    <definedName name="_23__123Graph_XCHART_15" localSheetId="1" hidden="1">[4]A!$J$4:$U$4</definedName>
    <definedName name="_23__123Graph_XCHART_15" localSheetId="2" hidden="1">[4]A!$J$4:$U$4</definedName>
    <definedName name="_23__123Graph_XCHART_15" localSheetId="0" hidden="1">[4]A!$J$4:$U$4</definedName>
    <definedName name="_23__123Graph_XCHART_15" localSheetId="15" hidden="1">[4]A!$J$4:$U$4</definedName>
    <definedName name="_23__123Graph_XCHART_15" localSheetId="8" hidden="1">[4]A!$J$4:$U$4</definedName>
    <definedName name="_23__123Graph_XCHART_15" localSheetId="12" hidden="1">[4]A!$J$4:$U$4</definedName>
    <definedName name="_23__123Graph_XCHART_15" localSheetId="13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9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localSheetId="14" hidden="1">[4]A!$J$4:$U$4</definedName>
    <definedName name="_24__123Graph_XCHART_17" localSheetId="6" hidden="1">[4]A!$J$4:$U$4</definedName>
    <definedName name="_24__123Graph_XCHART_17" localSheetId="1" hidden="1">[4]A!$J$4:$U$4</definedName>
    <definedName name="_24__123Graph_XCHART_17" localSheetId="2" hidden="1">[4]A!$J$4:$U$4</definedName>
    <definedName name="_24__123Graph_XCHART_17" localSheetId="0" hidden="1">[4]A!$J$4:$U$4</definedName>
    <definedName name="_24__123Graph_XCHART_17" localSheetId="15" hidden="1">[4]A!$J$4:$U$4</definedName>
    <definedName name="_24__123Graph_XCHART_17" localSheetId="8" hidden="1">[4]A!$J$4:$U$4</definedName>
    <definedName name="_24__123Graph_XCHART_17" localSheetId="12" hidden="1">[4]A!$J$4:$U$4</definedName>
    <definedName name="_24__123Graph_XCHART_17" localSheetId="13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9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localSheetId="14" hidden="1">[4]A!$J$4:$U$4</definedName>
    <definedName name="_25__123Graph_XCHART_19" localSheetId="6" hidden="1">[4]A!$J$4:$U$4</definedName>
    <definedName name="_25__123Graph_XCHART_19" localSheetId="1" hidden="1">[4]A!$J$4:$U$4</definedName>
    <definedName name="_25__123Graph_XCHART_19" localSheetId="2" hidden="1">[4]A!$J$4:$U$4</definedName>
    <definedName name="_25__123Graph_XCHART_19" localSheetId="0" hidden="1">[4]A!$J$4:$U$4</definedName>
    <definedName name="_25__123Graph_XCHART_19" localSheetId="15" hidden="1">[4]A!$J$4:$U$4</definedName>
    <definedName name="_25__123Graph_XCHART_19" localSheetId="8" hidden="1">[4]A!$J$4:$U$4</definedName>
    <definedName name="_25__123Graph_XCHART_19" localSheetId="12" hidden="1">[4]A!$J$4:$U$4</definedName>
    <definedName name="_25__123Graph_XCHART_19" localSheetId="13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9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localSheetId="14" hidden="1">[4]A!$J$4:$U$4</definedName>
    <definedName name="_27__123Graph_XCHART_2" localSheetId="6" hidden="1">[4]A!$J$4:$U$4</definedName>
    <definedName name="_27__123Graph_XCHART_2" localSheetId="1" hidden="1">[4]A!$J$4:$U$4</definedName>
    <definedName name="_27__123Graph_XCHART_2" localSheetId="2" hidden="1">[4]A!$J$4:$U$4</definedName>
    <definedName name="_27__123Graph_XCHART_2" localSheetId="0" hidden="1">[4]A!$J$4:$U$4</definedName>
    <definedName name="_27__123Graph_XCHART_2" localSheetId="15" hidden="1">[4]A!$J$4:$U$4</definedName>
    <definedName name="_27__123Graph_XCHART_2" localSheetId="8" hidden="1">[4]A!$J$4:$U$4</definedName>
    <definedName name="_27__123Graph_XCHART_2" localSheetId="12" hidden="1">[4]A!$J$4:$U$4</definedName>
    <definedName name="_27__123Graph_XCHART_2" localSheetId="13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9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localSheetId="14" hidden="1">[4]A!$L$4:$U$4</definedName>
    <definedName name="_29__123Graph_XCHART_4" localSheetId="6" hidden="1">[4]A!$L$4:$U$4</definedName>
    <definedName name="_29__123Graph_XCHART_4" localSheetId="1" hidden="1">[4]A!$L$4:$U$4</definedName>
    <definedName name="_29__123Graph_XCHART_4" localSheetId="2" hidden="1">[4]A!$L$4:$U$4</definedName>
    <definedName name="_29__123Graph_XCHART_4" localSheetId="0" hidden="1">[4]A!$L$4:$U$4</definedName>
    <definedName name="_29__123Graph_XCHART_4" localSheetId="15" hidden="1">[4]A!$L$4:$U$4</definedName>
    <definedName name="_29__123Graph_XCHART_4" localSheetId="8" hidden="1">[4]A!$L$4:$U$4</definedName>
    <definedName name="_29__123Graph_XCHART_4" localSheetId="12" hidden="1">[4]A!$L$4:$U$4</definedName>
    <definedName name="_29__123Graph_XCHART_4" localSheetId="13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9" hidden="1">#REF!</definedName>
    <definedName name="_3" localSheetId="10" hidden="1">#REF!</definedName>
    <definedName name="_3" localSheetId="11" hidden="1">#REF!</definedName>
    <definedName name="_3" localSheetId="14" hidden="1">#REF!</definedName>
    <definedName name="_3" localSheetId="6" hidden="1">#REF!</definedName>
    <definedName name="_3" localSheetId="1" hidden="1">#REF!</definedName>
    <definedName name="_3" localSheetId="2" hidden="1">#REF!</definedName>
    <definedName name="_3" localSheetId="0" hidden="1">#REF!</definedName>
    <definedName name="_3" localSheetId="15" hidden="1">#REF!</definedName>
    <definedName name="_3" localSheetId="8" hidden="1">#REF!</definedName>
    <definedName name="_3" localSheetId="12" hidden="1">#REF!</definedName>
    <definedName name="_3" localSheetId="13" hidden="1">#REF!</definedName>
    <definedName name="_3" hidden="1">#REF!</definedName>
    <definedName name="_3__123Graph_AChart_1A" hidden="1">[10]Cntmrs!$B$20:$M$20</definedName>
    <definedName name="_30__123Graph_XCHART_5" localSheetId="9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localSheetId="14" hidden="1">[4]A!$J$4:$U$4</definedName>
    <definedName name="_30__123Graph_XCHART_5" localSheetId="6" hidden="1">[4]A!$J$4:$U$4</definedName>
    <definedName name="_30__123Graph_XCHART_5" localSheetId="1" hidden="1">[4]A!$J$4:$U$4</definedName>
    <definedName name="_30__123Graph_XCHART_5" localSheetId="2" hidden="1">[4]A!$J$4:$U$4</definedName>
    <definedName name="_30__123Graph_XCHART_5" localSheetId="0" hidden="1">[4]A!$J$4:$U$4</definedName>
    <definedName name="_30__123Graph_XCHART_5" localSheetId="15" hidden="1">[4]A!$J$4:$U$4</definedName>
    <definedName name="_30__123Graph_XCHART_5" localSheetId="8" hidden="1">[4]A!$J$4:$U$4</definedName>
    <definedName name="_30__123Graph_XCHART_5" localSheetId="12" hidden="1">[4]A!$J$4:$U$4</definedName>
    <definedName name="_30__123Graph_XCHART_5" localSheetId="13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9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localSheetId="14" hidden="1">[4]A!$J$6:$U$6</definedName>
    <definedName name="_4__123Graph_ACHART_2" localSheetId="6" hidden="1">[4]A!$J$6:$U$6</definedName>
    <definedName name="_4__123Graph_ACHART_2" localSheetId="1" hidden="1">[4]A!$J$6:$U$6</definedName>
    <definedName name="_4__123Graph_ACHART_2" localSheetId="2" hidden="1">[4]A!$J$6:$U$6</definedName>
    <definedName name="_4__123Graph_ACHART_2" localSheetId="0" hidden="1">[4]A!$J$6:$U$6</definedName>
    <definedName name="_4__123Graph_ACHART_2" localSheetId="15" hidden="1">[4]A!$J$6:$U$6</definedName>
    <definedName name="_4__123Graph_ACHART_2" localSheetId="8" hidden="1">[4]A!$J$6:$U$6</definedName>
    <definedName name="_4__123Graph_ACHART_2" localSheetId="12" hidden="1">[4]A!$J$6:$U$6</definedName>
    <definedName name="_4__123Graph_ACHART_2" localSheetId="13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9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localSheetId="14" hidden="1">[4]A!$L$25:$U$25</definedName>
    <definedName name="_6__123Graph_ACHART_4" localSheetId="6" hidden="1">[4]A!$L$25:$U$25</definedName>
    <definedName name="_6__123Graph_ACHART_4" localSheetId="1" hidden="1">[4]A!$L$25:$U$25</definedName>
    <definedName name="_6__123Graph_ACHART_4" localSheetId="2" hidden="1">[4]A!$L$25:$U$25</definedName>
    <definedName name="_6__123Graph_ACHART_4" localSheetId="0" hidden="1">[4]A!$L$25:$U$25</definedName>
    <definedName name="_6__123Graph_ACHART_4" localSheetId="15" hidden="1">[4]A!$L$25:$U$25</definedName>
    <definedName name="_6__123Graph_ACHART_4" localSheetId="8" hidden="1">[4]A!$L$25:$U$25</definedName>
    <definedName name="_6__123Graph_ACHART_4" localSheetId="12" hidden="1">[4]A!$L$25:$U$25</definedName>
    <definedName name="_6__123Graph_ACHART_4" localSheetId="13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9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localSheetId="14" hidden="1">[4]A!$J$204:$U$204</definedName>
    <definedName name="_7__123Graph_ACHART_5" localSheetId="6" hidden="1">[4]A!$J$204:$U$204</definedName>
    <definedName name="_7__123Graph_ACHART_5" localSheetId="1" hidden="1">[4]A!$J$204:$U$204</definedName>
    <definedName name="_7__123Graph_ACHART_5" localSheetId="2" hidden="1">[4]A!$J$204:$U$204</definedName>
    <definedName name="_7__123Graph_ACHART_5" localSheetId="0" hidden="1">[4]A!$J$204:$U$204</definedName>
    <definedName name="_7__123Graph_ACHART_5" localSheetId="15" hidden="1">[4]A!$J$204:$U$204</definedName>
    <definedName name="_7__123Graph_ACHART_5" localSheetId="8" hidden="1">[4]A!$J$204:$U$204</definedName>
    <definedName name="_7__123Graph_ACHART_5" localSheetId="12" hidden="1">[4]A!$J$204:$U$204</definedName>
    <definedName name="_7__123Graph_ACHART_5" localSheetId="13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9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localSheetId="14" hidden="1">[4]A!$J$145:$U$145</definedName>
    <definedName name="_8__123Graph_BCHART_1" localSheetId="6" hidden="1">[4]A!$J$145:$U$145</definedName>
    <definedName name="_8__123Graph_BCHART_1" localSheetId="1" hidden="1">[4]A!$J$145:$U$145</definedName>
    <definedName name="_8__123Graph_BCHART_1" localSheetId="2" hidden="1">[4]A!$J$145:$U$145</definedName>
    <definedName name="_8__123Graph_BCHART_1" localSheetId="0" hidden="1">[4]A!$J$145:$U$145</definedName>
    <definedName name="_8__123Graph_BCHART_1" localSheetId="15" hidden="1">[4]A!$J$145:$U$145</definedName>
    <definedName name="_8__123Graph_BCHART_1" localSheetId="8" hidden="1">[4]A!$J$145:$U$145</definedName>
    <definedName name="_8__123Graph_BCHART_1" localSheetId="12" hidden="1">[4]A!$J$145:$U$145</definedName>
    <definedName name="_8__123Graph_BCHART_1" localSheetId="13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9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localSheetId="14" hidden="1">[4]A!$J$24:$U$24</definedName>
    <definedName name="_9__123Graph_BCHART_10" localSheetId="6" hidden="1">[4]A!$J$24:$U$24</definedName>
    <definedName name="_9__123Graph_BCHART_10" localSheetId="1" hidden="1">[4]A!$J$24:$U$24</definedName>
    <definedName name="_9__123Graph_BCHART_10" localSheetId="2" hidden="1">[4]A!$J$24:$U$24</definedName>
    <definedName name="_9__123Graph_BCHART_10" localSheetId="0" hidden="1">[4]A!$J$24:$U$24</definedName>
    <definedName name="_9__123Graph_BCHART_10" localSheetId="15" hidden="1">[4]A!$J$24:$U$24</definedName>
    <definedName name="_9__123Graph_BCHART_10" localSheetId="8" hidden="1">[4]A!$J$24:$U$24</definedName>
    <definedName name="_9__123Graph_BCHART_10" localSheetId="12" hidden="1">[4]A!$J$24:$U$24</definedName>
    <definedName name="_9__123Graph_BCHART_10" localSheetId="13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7" hidden="1">{"'Sample Status'!$A$1:$J$21"}</definedName>
    <definedName name="_Ap1" localSheetId="9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localSheetId="14" hidden="1">{"'Sample Status'!$A$1:$J$21"}</definedName>
    <definedName name="_Ap1" localSheetId="6" hidden="1">{"'Sample Status'!$A$1:$J$21"}</definedName>
    <definedName name="_Ap1" localSheetId="1" hidden="1">{"'Sample Status'!$A$1:$J$21"}</definedName>
    <definedName name="_Ap1" localSheetId="2" hidden="1">{"'Sample Status'!$A$1:$J$21"}</definedName>
    <definedName name="_Ap1" localSheetId="0" hidden="1">{"'Sample Status'!$A$1:$J$21"}</definedName>
    <definedName name="_Ap1" localSheetId="15" hidden="1">{"'Sample Status'!$A$1:$J$21"}</definedName>
    <definedName name="_Ap1" localSheetId="8" hidden="1">{"'Sample Status'!$A$1:$J$21"}</definedName>
    <definedName name="_Ap1" localSheetId="12" hidden="1">{"'Sample Status'!$A$1:$J$21"}</definedName>
    <definedName name="_Ap1" localSheetId="13" hidden="1">{"'Sample Status'!$A$1:$J$21"}</definedName>
    <definedName name="_Ap1" hidden="1">{"'Sample Status'!$A$1:$J$21"}</definedName>
    <definedName name="_CBF31">#REF!</definedName>
    <definedName name="_dfr4" localSheetId="9" hidden="1">[4]A!$J$4:$U$4</definedName>
    <definedName name="_dfr4" localSheetId="10" hidden="1">[4]A!$J$4:$U$4</definedName>
    <definedName name="_dfr4" localSheetId="11" hidden="1">[4]A!$J$4:$U$4</definedName>
    <definedName name="_dfr4" localSheetId="14" hidden="1">[4]A!$J$4:$U$4</definedName>
    <definedName name="_dfr4" localSheetId="6" hidden="1">[4]A!$J$4:$U$4</definedName>
    <definedName name="_dfr4" localSheetId="1" hidden="1">[4]A!$J$4:$U$4</definedName>
    <definedName name="_dfr4" localSheetId="2" hidden="1">[4]A!$J$4:$U$4</definedName>
    <definedName name="_dfr4" localSheetId="0" hidden="1">[4]A!$J$4:$U$4</definedName>
    <definedName name="_dfr4" localSheetId="15" hidden="1">[4]A!$J$4:$U$4</definedName>
    <definedName name="_dfr4" localSheetId="8" hidden="1">[4]A!$J$4:$U$4</definedName>
    <definedName name="_dfr4" localSheetId="12" hidden="1">[4]A!$J$4:$U$4</definedName>
    <definedName name="_dfr4" localSheetId="13" hidden="1">[4]A!$J$4:$U$4</definedName>
    <definedName name="_dfr4" hidden="1">[5]A!$J$4:$U$4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4" hidden="1">#REF!</definedName>
    <definedName name="_Fill" localSheetId="6" hidden="1">#REF!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15" hidden="1">#REF!</definedName>
    <definedName name="_Fill" localSheetId="8" hidden="1">#REF!</definedName>
    <definedName name="_Fill" localSheetId="12" hidden="1">#REF!</definedName>
    <definedName name="_Fill" localSheetId="13" hidden="1">#REF!</definedName>
    <definedName name="_Fill" hidden="1">#REF!</definedName>
    <definedName name="_xlnm._FilterDatabase" localSheetId="9" hidden="1">APAC!$B$4:$W$40</definedName>
    <definedName name="_xlnm._FilterDatabase" localSheetId="10" hidden="1">BNL!$B$4:$W$40</definedName>
    <definedName name="_xlnm._FilterDatabase" localSheetId="3" hidden="1">Comparision_2024!$A$3:$H$20</definedName>
    <definedName name="_xlnm._FilterDatabase" localSheetId="11" hidden="1">DACH!$B$4:$W$40</definedName>
    <definedName name="_xlnm._FilterDatabase" localSheetId="14" hidden="1">LAT!$B$4:$W$40</definedName>
    <definedName name="_xlnm._FilterDatabase" localSheetId="6" hidden="1">'Market Dashboard'!$B$3:$AA$54</definedName>
    <definedName name="_xlnm._FilterDatabase" localSheetId="1" hidden="1">'Market Dashboard_Dec 22'!$B$3:$AA$54</definedName>
    <definedName name="_xlnm._FilterDatabase" localSheetId="2" hidden="1">'Market Dashboard_F 24 Revised'!$A$3:$BN$57</definedName>
    <definedName name="_xlnm._FilterDatabase" localSheetId="0" hidden="1">'Market Dashboard_Jun 23'!$A$3:$DK$57</definedName>
    <definedName name="_xlnm._FilterDatabase" localSheetId="15" hidden="1">MET!$B$4:$W$40</definedName>
    <definedName name="_xlnm._FilterDatabase" localSheetId="8" hidden="1">NAM!$B$4:$W$40</definedName>
    <definedName name="_xlnm._FilterDatabase" localSheetId="12" hidden="1">NOR!$B$4:$W$40</definedName>
    <definedName name="_xlnm._FilterDatabase" localSheetId="13" hidden="1">UKI!$B$4:$W$40</definedName>
    <definedName name="_hek1">[3]!_hek1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4" hidden="1">#REF!</definedName>
    <definedName name="_Key1" localSheetId="6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15" hidden="1">#REF!</definedName>
    <definedName name="_Key1" localSheetId="8" hidden="1">#REF!</definedName>
    <definedName name="_Key1" localSheetId="12" hidden="1">#REF!</definedName>
    <definedName name="_Key1" localSheetId="13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9" hidden="1">[4]A!$J$4:$U$4</definedName>
    <definedName name="_Pam10" localSheetId="10" hidden="1">[4]A!$J$4:$U$4</definedName>
    <definedName name="_Pam10" localSheetId="11" hidden="1">[4]A!$J$4:$U$4</definedName>
    <definedName name="_Pam10" localSheetId="14" hidden="1">[4]A!$J$4:$U$4</definedName>
    <definedName name="_Pam10" localSheetId="6" hidden="1">[4]A!$J$4:$U$4</definedName>
    <definedName name="_Pam10" localSheetId="1" hidden="1">[4]A!$J$4:$U$4</definedName>
    <definedName name="_Pam10" localSheetId="2" hidden="1">[4]A!$J$4:$U$4</definedName>
    <definedName name="_Pam10" localSheetId="0" hidden="1">[4]A!$J$4:$U$4</definedName>
    <definedName name="_Pam10" localSheetId="15" hidden="1">[4]A!$J$4:$U$4</definedName>
    <definedName name="_Pam10" localSheetId="8" hidden="1">[4]A!$J$4:$U$4</definedName>
    <definedName name="_Pam10" localSheetId="12" hidden="1">[4]A!$J$4:$U$4</definedName>
    <definedName name="_Pam10" localSheetId="13" hidden="1">[4]A!$J$4:$U$4</definedName>
    <definedName name="_Pam10" hidden="1">[5]A!$J$4:$U$4</definedName>
    <definedName name="_Pam11" localSheetId="9" hidden="1">[4]A!$J$4:$U$4</definedName>
    <definedName name="_Pam11" localSheetId="10" hidden="1">[4]A!$J$4:$U$4</definedName>
    <definedName name="_Pam11" localSheetId="11" hidden="1">[4]A!$J$4:$U$4</definedName>
    <definedName name="_Pam11" localSheetId="14" hidden="1">[4]A!$J$4:$U$4</definedName>
    <definedName name="_Pam11" localSheetId="6" hidden="1">[4]A!$J$4:$U$4</definedName>
    <definedName name="_Pam11" localSheetId="1" hidden="1">[4]A!$J$4:$U$4</definedName>
    <definedName name="_Pam11" localSheetId="2" hidden="1">[4]A!$J$4:$U$4</definedName>
    <definedName name="_Pam11" localSheetId="0" hidden="1">[4]A!$J$4:$U$4</definedName>
    <definedName name="_Pam11" localSheetId="15" hidden="1">[4]A!$J$4:$U$4</definedName>
    <definedName name="_Pam11" localSheetId="8" hidden="1">[4]A!$J$4:$U$4</definedName>
    <definedName name="_Pam11" localSheetId="12" hidden="1">[4]A!$J$4:$U$4</definedName>
    <definedName name="_Pam11" localSheetId="13" hidden="1">[4]A!$J$4:$U$4</definedName>
    <definedName name="_Pam11" hidden="1">[5]A!$J$4:$U$4</definedName>
    <definedName name="_Pam12" localSheetId="9" hidden="1">[4]A!$J$4:$U$4</definedName>
    <definedName name="_Pam12" localSheetId="10" hidden="1">[4]A!$J$4:$U$4</definedName>
    <definedName name="_Pam12" localSheetId="11" hidden="1">[4]A!$J$4:$U$4</definedName>
    <definedName name="_Pam12" localSheetId="14" hidden="1">[4]A!$J$4:$U$4</definedName>
    <definedName name="_Pam12" localSheetId="6" hidden="1">[4]A!$J$4:$U$4</definedName>
    <definedName name="_Pam12" localSheetId="1" hidden="1">[4]A!$J$4:$U$4</definedName>
    <definedName name="_Pam12" localSheetId="2" hidden="1">[4]A!$J$4:$U$4</definedName>
    <definedName name="_Pam12" localSheetId="0" hidden="1">[4]A!$J$4:$U$4</definedName>
    <definedName name="_Pam12" localSheetId="15" hidden="1">[4]A!$J$4:$U$4</definedName>
    <definedName name="_Pam12" localSheetId="8" hidden="1">[4]A!$J$4:$U$4</definedName>
    <definedName name="_Pam12" localSheetId="12" hidden="1">[4]A!$J$4:$U$4</definedName>
    <definedName name="_Pam12" localSheetId="13" hidden="1">[4]A!$J$4:$U$4</definedName>
    <definedName name="_Pam12" hidden="1">[5]A!$J$4:$U$4</definedName>
    <definedName name="_Pam13" localSheetId="9" hidden="1">[4]A!$L$4:$U$4</definedName>
    <definedName name="_Pam13" localSheetId="10" hidden="1">[4]A!$L$4:$U$4</definedName>
    <definedName name="_Pam13" localSheetId="11" hidden="1">[4]A!$L$4:$U$4</definedName>
    <definedName name="_Pam13" localSheetId="14" hidden="1">[4]A!$L$4:$U$4</definedName>
    <definedName name="_Pam13" localSheetId="6" hidden="1">[4]A!$L$4:$U$4</definedName>
    <definedName name="_Pam13" localSheetId="1" hidden="1">[4]A!$L$4:$U$4</definedName>
    <definedName name="_Pam13" localSheetId="2" hidden="1">[4]A!$L$4:$U$4</definedName>
    <definedName name="_Pam13" localSheetId="0" hidden="1">[4]A!$L$4:$U$4</definedName>
    <definedName name="_Pam13" localSheetId="15" hidden="1">[4]A!$L$4:$U$4</definedName>
    <definedName name="_Pam13" localSheetId="8" hidden="1">[4]A!$L$4:$U$4</definedName>
    <definedName name="_Pam13" localSheetId="12" hidden="1">[4]A!$L$4:$U$4</definedName>
    <definedName name="_Pam13" localSheetId="13" hidden="1">[4]A!$L$4:$U$4</definedName>
    <definedName name="_Pam13" hidden="1">[5]A!$L$4:$U$4</definedName>
    <definedName name="_Pam14" localSheetId="9" hidden="1">[4]A!$J$4:$U$4</definedName>
    <definedName name="_Pam14" localSheetId="10" hidden="1">[4]A!$J$4:$U$4</definedName>
    <definedName name="_Pam14" localSheetId="11" hidden="1">[4]A!$J$4:$U$4</definedName>
    <definedName name="_Pam14" localSheetId="14" hidden="1">[4]A!$J$4:$U$4</definedName>
    <definedName name="_Pam14" localSheetId="6" hidden="1">[4]A!$J$4:$U$4</definedName>
    <definedName name="_Pam14" localSheetId="1" hidden="1">[4]A!$J$4:$U$4</definedName>
    <definedName name="_Pam14" localSheetId="2" hidden="1">[4]A!$J$4:$U$4</definedName>
    <definedName name="_Pam14" localSheetId="0" hidden="1">[4]A!$J$4:$U$4</definedName>
    <definedName name="_Pam14" localSheetId="15" hidden="1">[4]A!$J$4:$U$4</definedName>
    <definedName name="_Pam14" localSheetId="8" hidden="1">[4]A!$J$4:$U$4</definedName>
    <definedName name="_Pam14" localSheetId="12" hidden="1">[4]A!$J$4:$U$4</definedName>
    <definedName name="_Pam14" localSheetId="13" hidden="1">[4]A!$J$4:$U$4</definedName>
    <definedName name="_Pam14" hidden="1">[5]A!$J$4:$U$4</definedName>
    <definedName name="_Pam2" localSheetId="9" hidden="1">[4]A!$J$7:$U$7</definedName>
    <definedName name="_Pam2" localSheetId="10" hidden="1">[4]A!$J$7:$U$7</definedName>
    <definedName name="_Pam2" localSheetId="11" hidden="1">[4]A!$J$7:$U$7</definedName>
    <definedName name="_Pam2" localSheetId="14" hidden="1">[4]A!$J$7:$U$7</definedName>
    <definedName name="_Pam2" localSheetId="6" hidden="1">[4]A!$J$7:$U$7</definedName>
    <definedName name="_Pam2" localSheetId="1" hidden="1">[4]A!$J$7:$U$7</definedName>
    <definedName name="_Pam2" localSheetId="2" hidden="1">[4]A!$J$7:$U$7</definedName>
    <definedName name="_Pam2" localSheetId="0" hidden="1">[4]A!$J$7:$U$7</definedName>
    <definedName name="_Pam2" localSheetId="15" hidden="1">[4]A!$J$7:$U$7</definedName>
    <definedName name="_Pam2" localSheetId="8" hidden="1">[4]A!$J$7:$U$7</definedName>
    <definedName name="_Pam2" localSheetId="12" hidden="1">[4]A!$J$7:$U$7</definedName>
    <definedName name="_Pam2" localSheetId="13" hidden="1">[4]A!$J$7:$U$7</definedName>
    <definedName name="_Pam2" hidden="1">[5]A!$J$7:$U$7</definedName>
    <definedName name="_Pam3" localSheetId="9" hidden="1">[4]A!$L$128:$U$128</definedName>
    <definedName name="_Pam3" localSheetId="10" hidden="1">[4]A!$L$128:$U$128</definedName>
    <definedName name="_Pam3" localSheetId="11" hidden="1">[4]A!$L$128:$U$128</definedName>
    <definedName name="_Pam3" localSheetId="14" hidden="1">[4]A!$L$128:$U$128</definedName>
    <definedName name="_Pam3" localSheetId="6" hidden="1">[4]A!$L$128:$U$128</definedName>
    <definedName name="_Pam3" localSheetId="1" hidden="1">[4]A!$L$128:$U$128</definedName>
    <definedName name="_Pam3" localSheetId="2" hidden="1">[4]A!$L$128:$U$128</definedName>
    <definedName name="_Pam3" localSheetId="0" hidden="1">[4]A!$L$128:$U$128</definedName>
    <definedName name="_Pam3" localSheetId="15" hidden="1">[4]A!$L$128:$U$128</definedName>
    <definedName name="_Pam3" localSheetId="8" hidden="1">[4]A!$L$128:$U$128</definedName>
    <definedName name="_Pam3" localSheetId="12" hidden="1">[4]A!$L$128:$U$128</definedName>
    <definedName name="_Pam3" localSheetId="13" hidden="1">[4]A!$L$128:$U$128</definedName>
    <definedName name="_Pam3" hidden="1">[5]A!$L$128:$U$128</definedName>
    <definedName name="_Pam4" localSheetId="9" hidden="1">[4]A!$J$138:$U$138</definedName>
    <definedName name="_Pam4" localSheetId="10" hidden="1">[4]A!$J$138:$U$138</definedName>
    <definedName name="_Pam4" localSheetId="11" hidden="1">[4]A!$J$138:$U$138</definedName>
    <definedName name="_Pam4" localSheetId="14" hidden="1">[4]A!$J$138:$U$138</definedName>
    <definedName name="_Pam4" localSheetId="6" hidden="1">[4]A!$J$138:$U$138</definedName>
    <definedName name="_Pam4" localSheetId="1" hidden="1">[4]A!$J$138:$U$138</definedName>
    <definedName name="_Pam4" localSheetId="2" hidden="1">[4]A!$J$138:$U$138</definedName>
    <definedName name="_Pam4" localSheetId="0" hidden="1">[4]A!$J$138:$U$138</definedName>
    <definedName name="_Pam4" localSheetId="15" hidden="1">[4]A!$J$138:$U$138</definedName>
    <definedName name="_Pam4" localSheetId="8" hidden="1">[4]A!$J$138:$U$138</definedName>
    <definedName name="_Pam4" localSheetId="12" hidden="1">[4]A!$J$138:$U$138</definedName>
    <definedName name="_Pam4" localSheetId="13" hidden="1">[4]A!$J$138:$U$138</definedName>
    <definedName name="_Pam4" hidden="1">[5]A!$J$138:$U$138</definedName>
    <definedName name="_Pam5" localSheetId="9" hidden="1">[4]A!$J$130:$U$130</definedName>
    <definedName name="_Pam5" localSheetId="10" hidden="1">[4]A!$J$130:$U$130</definedName>
    <definedName name="_Pam5" localSheetId="11" hidden="1">[4]A!$J$130:$U$130</definedName>
    <definedName name="_Pam5" localSheetId="14" hidden="1">[4]A!$J$130:$U$130</definedName>
    <definedName name="_Pam5" localSheetId="6" hidden="1">[4]A!$J$130:$U$130</definedName>
    <definedName name="_Pam5" localSheetId="1" hidden="1">[4]A!$J$130:$U$130</definedName>
    <definedName name="_Pam5" localSheetId="2" hidden="1">[4]A!$J$130:$U$130</definedName>
    <definedName name="_Pam5" localSheetId="0" hidden="1">[4]A!$J$130:$U$130</definedName>
    <definedName name="_Pam5" localSheetId="15" hidden="1">[4]A!$J$130:$U$130</definedName>
    <definedName name="_Pam5" localSheetId="8" hidden="1">[4]A!$J$130:$U$130</definedName>
    <definedName name="_Pam5" localSheetId="12" hidden="1">[4]A!$J$130:$U$130</definedName>
    <definedName name="_Pam5" localSheetId="13" hidden="1">[4]A!$J$130:$U$130</definedName>
    <definedName name="_Pam5" hidden="1">[5]A!$J$130:$U$130</definedName>
    <definedName name="_Pam6" localSheetId="9" hidden="1">[4]A!$J$152:$U$152</definedName>
    <definedName name="_Pam6" localSheetId="10" hidden="1">[4]A!$J$152:$U$152</definedName>
    <definedName name="_Pam6" localSheetId="11" hidden="1">[4]A!$J$152:$U$152</definedName>
    <definedName name="_Pam6" localSheetId="14" hidden="1">[4]A!$J$152:$U$152</definedName>
    <definedName name="_Pam6" localSheetId="6" hidden="1">[4]A!$J$152:$U$152</definedName>
    <definedName name="_Pam6" localSheetId="1" hidden="1">[4]A!$J$152:$U$152</definedName>
    <definedName name="_Pam6" localSheetId="2" hidden="1">[4]A!$J$152:$U$152</definedName>
    <definedName name="_Pam6" localSheetId="0" hidden="1">[4]A!$J$152:$U$152</definedName>
    <definedName name="_Pam6" localSheetId="15" hidden="1">[4]A!$J$152:$U$152</definedName>
    <definedName name="_Pam6" localSheetId="8" hidden="1">[4]A!$J$152:$U$152</definedName>
    <definedName name="_Pam6" localSheetId="12" hidden="1">[4]A!$J$152:$U$152</definedName>
    <definedName name="_Pam6" localSheetId="13" hidden="1">[4]A!$J$152:$U$152</definedName>
    <definedName name="_Pam6" hidden="1">[5]A!$J$152:$U$152</definedName>
    <definedName name="_Pam7" localSheetId="9" hidden="1">[4]A!$J$4:$U$4</definedName>
    <definedName name="_Pam7" localSheetId="10" hidden="1">[4]A!$J$4:$U$4</definedName>
    <definedName name="_Pam7" localSheetId="11" hidden="1">[4]A!$J$4:$U$4</definedName>
    <definedName name="_Pam7" localSheetId="14" hidden="1">[4]A!$J$4:$U$4</definedName>
    <definedName name="_Pam7" localSheetId="6" hidden="1">[4]A!$J$4:$U$4</definedName>
    <definedName name="_Pam7" localSheetId="1" hidden="1">[4]A!$J$4:$U$4</definedName>
    <definedName name="_Pam7" localSheetId="2" hidden="1">[4]A!$J$4:$U$4</definedName>
    <definedName name="_Pam7" localSheetId="0" hidden="1">[4]A!$J$4:$U$4</definedName>
    <definedName name="_Pam7" localSheetId="15" hidden="1">[4]A!$J$4:$U$4</definedName>
    <definedName name="_Pam7" localSheetId="8" hidden="1">[4]A!$J$4:$U$4</definedName>
    <definedName name="_Pam7" localSheetId="12" hidden="1">[4]A!$J$4:$U$4</definedName>
    <definedName name="_Pam7" localSheetId="13" hidden="1">[4]A!$J$4:$U$4</definedName>
    <definedName name="_Pam7" hidden="1">[5]A!$J$4:$U$4</definedName>
    <definedName name="_Pam8" localSheetId="9" hidden="1">[4]A!$J$4:$U$4</definedName>
    <definedName name="_Pam8" localSheetId="10" hidden="1">[4]A!$J$4:$U$4</definedName>
    <definedName name="_Pam8" localSheetId="11" hidden="1">[4]A!$J$4:$U$4</definedName>
    <definedName name="_Pam8" localSheetId="14" hidden="1">[4]A!$J$4:$U$4</definedName>
    <definedName name="_Pam8" localSheetId="6" hidden="1">[4]A!$J$4:$U$4</definedName>
    <definedName name="_Pam8" localSheetId="1" hidden="1">[4]A!$J$4:$U$4</definedName>
    <definedName name="_Pam8" localSheetId="2" hidden="1">[4]A!$J$4:$U$4</definedName>
    <definedName name="_Pam8" localSheetId="0" hidden="1">[4]A!$J$4:$U$4</definedName>
    <definedName name="_Pam8" localSheetId="15" hidden="1">[4]A!$J$4:$U$4</definedName>
    <definedName name="_Pam8" localSheetId="8" hidden="1">[4]A!$J$4:$U$4</definedName>
    <definedName name="_Pam8" localSheetId="12" hidden="1">[4]A!$J$4:$U$4</definedName>
    <definedName name="_Pam8" localSheetId="13" hidden="1">[4]A!$J$4:$U$4</definedName>
    <definedName name="_Pam8" hidden="1">[5]A!$J$4:$U$4</definedName>
    <definedName name="_Pam9" localSheetId="9" hidden="1">[4]A!$J$4:$U$4</definedName>
    <definedName name="_Pam9" localSheetId="10" hidden="1">[4]A!$J$4:$U$4</definedName>
    <definedName name="_Pam9" localSheetId="11" hidden="1">[4]A!$J$4:$U$4</definedName>
    <definedName name="_Pam9" localSheetId="14" hidden="1">[4]A!$J$4:$U$4</definedName>
    <definedName name="_Pam9" localSheetId="6" hidden="1">[4]A!$J$4:$U$4</definedName>
    <definedName name="_Pam9" localSheetId="1" hidden="1">[4]A!$J$4:$U$4</definedName>
    <definedName name="_Pam9" localSheetId="2" hidden="1">[4]A!$J$4:$U$4</definedName>
    <definedName name="_Pam9" localSheetId="0" hidden="1">[4]A!$J$4:$U$4</definedName>
    <definedName name="_Pam9" localSheetId="15" hidden="1">[4]A!$J$4:$U$4</definedName>
    <definedName name="_Pam9" localSheetId="8" hidden="1">[4]A!$J$4:$U$4</definedName>
    <definedName name="_Pam9" localSheetId="12" hidden="1">[4]A!$J$4:$U$4</definedName>
    <definedName name="_Pam9" localSheetId="13" hidden="1">[4]A!$J$4:$U$4</definedName>
    <definedName name="_Pam9" hidden="1">[5]A!$J$4:$U$4</definedName>
    <definedName name="_ppp">#REF!</definedName>
    <definedName name="_sga" localSheetId="9" hidden="1">#REF!</definedName>
    <definedName name="_sga" localSheetId="10" hidden="1">#REF!</definedName>
    <definedName name="_sga" localSheetId="11" hidden="1">#REF!</definedName>
    <definedName name="_sga" localSheetId="14" hidden="1">#REF!</definedName>
    <definedName name="_sga" localSheetId="6" hidden="1">#REF!</definedName>
    <definedName name="_sga" localSheetId="1" hidden="1">#REF!</definedName>
    <definedName name="_sga" localSheetId="2" hidden="1">#REF!</definedName>
    <definedName name="_sga" localSheetId="0" hidden="1">#REF!</definedName>
    <definedName name="_sga" localSheetId="15" hidden="1">#REF!</definedName>
    <definedName name="_sga" localSheetId="8" hidden="1">#REF!</definedName>
    <definedName name="_sga" localSheetId="12" hidden="1">#REF!</definedName>
    <definedName name="_sga" localSheetId="13" hidden="1">#REF!</definedName>
    <definedName name="_sga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4" hidden="1">#REF!</definedName>
    <definedName name="_Sort" localSheetId="6" hidden="1">#REF!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15" hidden="1">#REF!</definedName>
    <definedName name="_Sort" localSheetId="8" hidden="1">#REF!</definedName>
    <definedName name="_Sort" localSheetId="12" hidden="1">#REF!</definedName>
    <definedName name="_Sort" localSheetId="13" hidden="1">#REF!</definedName>
    <definedName name="_Sort" hidden="1">#REF!</definedName>
    <definedName name="_Table1_In1" localSheetId="9" hidden="1">#REF!</definedName>
    <definedName name="_Table1_In1" localSheetId="10" hidden="1">#REF!</definedName>
    <definedName name="_Table1_In1" localSheetId="11" hidden="1">#REF!</definedName>
    <definedName name="_Table1_In1" localSheetId="14" hidden="1">#REF!</definedName>
    <definedName name="_Table1_In1" localSheetId="6" hidden="1">#REF!</definedName>
    <definedName name="_Table1_In1" localSheetId="1" hidden="1">#REF!</definedName>
    <definedName name="_Table1_In1" localSheetId="2" hidden="1">#REF!</definedName>
    <definedName name="_Table1_In1" localSheetId="0" hidden="1">#REF!</definedName>
    <definedName name="_Table1_In1" localSheetId="15" hidden="1">#REF!</definedName>
    <definedName name="_Table1_In1" localSheetId="8" hidden="1">#REF!</definedName>
    <definedName name="_Table1_In1" localSheetId="12" hidden="1">#REF!</definedName>
    <definedName name="_Table1_In1" localSheetId="13" hidden="1">#REF!</definedName>
    <definedName name="_Table1_In1" hidden="1">#REF!</definedName>
    <definedName name="_Table1_Out" localSheetId="9" hidden="1">#REF!</definedName>
    <definedName name="_Table1_Out" localSheetId="10" hidden="1">#REF!</definedName>
    <definedName name="_Table1_Out" localSheetId="11" hidden="1">#REF!</definedName>
    <definedName name="_Table1_Out" localSheetId="14" hidden="1">#REF!</definedName>
    <definedName name="_Table1_Out" localSheetId="6" hidden="1">#REF!</definedName>
    <definedName name="_Table1_Out" localSheetId="1" hidden="1">#REF!</definedName>
    <definedName name="_Table1_Out" localSheetId="2" hidden="1">#REF!</definedName>
    <definedName name="_Table1_Out" localSheetId="0" hidden="1">#REF!</definedName>
    <definedName name="_Table1_Out" localSheetId="15" hidden="1">#REF!</definedName>
    <definedName name="_Table1_Out" localSheetId="8" hidden="1">#REF!</definedName>
    <definedName name="_Table1_Out" localSheetId="12" hidden="1">#REF!</definedName>
    <definedName name="_Table1_Out" localSheetId="13" hidden="1">#REF!</definedName>
    <definedName name="_Table1_Out" hidden="1">#REF!</definedName>
    <definedName name="_Table2" localSheetId="9" hidden="1">#REF!</definedName>
    <definedName name="_Table2" localSheetId="10" hidden="1">#REF!</definedName>
    <definedName name="_Table2" localSheetId="11" hidden="1">#REF!</definedName>
    <definedName name="_Table2" localSheetId="14" hidden="1">#REF!</definedName>
    <definedName name="_Table2" localSheetId="6" hidden="1">#REF!</definedName>
    <definedName name="_Table2" localSheetId="1" hidden="1">#REF!</definedName>
    <definedName name="_Table2" localSheetId="2" hidden="1">#REF!</definedName>
    <definedName name="_Table2" localSheetId="0" hidden="1">#REF!</definedName>
    <definedName name="_Table2" localSheetId="15" hidden="1">#REF!</definedName>
    <definedName name="_Table2" localSheetId="8" hidden="1">#REF!</definedName>
    <definedName name="_Table2" localSheetId="12" hidden="1">#REF!</definedName>
    <definedName name="_Table2" localSheetId="13" hidden="1">#REF!</definedName>
    <definedName name="_Table2" hidden="1">#REF!</definedName>
    <definedName name="_wer" localSheetId="9" hidden="1">#REF!</definedName>
    <definedName name="_wer" localSheetId="10" hidden="1">#REF!</definedName>
    <definedName name="_wer" localSheetId="11" hidden="1">#REF!</definedName>
    <definedName name="_wer" localSheetId="14" hidden="1">#REF!</definedName>
    <definedName name="_wer" localSheetId="6" hidden="1">#REF!</definedName>
    <definedName name="_wer" localSheetId="1" hidden="1">#REF!</definedName>
    <definedName name="_wer" localSheetId="2" hidden="1">#REF!</definedName>
    <definedName name="_wer" localSheetId="0" hidden="1">#REF!</definedName>
    <definedName name="_wer" localSheetId="15" hidden="1">#REF!</definedName>
    <definedName name="_wer" localSheetId="8" hidden="1">#REF!</definedName>
    <definedName name="_wer" localSheetId="12" hidden="1">#REF!</definedName>
    <definedName name="_wer" localSheetId="13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7" hidden="1">{"'Sample Status'!$A$1:$J$21"}</definedName>
    <definedName name="aaaa" localSheetId="9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localSheetId="14" hidden="1">{"'Sample Status'!$A$1:$J$21"}</definedName>
    <definedName name="aaaa" localSheetId="6" hidden="1">{"'Sample Status'!$A$1:$J$21"}</definedName>
    <definedName name="aaaa" localSheetId="1" hidden="1">{"'Sample Status'!$A$1:$J$21"}</definedName>
    <definedName name="aaaa" localSheetId="2" hidden="1">{"'Sample Status'!$A$1:$J$21"}</definedName>
    <definedName name="aaaa" localSheetId="0" hidden="1">{"'Sample Status'!$A$1:$J$21"}</definedName>
    <definedName name="aaaa" localSheetId="15" hidden="1">{"'Sample Status'!$A$1:$J$21"}</definedName>
    <definedName name="aaaa" localSheetId="8" hidden="1">{"'Sample Status'!$A$1:$J$21"}</definedName>
    <definedName name="aaaa" localSheetId="12" hidden="1">{"'Sample Status'!$A$1:$J$21"}</definedName>
    <definedName name="aaaa" localSheetId="13" hidden="1">{"'Sample Status'!$A$1:$J$21"}</definedName>
    <definedName name="aaaa" hidden="1">{"'Sample Status'!$A$1:$J$21"}</definedName>
    <definedName name="ääää" localSheetId="7" hidden="1">{"'Sample Status'!$A$1:$J$21"}</definedName>
    <definedName name="ääää" localSheetId="9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localSheetId="14" hidden="1">{"'Sample Status'!$A$1:$J$21"}</definedName>
    <definedName name="ääää" localSheetId="6" hidden="1">{"'Sample Status'!$A$1:$J$21"}</definedName>
    <definedName name="ääää" localSheetId="1" hidden="1">{"'Sample Status'!$A$1:$J$21"}</definedName>
    <definedName name="ääää" localSheetId="2" hidden="1">{"'Sample Status'!$A$1:$J$21"}</definedName>
    <definedName name="ääää" localSheetId="0" hidden="1">{"'Sample Status'!$A$1:$J$21"}</definedName>
    <definedName name="ääää" localSheetId="15" hidden="1">{"'Sample Status'!$A$1:$J$21"}</definedName>
    <definedName name="ääää" localSheetId="8" hidden="1">{"'Sample Status'!$A$1:$J$21"}</definedName>
    <definedName name="ääää" localSheetId="12" hidden="1">{"'Sample Status'!$A$1:$J$21"}</definedName>
    <definedName name="ääää" localSheetId="13" hidden="1">{"'Sample Status'!$A$1:$J$21"}</definedName>
    <definedName name="ääää" hidden="1">{"'Sample Status'!$A$1:$J$21"}</definedName>
    <definedName name="aaaaa" localSheetId="7" hidden="1">{"'Sample Status'!$A$1:$J$21"}</definedName>
    <definedName name="aaaaa" localSheetId="9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localSheetId="14" hidden="1">{"'Sample Status'!$A$1:$J$21"}</definedName>
    <definedName name="aaaaa" localSheetId="6" hidden="1">{"'Sample Status'!$A$1:$J$21"}</definedName>
    <definedName name="aaaaa" localSheetId="1" hidden="1">{"'Sample Status'!$A$1:$J$21"}</definedName>
    <definedName name="aaaaa" localSheetId="2" hidden="1">{"'Sample Status'!$A$1:$J$21"}</definedName>
    <definedName name="aaaaa" localSheetId="0" hidden="1">{"'Sample Status'!$A$1:$J$21"}</definedName>
    <definedName name="aaaaa" localSheetId="15" hidden="1">{"'Sample Status'!$A$1:$J$21"}</definedName>
    <definedName name="aaaaa" localSheetId="8" hidden="1">{"'Sample Status'!$A$1:$J$21"}</definedName>
    <definedName name="aaaaa" localSheetId="12" hidden="1">{"'Sample Status'!$A$1:$J$21"}</definedName>
    <definedName name="aaaaa" localSheetId="13" hidden="1">{"'Sample Status'!$A$1:$J$21"}</definedName>
    <definedName name="aaaaa" hidden="1">{"'Sample Status'!$A$1:$J$21"}</definedName>
    <definedName name="addgggrrrrr5" localSheetId="9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localSheetId="14" hidden="1">[4]A!$J$131:$U$131</definedName>
    <definedName name="addgggrrrrr5" localSheetId="6" hidden="1">[4]A!$J$131:$U$131</definedName>
    <definedName name="addgggrrrrr5" localSheetId="1" hidden="1">[4]A!$J$131:$U$131</definedName>
    <definedName name="addgggrrrrr5" localSheetId="2" hidden="1">[4]A!$J$131:$U$131</definedName>
    <definedName name="addgggrrrrr5" localSheetId="0" hidden="1">[4]A!$J$131:$U$131</definedName>
    <definedName name="addgggrrrrr5" localSheetId="15" hidden="1">[4]A!$J$131:$U$131</definedName>
    <definedName name="addgggrrrrr5" localSheetId="8" hidden="1">[4]A!$J$131:$U$131</definedName>
    <definedName name="addgggrrrrr5" localSheetId="12" hidden="1">[4]A!$J$131:$U$131</definedName>
    <definedName name="addgggrrrrr5" localSheetId="13" hidden="1">[4]A!$J$131:$U$131</definedName>
    <definedName name="addgggrrrrr5" hidden="1">[5]A!$J$131:$U$131</definedName>
    <definedName name="agfgtg" localSheetId="9" hidden="1">[4]A!$J$4:$U$4</definedName>
    <definedName name="agfgtg" localSheetId="10" hidden="1">[4]A!$J$4:$U$4</definedName>
    <definedName name="agfgtg" localSheetId="11" hidden="1">[4]A!$J$4:$U$4</definedName>
    <definedName name="agfgtg" localSheetId="14" hidden="1">[4]A!$J$4:$U$4</definedName>
    <definedName name="agfgtg" localSheetId="6" hidden="1">[4]A!$J$4:$U$4</definedName>
    <definedName name="agfgtg" localSheetId="1" hidden="1">[4]A!$J$4:$U$4</definedName>
    <definedName name="agfgtg" localSheetId="2" hidden="1">[4]A!$J$4:$U$4</definedName>
    <definedName name="agfgtg" localSheetId="0" hidden="1">[4]A!$J$4:$U$4</definedName>
    <definedName name="agfgtg" localSheetId="15" hidden="1">[4]A!$J$4:$U$4</definedName>
    <definedName name="agfgtg" localSheetId="8" hidden="1">[4]A!$J$4:$U$4</definedName>
    <definedName name="agfgtg" localSheetId="12" hidden="1">[4]A!$J$4:$U$4</definedName>
    <definedName name="agfgtg" localSheetId="13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7">DATEVALUE("4/1/"&amp;#REF!)-WEEKDAY(DATEVALUE("4/1/"&amp;#REF!))+1</definedName>
    <definedName name="AprSun1" localSheetId="9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 localSheetId="14">DATEVALUE("4/1/"&amp;#REF!)-WEEKDAY(DATEVALUE("4/1/"&amp;#REF!))+1</definedName>
    <definedName name="AprSun1" localSheetId="6">DATEVALUE("4/1/"&amp;#REF!)-WEEKDAY(DATEVALUE("4/1/"&amp;#REF!))+1</definedName>
    <definedName name="AprSun1" localSheetId="1">DATEVALUE("4/1/"&amp;#REF!)-WEEKDAY(DATEVALUE("4/1/"&amp;#REF!))+1</definedName>
    <definedName name="AprSun1" localSheetId="2">DATEVALUE("4/1/"&amp;#REF!)-WEEKDAY(DATEVALUE("4/1/"&amp;#REF!))+1</definedName>
    <definedName name="AprSun1" localSheetId="0">DATEVALUE("4/1/"&amp;#REF!)-WEEKDAY(DATEVALUE("4/1/"&amp;#REF!))+1</definedName>
    <definedName name="AprSun1" localSheetId="15">DATEVALUE("4/1/"&amp;#REF!)-WEEKDAY(DATEVALUE("4/1/"&amp;#REF!))+1</definedName>
    <definedName name="AprSun1" localSheetId="8">DATEVALUE("4/1/"&amp;#REF!)-WEEKDAY(DATEVALUE("4/1/"&amp;#REF!))+1</definedName>
    <definedName name="AprSun1" localSheetId="12">DATEVALUE("4/1/"&amp;#REF!)-WEEKDAY(DATEVALUE("4/1/"&amp;#REF!))+1</definedName>
    <definedName name="AprSun1" localSheetId="13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7" hidden="1">{"'Sample Status'!$A$1:$J$21"}</definedName>
    <definedName name="asfd" localSheetId="9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localSheetId="14" hidden="1">{"'Sample Status'!$A$1:$J$21"}</definedName>
    <definedName name="asfd" localSheetId="6" hidden="1">{"'Sample Status'!$A$1:$J$21"}</definedName>
    <definedName name="asfd" localSheetId="1" hidden="1">{"'Sample Status'!$A$1:$J$21"}</definedName>
    <definedName name="asfd" localSheetId="2" hidden="1">{"'Sample Status'!$A$1:$J$21"}</definedName>
    <definedName name="asfd" localSheetId="0" hidden="1">{"'Sample Status'!$A$1:$J$21"}</definedName>
    <definedName name="asfd" localSheetId="15" hidden="1">{"'Sample Status'!$A$1:$J$21"}</definedName>
    <definedName name="asfd" localSheetId="8" hidden="1">{"'Sample Status'!$A$1:$J$21"}</definedName>
    <definedName name="asfd" localSheetId="12" hidden="1">{"'Sample Status'!$A$1:$J$21"}</definedName>
    <definedName name="asfd" localSheetId="13" hidden="1">{"'Sample Status'!$A$1:$J$21"}</definedName>
    <definedName name="asfd" hidden="1">{"'Sample Status'!$A$1:$J$21"}</definedName>
    <definedName name="augnstm3">#REF!</definedName>
    <definedName name="AugSun1" localSheetId="7">DATEVALUE("8/1/"&amp;#REF!)-WEEKDAY(DATEVALUE("8/1/"&amp;#REF!))+1</definedName>
    <definedName name="AugSun1" localSheetId="9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 localSheetId="14">DATEVALUE("8/1/"&amp;#REF!)-WEEKDAY(DATEVALUE("8/1/"&amp;#REF!))+1</definedName>
    <definedName name="AugSun1" localSheetId="6">DATEVALUE("8/1/"&amp;#REF!)-WEEKDAY(DATEVALUE("8/1/"&amp;#REF!))+1</definedName>
    <definedName name="AugSun1" localSheetId="1">DATEVALUE("8/1/"&amp;#REF!)-WEEKDAY(DATEVALUE("8/1/"&amp;#REF!))+1</definedName>
    <definedName name="AugSun1" localSheetId="2">DATEVALUE("8/1/"&amp;#REF!)-WEEKDAY(DATEVALUE("8/1/"&amp;#REF!))+1</definedName>
    <definedName name="AugSun1" localSheetId="0">DATEVALUE("8/1/"&amp;#REF!)-WEEKDAY(DATEVALUE("8/1/"&amp;#REF!))+1</definedName>
    <definedName name="AugSun1" localSheetId="15">DATEVALUE("8/1/"&amp;#REF!)-WEEKDAY(DATEVALUE("8/1/"&amp;#REF!))+1</definedName>
    <definedName name="AugSun1" localSheetId="8">DATEVALUE("8/1/"&amp;#REF!)-WEEKDAY(DATEVALUE("8/1/"&amp;#REF!))+1</definedName>
    <definedName name="AugSun1" localSheetId="12">DATEVALUE("8/1/"&amp;#REF!)-WEEKDAY(DATEVALUE("8/1/"&amp;#REF!))+1</definedName>
    <definedName name="AugSun1" localSheetId="13">DATEVALUE("8/1/"&amp;#REF!)-WEEKDAY(DATEVALUE("8/1/"&amp;#REF!))+1</definedName>
    <definedName name="AugSun1">DATEVALUE("8/1/"&amp;#REF!)-WEEKDAY(DATEVALUE("8/1/"&amp;#REF!))+1</definedName>
    <definedName name="b" localSheetId="9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localSheetId="14" hidden="1">'[4]Matrix-Level 3-Gastonia'!$I$63</definedName>
    <definedName name="b" localSheetId="6" hidden="1">'[4]Matrix-Level 3-Gastonia'!$I$63</definedName>
    <definedName name="b" localSheetId="1" hidden="1">'[4]Matrix-Level 3-Gastonia'!$I$63</definedName>
    <definedName name="b" localSheetId="2" hidden="1">'[4]Matrix-Level 3-Gastonia'!$I$63</definedName>
    <definedName name="b" localSheetId="0" hidden="1">'[4]Matrix-Level 3-Gastonia'!$I$63</definedName>
    <definedName name="b" localSheetId="15" hidden="1">'[4]Matrix-Level 3-Gastonia'!$I$63</definedName>
    <definedName name="b" localSheetId="8" hidden="1">'[4]Matrix-Level 3-Gastonia'!$I$63</definedName>
    <definedName name="b" localSheetId="12" hidden="1">'[4]Matrix-Level 3-Gastonia'!$I$63</definedName>
    <definedName name="b" localSheetId="13" hidden="1">'[4]Matrix-Level 3-Gastonia'!$I$63</definedName>
    <definedName name="b" hidden="1">'[5]Matrix-Level 3-Gastonia'!$I$63</definedName>
    <definedName name="bbbb" localSheetId="7" hidden="1">{"'Sample Status'!$A$1:$J$21"}</definedName>
    <definedName name="bbbb" localSheetId="9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localSheetId="14" hidden="1">{"'Sample Status'!$A$1:$J$21"}</definedName>
    <definedName name="bbbb" localSheetId="6" hidden="1">{"'Sample Status'!$A$1:$J$21"}</definedName>
    <definedName name="bbbb" localSheetId="1" hidden="1">{"'Sample Status'!$A$1:$J$21"}</definedName>
    <definedName name="bbbb" localSheetId="2" hidden="1">{"'Sample Status'!$A$1:$J$21"}</definedName>
    <definedName name="bbbb" localSheetId="0" hidden="1">{"'Sample Status'!$A$1:$J$21"}</definedName>
    <definedName name="bbbb" localSheetId="15" hidden="1">{"'Sample Status'!$A$1:$J$21"}</definedName>
    <definedName name="bbbb" localSheetId="8" hidden="1">{"'Sample Status'!$A$1:$J$21"}</definedName>
    <definedName name="bbbb" localSheetId="12" hidden="1">{"'Sample Status'!$A$1:$J$21"}</definedName>
    <definedName name="bbbb" localSheetId="13" hidden="1">{"'Sample Status'!$A$1:$J$21"}</definedName>
    <definedName name="bbbb" hidden="1">{"'Sample Status'!$A$1:$J$21"}</definedName>
    <definedName name="bbbbbbbb" localSheetId="9" hidden="1">[4]A!$J$145:$U$145</definedName>
    <definedName name="bbbbbbbb" localSheetId="10" hidden="1">[4]A!$J$145:$U$145</definedName>
    <definedName name="bbbbbbbb" localSheetId="11" hidden="1">[4]A!$J$145:$U$145</definedName>
    <definedName name="bbbbbbbb" localSheetId="14" hidden="1">[4]A!$J$145:$U$145</definedName>
    <definedName name="bbbbbbbb" localSheetId="6" hidden="1">[4]A!$J$145:$U$145</definedName>
    <definedName name="bbbbbbbb" localSheetId="1" hidden="1">[4]A!$J$145:$U$145</definedName>
    <definedName name="bbbbbbbb" localSheetId="2" hidden="1">[4]A!$J$145:$U$145</definedName>
    <definedName name="bbbbbbbb" localSheetId="0" hidden="1">[4]A!$J$145:$U$145</definedName>
    <definedName name="bbbbbbbb" localSheetId="15" hidden="1">[4]A!$J$145:$U$145</definedName>
    <definedName name="bbbbbbbb" localSheetId="8" hidden="1">[4]A!$J$145:$U$145</definedName>
    <definedName name="bbbbbbbb" localSheetId="12" hidden="1">[4]A!$J$145:$U$145</definedName>
    <definedName name="bbbbbbbb" localSheetId="13" hidden="1">[4]A!$J$145:$U$145</definedName>
    <definedName name="bbbbbbbb" hidden="1">[5]A!$J$145:$U$145</definedName>
    <definedName name="bbbbbbbbbbbbbbb" localSheetId="9" hidden="1">[4]A!$J$4:$U$4</definedName>
    <definedName name="bbbbbbbbbbbbbbb" localSheetId="10" hidden="1">[4]A!$J$4:$U$4</definedName>
    <definedName name="bbbbbbbbbbbbbbb" localSheetId="11" hidden="1">[4]A!$J$4:$U$4</definedName>
    <definedName name="bbbbbbbbbbbbbbb" localSheetId="14" hidden="1">[4]A!$J$4:$U$4</definedName>
    <definedName name="bbbbbbbbbbbbbbb" localSheetId="6" hidden="1">[4]A!$J$4:$U$4</definedName>
    <definedName name="bbbbbbbbbbbbbbb" localSheetId="1" hidden="1">[4]A!$J$4:$U$4</definedName>
    <definedName name="bbbbbbbbbbbbbbb" localSheetId="2" hidden="1">[4]A!$J$4:$U$4</definedName>
    <definedName name="bbbbbbbbbbbbbbb" localSheetId="0" hidden="1">[4]A!$J$4:$U$4</definedName>
    <definedName name="bbbbbbbbbbbbbbb" localSheetId="15" hidden="1">[4]A!$J$4:$U$4</definedName>
    <definedName name="bbbbbbbbbbbbbbb" localSheetId="8" hidden="1">[4]A!$J$4:$U$4</definedName>
    <definedName name="bbbbbbbbbbbbbbb" localSheetId="12" hidden="1">[4]A!$J$4:$U$4</definedName>
    <definedName name="bbbbbbbbbbbbbbb" localSheetId="13" hidden="1">[4]A!$J$4:$U$4</definedName>
    <definedName name="bbbbbbbbbbbbbbb" hidden="1">[5]A!$J$4:$U$4</definedName>
    <definedName name="bbrh55" localSheetId="9" hidden="1">[4]A!$J$4:$U$4</definedName>
    <definedName name="bbrh55" localSheetId="10" hidden="1">[4]A!$J$4:$U$4</definedName>
    <definedName name="bbrh55" localSheetId="11" hidden="1">[4]A!$J$4:$U$4</definedName>
    <definedName name="bbrh55" localSheetId="14" hidden="1">[4]A!$J$4:$U$4</definedName>
    <definedName name="bbrh55" localSheetId="6" hidden="1">[4]A!$J$4:$U$4</definedName>
    <definedName name="bbrh55" localSheetId="1" hidden="1">[4]A!$J$4:$U$4</definedName>
    <definedName name="bbrh55" localSheetId="2" hidden="1">[4]A!$J$4:$U$4</definedName>
    <definedName name="bbrh55" localSheetId="0" hidden="1">[4]A!$J$4:$U$4</definedName>
    <definedName name="bbrh55" localSheetId="15" hidden="1">[4]A!$J$4:$U$4</definedName>
    <definedName name="bbrh55" localSheetId="8" hidden="1">[4]A!$J$4:$U$4</definedName>
    <definedName name="bbrh55" localSheetId="12" hidden="1">[4]A!$J$4:$U$4</definedName>
    <definedName name="bbrh55" localSheetId="13" hidden="1">[4]A!$J$4:$U$4</definedName>
    <definedName name="bbrh55" hidden="1">[5]A!$J$4:$U$4</definedName>
    <definedName name="BCHART" hidden="1">'[4]Cntmrs-Recruit'!$F$20:$Q$20</definedName>
    <definedName name="bdfgthjy7" localSheetId="9" hidden="1">[4]A!$J$4:$U$4</definedName>
    <definedName name="bdfgthjy7" localSheetId="10" hidden="1">[4]A!$J$4:$U$4</definedName>
    <definedName name="bdfgthjy7" localSheetId="11" hidden="1">[4]A!$J$4:$U$4</definedName>
    <definedName name="bdfgthjy7" localSheetId="14" hidden="1">[4]A!$J$4:$U$4</definedName>
    <definedName name="bdfgthjy7" localSheetId="6" hidden="1">[4]A!$J$4:$U$4</definedName>
    <definedName name="bdfgthjy7" localSheetId="1" hidden="1">[4]A!$J$4:$U$4</definedName>
    <definedName name="bdfgthjy7" localSheetId="2" hidden="1">[4]A!$J$4:$U$4</definedName>
    <definedName name="bdfgthjy7" localSheetId="0" hidden="1">[4]A!$J$4:$U$4</definedName>
    <definedName name="bdfgthjy7" localSheetId="15" hidden="1">[4]A!$J$4:$U$4</definedName>
    <definedName name="bdfgthjy7" localSheetId="8" hidden="1">[4]A!$J$4:$U$4</definedName>
    <definedName name="bdfgthjy7" localSheetId="12" hidden="1">[4]A!$J$4:$U$4</definedName>
    <definedName name="bdfgthjy7" localSheetId="13" hidden="1">[4]A!$J$4:$U$4</definedName>
    <definedName name="bdfgthjy7" hidden="1">[5]A!$J$4:$U$4</definedName>
    <definedName name="bdgghdgg5" localSheetId="9" hidden="1">[4]A!$J$4:$U$4</definedName>
    <definedName name="bdgghdgg5" localSheetId="10" hidden="1">[4]A!$J$4:$U$4</definedName>
    <definedName name="bdgghdgg5" localSheetId="11" hidden="1">[4]A!$J$4:$U$4</definedName>
    <definedName name="bdgghdgg5" localSheetId="14" hidden="1">[4]A!$J$4:$U$4</definedName>
    <definedName name="bdgghdgg5" localSheetId="6" hidden="1">[4]A!$J$4:$U$4</definedName>
    <definedName name="bdgghdgg5" localSheetId="1" hidden="1">[4]A!$J$4:$U$4</definedName>
    <definedName name="bdgghdgg5" localSheetId="2" hidden="1">[4]A!$J$4:$U$4</definedName>
    <definedName name="bdgghdgg5" localSheetId="0" hidden="1">[4]A!$J$4:$U$4</definedName>
    <definedName name="bdgghdgg5" localSheetId="15" hidden="1">[4]A!$J$4:$U$4</definedName>
    <definedName name="bdgghdgg5" localSheetId="8" hidden="1">[4]A!$J$4:$U$4</definedName>
    <definedName name="bdgghdgg5" localSheetId="12" hidden="1">[4]A!$J$4:$U$4</definedName>
    <definedName name="bdgghdgg5" localSheetId="13" hidden="1">[4]A!$J$4:$U$4</definedName>
    <definedName name="bdgghdgg5" hidden="1">[5]A!$J$4:$U$4</definedName>
    <definedName name="Beowulf" hidden="1">[14]A!$J$4:$U$4</definedName>
    <definedName name="bfgb5g5e" localSheetId="9" hidden="1">[4]A!$J$144:$U$144</definedName>
    <definedName name="bfgb5g5e" localSheetId="10" hidden="1">[4]A!$J$144:$U$144</definedName>
    <definedName name="bfgb5g5e" localSheetId="11" hidden="1">[4]A!$J$144:$U$144</definedName>
    <definedName name="bfgb5g5e" localSheetId="14" hidden="1">[4]A!$J$144:$U$144</definedName>
    <definedName name="bfgb5g5e" localSheetId="6" hidden="1">[4]A!$J$144:$U$144</definedName>
    <definedName name="bfgb5g5e" localSheetId="1" hidden="1">[4]A!$J$144:$U$144</definedName>
    <definedName name="bfgb5g5e" localSheetId="2" hidden="1">[4]A!$J$144:$U$144</definedName>
    <definedName name="bfgb5g5e" localSheetId="0" hidden="1">[4]A!$J$144:$U$144</definedName>
    <definedName name="bfgb5g5e" localSheetId="15" hidden="1">[4]A!$J$144:$U$144</definedName>
    <definedName name="bfgb5g5e" localSheetId="8" hidden="1">[4]A!$J$144:$U$144</definedName>
    <definedName name="bfgb5g5e" localSheetId="12" hidden="1">[4]A!$J$144:$U$144</definedName>
    <definedName name="bfgb5g5e" localSheetId="13" hidden="1">[4]A!$J$144:$U$144</definedName>
    <definedName name="bfgb5g5e" hidden="1">[5]A!$J$144:$U$144</definedName>
    <definedName name="bgfbf5" localSheetId="9" hidden="1">[4]A!$J$130:$U$130</definedName>
    <definedName name="bgfbf5" localSheetId="10" hidden="1">[4]A!$J$130:$U$130</definedName>
    <definedName name="bgfbf5" localSheetId="11" hidden="1">[4]A!$J$130:$U$130</definedName>
    <definedName name="bgfbf5" localSheetId="14" hidden="1">[4]A!$J$130:$U$130</definedName>
    <definedName name="bgfbf5" localSheetId="6" hidden="1">[4]A!$J$130:$U$130</definedName>
    <definedName name="bgfbf5" localSheetId="1" hidden="1">[4]A!$J$130:$U$130</definedName>
    <definedName name="bgfbf5" localSheetId="2" hidden="1">[4]A!$J$130:$U$130</definedName>
    <definedName name="bgfbf5" localSheetId="0" hidden="1">[4]A!$J$130:$U$130</definedName>
    <definedName name="bgfbf5" localSheetId="15" hidden="1">[4]A!$J$130:$U$130</definedName>
    <definedName name="bgfbf5" localSheetId="8" hidden="1">[4]A!$J$130:$U$130</definedName>
    <definedName name="bgfbf5" localSheetId="12" hidden="1">[4]A!$J$130:$U$130</definedName>
    <definedName name="bgfbf5" localSheetId="13" hidden="1">[4]A!$J$130:$U$130</definedName>
    <definedName name="bgfbf5" hidden="1">[5]A!$J$130:$U$130</definedName>
    <definedName name="bggdhrth655" localSheetId="9" hidden="1">[4]A!$J$17:$U$17</definedName>
    <definedName name="bggdhrth655" localSheetId="10" hidden="1">[4]A!$J$17:$U$17</definedName>
    <definedName name="bggdhrth655" localSheetId="11" hidden="1">[4]A!$J$17:$U$17</definedName>
    <definedName name="bggdhrth655" localSheetId="14" hidden="1">[4]A!$J$17:$U$17</definedName>
    <definedName name="bggdhrth655" localSheetId="6" hidden="1">[4]A!$J$17:$U$17</definedName>
    <definedName name="bggdhrth655" localSheetId="1" hidden="1">[4]A!$J$17:$U$17</definedName>
    <definedName name="bggdhrth655" localSheetId="2" hidden="1">[4]A!$J$17:$U$17</definedName>
    <definedName name="bggdhrth655" localSheetId="0" hidden="1">[4]A!$J$17:$U$17</definedName>
    <definedName name="bggdhrth655" localSheetId="15" hidden="1">[4]A!$J$17:$U$17</definedName>
    <definedName name="bggdhrth655" localSheetId="8" hidden="1">[4]A!$J$17:$U$17</definedName>
    <definedName name="bggdhrth655" localSheetId="12" hidden="1">[4]A!$J$17:$U$17</definedName>
    <definedName name="bggdhrth655" localSheetId="13" hidden="1">[4]A!$J$17:$U$17</definedName>
    <definedName name="bggdhrth655" hidden="1">[5]A!$J$17:$U$17</definedName>
    <definedName name="bghnmh" localSheetId="9" hidden="1">[4]A!$J$152:$U$152</definedName>
    <definedName name="bghnmh" localSheetId="10" hidden="1">[4]A!$J$152:$U$152</definedName>
    <definedName name="bghnmh" localSheetId="11" hidden="1">[4]A!$J$152:$U$152</definedName>
    <definedName name="bghnmh" localSheetId="14" hidden="1">[4]A!$J$152:$U$152</definedName>
    <definedName name="bghnmh" localSheetId="6" hidden="1">[4]A!$J$152:$U$152</definedName>
    <definedName name="bghnmh" localSheetId="1" hidden="1">[4]A!$J$152:$U$152</definedName>
    <definedName name="bghnmh" localSheetId="2" hidden="1">[4]A!$J$152:$U$152</definedName>
    <definedName name="bghnmh" localSheetId="0" hidden="1">[4]A!$J$152:$U$152</definedName>
    <definedName name="bghnmh" localSheetId="15" hidden="1">[4]A!$J$152:$U$152</definedName>
    <definedName name="bghnmh" localSheetId="8" hidden="1">[4]A!$J$152:$U$152</definedName>
    <definedName name="bghnmh" localSheetId="12" hidden="1">[4]A!$J$152:$U$152</definedName>
    <definedName name="bghnmh" localSheetId="13" hidden="1">[4]A!$J$152:$U$152</definedName>
    <definedName name="bghnmh" hidden="1">[5]A!$J$152:$U$152</definedName>
    <definedName name="cc">#REF!</definedName>
    <definedName name="cccc" localSheetId="7" hidden="1">{"'Sample Status'!$A$1:$J$21"}</definedName>
    <definedName name="cccc" localSheetId="9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localSheetId="14" hidden="1">{"'Sample Status'!$A$1:$J$21"}</definedName>
    <definedName name="cccc" localSheetId="6" hidden="1">{"'Sample Status'!$A$1:$J$21"}</definedName>
    <definedName name="cccc" localSheetId="1" hidden="1">{"'Sample Status'!$A$1:$J$21"}</definedName>
    <definedName name="cccc" localSheetId="2" hidden="1">{"'Sample Status'!$A$1:$J$21"}</definedName>
    <definedName name="cccc" localSheetId="0" hidden="1">{"'Sample Status'!$A$1:$J$21"}</definedName>
    <definedName name="cccc" localSheetId="15" hidden="1">{"'Sample Status'!$A$1:$J$21"}</definedName>
    <definedName name="cccc" localSheetId="8" hidden="1">{"'Sample Status'!$A$1:$J$21"}</definedName>
    <definedName name="cccc" localSheetId="12" hidden="1">{"'Sample Status'!$A$1:$J$21"}</definedName>
    <definedName name="cccc" localSheetId="13" hidden="1">{"'Sample Status'!$A$1:$J$21"}</definedName>
    <definedName name="cccc" hidden="1">{"'Sample Status'!$A$1:$J$21"}</definedName>
    <definedName name="ccccc" localSheetId="7" hidden="1">{"'Sample Status'!$A$1:$J$21"}</definedName>
    <definedName name="ccccc" localSheetId="9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localSheetId="14" hidden="1">{"'Sample Status'!$A$1:$J$21"}</definedName>
    <definedName name="ccccc" localSheetId="6" hidden="1">{"'Sample Status'!$A$1:$J$21"}</definedName>
    <definedName name="ccccc" localSheetId="1" hidden="1">{"'Sample Status'!$A$1:$J$21"}</definedName>
    <definedName name="ccccc" localSheetId="2" hidden="1">{"'Sample Status'!$A$1:$J$21"}</definedName>
    <definedName name="ccccc" localSheetId="0" hidden="1">{"'Sample Status'!$A$1:$J$21"}</definedName>
    <definedName name="ccccc" localSheetId="15" hidden="1">{"'Sample Status'!$A$1:$J$21"}</definedName>
    <definedName name="ccccc" localSheetId="8" hidden="1">{"'Sample Status'!$A$1:$J$21"}</definedName>
    <definedName name="ccccc" localSheetId="12" hidden="1">{"'Sample Status'!$A$1:$J$21"}</definedName>
    <definedName name="ccccc" localSheetId="13" hidden="1">{"'Sample Status'!$A$1:$J$21"}</definedName>
    <definedName name="ccccc" hidden="1">{"'Sample Status'!$A$1:$J$21"}</definedName>
    <definedName name="ccccc6" localSheetId="9" hidden="1">[4]A!$J$7:$U$7</definedName>
    <definedName name="ccccc6" localSheetId="10" hidden="1">[4]A!$J$7:$U$7</definedName>
    <definedName name="ccccc6" localSheetId="11" hidden="1">[4]A!$J$7:$U$7</definedName>
    <definedName name="ccccc6" localSheetId="14" hidden="1">[4]A!$J$7:$U$7</definedName>
    <definedName name="ccccc6" localSheetId="6" hidden="1">[4]A!$J$7:$U$7</definedName>
    <definedName name="ccccc6" localSheetId="1" hidden="1">[4]A!$J$7:$U$7</definedName>
    <definedName name="ccccc6" localSheetId="2" hidden="1">[4]A!$J$7:$U$7</definedName>
    <definedName name="ccccc6" localSheetId="0" hidden="1">[4]A!$J$7:$U$7</definedName>
    <definedName name="ccccc6" localSheetId="15" hidden="1">[4]A!$J$7:$U$7</definedName>
    <definedName name="ccccc6" localSheetId="8" hidden="1">[4]A!$J$7:$U$7</definedName>
    <definedName name="ccccc6" localSheetId="12" hidden="1">[4]A!$J$7:$U$7</definedName>
    <definedName name="ccccc6" localSheetId="13" hidden="1">[4]A!$J$7:$U$7</definedName>
    <definedName name="ccccc6" hidden="1">[5]A!$J$7:$U$7</definedName>
    <definedName name="cfvrsr" localSheetId="9" hidden="1">[4]A!$J$4:$U$4</definedName>
    <definedName name="cfvrsr" localSheetId="10" hidden="1">[4]A!$J$4:$U$4</definedName>
    <definedName name="cfvrsr" localSheetId="11" hidden="1">[4]A!$J$4:$U$4</definedName>
    <definedName name="cfvrsr" localSheetId="14" hidden="1">[4]A!$J$4:$U$4</definedName>
    <definedName name="cfvrsr" localSheetId="6" hidden="1">[4]A!$J$4:$U$4</definedName>
    <definedName name="cfvrsr" localSheetId="1" hidden="1">[4]A!$J$4:$U$4</definedName>
    <definedName name="cfvrsr" localSheetId="2" hidden="1">[4]A!$J$4:$U$4</definedName>
    <definedName name="cfvrsr" localSheetId="0" hidden="1">[4]A!$J$4:$U$4</definedName>
    <definedName name="cfvrsr" localSheetId="15" hidden="1">[4]A!$J$4:$U$4</definedName>
    <definedName name="cfvrsr" localSheetId="8" hidden="1">[4]A!$J$4:$U$4</definedName>
    <definedName name="cfvrsr" localSheetId="12" hidden="1">[4]A!$J$4:$U$4</definedName>
    <definedName name="cfvrsr" localSheetId="13" hidden="1">[4]A!$J$4:$U$4</definedName>
    <definedName name="cfvrsr" hidden="1">[5]A!$J$4:$U$4</definedName>
    <definedName name="CHARTS">#REF!</definedName>
    <definedName name="CM">[3]!CM</definedName>
    <definedName name="CMMI" localSheetId="7" hidden="1">{"'Sample Status'!$A$1:$J$21"}</definedName>
    <definedName name="CMMI" localSheetId="9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localSheetId="14" hidden="1">{"'Sample Status'!$A$1:$J$21"}</definedName>
    <definedName name="CMMI" localSheetId="6" hidden="1">{"'Sample Status'!$A$1:$J$21"}</definedName>
    <definedName name="CMMI" localSheetId="1" hidden="1">{"'Sample Status'!$A$1:$J$21"}</definedName>
    <definedName name="CMMI" localSheetId="2" hidden="1">{"'Sample Status'!$A$1:$J$21"}</definedName>
    <definedName name="CMMI" localSheetId="0" hidden="1">{"'Sample Status'!$A$1:$J$21"}</definedName>
    <definedName name="CMMI" localSheetId="15" hidden="1">{"'Sample Status'!$A$1:$J$21"}</definedName>
    <definedName name="CMMI" localSheetId="8" hidden="1">{"'Sample Status'!$A$1:$J$21"}</definedName>
    <definedName name="CMMI" localSheetId="12" hidden="1">{"'Sample Status'!$A$1:$J$21"}</definedName>
    <definedName name="CMMI" localSheetId="13" hidden="1">{"'Sample Status'!$A$1:$J$21"}</definedName>
    <definedName name="CMMI" hidden="1">{"'Sample Status'!$A$1:$J$21"}</definedName>
    <definedName name="COMPETENCY">#REF!</definedName>
    <definedName name="copqcm3lpd" localSheetId="9" hidden="1">#REF!</definedName>
    <definedName name="copqcm3lpd" localSheetId="10" hidden="1">#REF!</definedName>
    <definedName name="copqcm3lpd" localSheetId="11" hidden="1">#REF!</definedName>
    <definedName name="copqcm3lpd" localSheetId="14" hidden="1">#REF!</definedName>
    <definedName name="copqcm3lpd" localSheetId="6" hidden="1">#REF!</definedName>
    <definedName name="copqcm3lpd" localSheetId="1" hidden="1">#REF!</definedName>
    <definedName name="copqcm3lpd" localSheetId="2" hidden="1">#REF!</definedName>
    <definedName name="copqcm3lpd" localSheetId="0" hidden="1">#REF!</definedName>
    <definedName name="copqcm3lpd" localSheetId="15" hidden="1">#REF!</definedName>
    <definedName name="copqcm3lpd" localSheetId="8" hidden="1">#REF!</definedName>
    <definedName name="copqcm3lpd" localSheetId="12" hidden="1">#REF!</definedName>
    <definedName name="copqcm3lpd" localSheetId="13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9" hidden="1">[4]A!$J$4:$U$4</definedName>
    <definedName name="csdffg45" localSheetId="10" hidden="1">[4]A!$J$4:$U$4</definedName>
    <definedName name="csdffg45" localSheetId="11" hidden="1">[4]A!$J$4:$U$4</definedName>
    <definedName name="csdffg45" localSheetId="14" hidden="1">[4]A!$J$4:$U$4</definedName>
    <definedName name="csdffg45" localSheetId="6" hidden="1">[4]A!$J$4:$U$4</definedName>
    <definedName name="csdffg45" localSheetId="1" hidden="1">[4]A!$J$4:$U$4</definedName>
    <definedName name="csdffg45" localSheetId="2" hidden="1">[4]A!$J$4:$U$4</definedName>
    <definedName name="csdffg45" localSheetId="0" hidden="1">[4]A!$J$4:$U$4</definedName>
    <definedName name="csdffg45" localSheetId="15" hidden="1">[4]A!$J$4:$U$4</definedName>
    <definedName name="csdffg45" localSheetId="8" hidden="1">[4]A!$J$4:$U$4</definedName>
    <definedName name="csdffg45" localSheetId="12" hidden="1">[4]A!$J$4:$U$4</definedName>
    <definedName name="csdffg45" localSheetId="13" hidden="1">[4]A!$J$4:$U$4</definedName>
    <definedName name="csdffg45" hidden="1">[5]A!$J$4:$U$4</definedName>
    <definedName name="CV_method">[16]InputWACC!$D$21</definedName>
    <definedName name="DATA" localSheetId="1">#REF!</definedName>
    <definedName name="DATA" localSheetId="2">#REF!</definedName>
    <definedName name="DATA">#REF!</definedName>
    <definedName name="DB" localSheetId="1" hidden="1">#REF!</definedName>
    <definedName name="DB" hidden="1">#REF!</definedName>
    <definedName name="ddddddd" localSheetId="9" hidden="1">[4]A!$J$144:$U$144</definedName>
    <definedName name="ddddddd" localSheetId="10" hidden="1">[4]A!$J$144:$U$144</definedName>
    <definedName name="ddddddd" localSheetId="11" hidden="1">[4]A!$J$144:$U$144</definedName>
    <definedName name="ddddddd" localSheetId="14" hidden="1">[4]A!$J$144:$U$144</definedName>
    <definedName name="ddddddd" localSheetId="6" hidden="1">[4]A!$J$144:$U$144</definedName>
    <definedName name="ddddddd" localSheetId="1" hidden="1">[4]A!$J$144:$U$144</definedName>
    <definedName name="ddddddd" localSheetId="2" hidden="1">[4]A!$J$144:$U$144</definedName>
    <definedName name="ddddddd" localSheetId="0" hidden="1">[4]A!$J$144:$U$144</definedName>
    <definedName name="ddddddd" localSheetId="15" hidden="1">[4]A!$J$144:$U$144</definedName>
    <definedName name="ddddddd" localSheetId="8" hidden="1">[4]A!$J$144:$U$144</definedName>
    <definedName name="ddddddd" localSheetId="12" hidden="1">[4]A!$J$144:$U$144</definedName>
    <definedName name="ddddddd" localSheetId="13" hidden="1">[4]A!$J$144:$U$144</definedName>
    <definedName name="ddddddd" hidden="1">[5]A!$J$144:$U$144</definedName>
    <definedName name="ddddddddddd">#REF!</definedName>
    <definedName name="ddddddddddddd" localSheetId="9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localSheetId="14" hidden="1">[4]A!$J$138:$U$138</definedName>
    <definedName name="ddddddddddddd" localSheetId="6" hidden="1">[4]A!$J$138:$U$138</definedName>
    <definedName name="ddddddddddddd" localSheetId="1" hidden="1">[4]A!$J$138:$U$138</definedName>
    <definedName name="ddddddddddddd" localSheetId="2" hidden="1">[4]A!$J$138:$U$138</definedName>
    <definedName name="ddddddddddddd" localSheetId="0" hidden="1">[4]A!$J$138:$U$138</definedName>
    <definedName name="ddddddddddddd" localSheetId="15" hidden="1">[4]A!$J$138:$U$138</definedName>
    <definedName name="ddddddddddddd" localSheetId="8" hidden="1">[4]A!$J$138:$U$138</definedName>
    <definedName name="ddddddddddddd" localSheetId="12" hidden="1">[4]A!$J$138:$U$138</definedName>
    <definedName name="ddddddddddddd" localSheetId="13" hidden="1">[4]A!$J$138:$U$138</definedName>
    <definedName name="ddddddddddddd" hidden="1">[5]A!$J$138:$U$138</definedName>
    <definedName name="dddddddddddddd" localSheetId="9" hidden="1">[4]A!$J$4:$U$4</definedName>
    <definedName name="dddddddddddddd" localSheetId="10" hidden="1">[4]A!$J$4:$U$4</definedName>
    <definedName name="dddddddddddddd" localSheetId="11" hidden="1">[4]A!$J$4:$U$4</definedName>
    <definedName name="dddddddddddddd" localSheetId="14" hidden="1">[4]A!$J$4:$U$4</definedName>
    <definedName name="dddddddddddddd" localSheetId="6" hidden="1">[4]A!$J$4:$U$4</definedName>
    <definedName name="dddddddddddddd" localSheetId="1" hidden="1">[4]A!$J$4:$U$4</definedName>
    <definedName name="dddddddddddddd" localSheetId="2" hidden="1">[4]A!$J$4:$U$4</definedName>
    <definedName name="dddddddddddddd" localSheetId="0" hidden="1">[4]A!$J$4:$U$4</definedName>
    <definedName name="dddddddddddddd" localSheetId="15" hidden="1">[4]A!$J$4:$U$4</definedName>
    <definedName name="dddddddddddddd" localSheetId="8" hidden="1">[4]A!$J$4:$U$4</definedName>
    <definedName name="dddddddddddddd" localSheetId="12" hidden="1">[4]A!$J$4:$U$4</definedName>
    <definedName name="dddddddddddddd" localSheetId="13" hidden="1">[4]A!$J$4:$U$4</definedName>
    <definedName name="dddddddddddddd" hidden="1">[5]A!$J$4:$U$4</definedName>
    <definedName name="decnstm3">#REF!</definedName>
    <definedName name="DecSun1" localSheetId="7">DATEVALUE("12/1/"&amp;#REF!)-WEEKDAY(DATEVALUE("12/1/"&amp;#REF!))+1</definedName>
    <definedName name="DecSun1" localSheetId="9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 localSheetId="14">DATEVALUE("12/1/"&amp;#REF!)-WEEKDAY(DATEVALUE("12/1/"&amp;#REF!))+1</definedName>
    <definedName name="DecSun1" localSheetId="6">DATEVALUE("12/1/"&amp;#REF!)-WEEKDAY(DATEVALUE("12/1/"&amp;#REF!))+1</definedName>
    <definedName name="DecSun1" localSheetId="1">DATEVALUE("12/1/"&amp;#REF!)-WEEKDAY(DATEVALUE("12/1/"&amp;#REF!))+1</definedName>
    <definedName name="DecSun1" localSheetId="2">DATEVALUE("12/1/"&amp;#REF!)-WEEKDAY(DATEVALUE("12/1/"&amp;#REF!))+1</definedName>
    <definedName name="DecSun1" localSheetId="0">DATEVALUE("12/1/"&amp;#REF!)-WEEKDAY(DATEVALUE("12/1/"&amp;#REF!))+1</definedName>
    <definedName name="DecSun1" localSheetId="15">DATEVALUE("12/1/"&amp;#REF!)-WEEKDAY(DATEVALUE("12/1/"&amp;#REF!))+1</definedName>
    <definedName name="DecSun1" localSheetId="8">DATEVALUE("12/1/"&amp;#REF!)-WEEKDAY(DATEVALUE("12/1/"&amp;#REF!))+1</definedName>
    <definedName name="DecSun1" localSheetId="12">DATEVALUE("12/1/"&amp;#REF!)-WEEKDAY(DATEVALUE("12/1/"&amp;#REF!))+1</definedName>
    <definedName name="DecSun1" localSheetId="13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9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localSheetId="14" hidden="1">'[4]Matrix-Level 3-Gastonia'!$I$63:$U$69</definedName>
    <definedName name="df" localSheetId="6" hidden="1">'[4]Matrix-Level 3-Gastonia'!$I$63:$U$69</definedName>
    <definedName name="df" localSheetId="1" hidden="1">'[4]Matrix-Level 3-Gastonia'!$I$63:$U$69</definedName>
    <definedName name="df" localSheetId="2" hidden="1">'[4]Matrix-Level 3-Gastonia'!$I$63:$U$69</definedName>
    <definedName name="df" localSheetId="0" hidden="1">'[4]Matrix-Level 3-Gastonia'!$I$63:$U$69</definedName>
    <definedName name="df" localSheetId="15" hidden="1">'[4]Matrix-Level 3-Gastonia'!$I$63:$U$69</definedName>
    <definedName name="df" localSheetId="8" hidden="1">'[4]Matrix-Level 3-Gastonia'!$I$63:$U$69</definedName>
    <definedName name="df" localSheetId="12" hidden="1">'[4]Matrix-Level 3-Gastonia'!$I$63:$U$69</definedName>
    <definedName name="df" localSheetId="13" hidden="1">'[4]Matrix-Level 3-Gastonia'!$I$63:$U$69</definedName>
    <definedName name="df" hidden="1">'[5]Matrix-Level 3-Gastonia'!$I$63:$U$69</definedName>
    <definedName name="dfdsffgfg4">[17]Sheet6!$A$1:$B$13</definedName>
    <definedName name="dfg" localSheetId="1">#REF!</definedName>
    <definedName name="dfg" localSheetId="2">#REF!</definedName>
    <definedName name="dfg">#REF!</definedName>
    <definedName name="dfggggg54" localSheetId="9" hidden="1">[4]A!$J$24:$U$24</definedName>
    <definedName name="dfggggg54" localSheetId="10" hidden="1">[4]A!$J$24:$U$24</definedName>
    <definedName name="dfggggg54" localSheetId="11" hidden="1">[4]A!$J$24:$U$24</definedName>
    <definedName name="dfggggg54" localSheetId="14" hidden="1">[4]A!$J$24:$U$24</definedName>
    <definedName name="dfggggg54" localSheetId="6" hidden="1">[4]A!$J$24:$U$24</definedName>
    <definedName name="dfggggg54" localSheetId="1" hidden="1">[4]A!$J$24:$U$24</definedName>
    <definedName name="dfggggg54" localSheetId="2" hidden="1">[4]A!$J$24:$U$24</definedName>
    <definedName name="dfggggg54" localSheetId="0" hidden="1">[4]A!$J$24:$U$24</definedName>
    <definedName name="dfggggg54" localSheetId="15" hidden="1">[4]A!$J$24:$U$24</definedName>
    <definedName name="dfggggg54" localSheetId="8" hidden="1">[4]A!$J$24:$U$24</definedName>
    <definedName name="dfggggg54" localSheetId="12" hidden="1">[4]A!$J$24:$U$24</definedName>
    <definedName name="dfggggg54" localSheetId="13" hidden="1">[4]A!$J$24:$U$24</definedName>
    <definedName name="dfggggg54" hidden="1">[5]A!$J$24:$U$24</definedName>
    <definedName name="dfsdfe" localSheetId="9" hidden="1">[4]A!$J$6:$U$6</definedName>
    <definedName name="dfsdfe" localSheetId="10" hidden="1">[4]A!$J$6:$U$6</definedName>
    <definedName name="dfsdfe" localSheetId="11" hidden="1">[4]A!$J$6:$U$6</definedName>
    <definedName name="dfsdfe" localSheetId="14" hidden="1">[4]A!$J$6:$U$6</definedName>
    <definedName name="dfsdfe" localSheetId="6" hidden="1">[4]A!$J$6:$U$6</definedName>
    <definedName name="dfsdfe" localSheetId="1" hidden="1">[4]A!$J$6:$U$6</definedName>
    <definedName name="dfsdfe" localSheetId="2" hidden="1">[4]A!$J$6:$U$6</definedName>
    <definedName name="dfsdfe" localSheetId="0" hidden="1">[4]A!$J$6:$U$6</definedName>
    <definedName name="dfsdfe" localSheetId="15" hidden="1">[4]A!$J$6:$U$6</definedName>
    <definedName name="dfsdfe" localSheetId="8" hidden="1">[4]A!$J$6:$U$6</definedName>
    <definedName name="dfsdfe" localSheetId="12" hidden="1">[4]A!$J$6:$U$6</definedName>
    <definedName name="dfsdfe" localSheetId="13" hidden="1">[4]A!$J$6:$U$6</definedName>
    <definedName name="dfsdfe" hidden="1">[5]A!$J$6:$U$6</definedName>
    <definedName name="dfsdfsdf" localSheetId="9" hidden="1">[4]A!$J$144:$U$144</definedName>
    <definedName name="dfsdfsdf" localSheetId="10" hidden="1">[4]A!$J$144:$U$144</definedName>
    <definedName name="dfsdfsdf" localSheetId="11" hidden="1">[4]A!$J$144:$U$144</definedName>
    <definedName name="dfsdfsdf" localSheetId="14" hidden="1">[4]A!$J$144:$U$144</definedName>
    <definedName name="dfsdfsdf" localSheetId="6" hidden="1">[4]A!$J$144:$U$144</definedName>
    <definedName name="dfsdfsdf" localSheetId="1" hidden="1">[4]A!$J$144:$U$144</definedName>
    <definedName name="dfsdfsdf" localSheetId="2" hidden="1">[4]A!$J$144:$U$144</definedName>
    <definedName name="dfsdfsdf" localSheetId="0" hidden="1">[4]A!$J$144:$U$144</definedName>
    <definedName name="dfsdfsdf" localSheetId="15" hidden="1">[4]A!$J$144:$U$144</definedName>
    <definedName name="dfsdfsdf" localSheetId="8" hidden="1">[4]A!$J$144:$U$144</definedName>
    <definedName name="dfsdfsdf" localSheetId="12" hidden="1">[4]A!$J$144:$U$144</definedName>
    <definedName name="dfsdfsdf" localSheetId="13" hidden="1">[4]A!$J$144:$U$144</definedName>
    <definedName name="dfsdfsdf" hidden="1">[5]A!$J$144:$U$144</definedName>
    <definedName name="dfserfgt4" localSheetId="9" hidden="1">[4]A!$J$204:$U$204</definedName>
    <definedName name="dfserfgt4" localSheetId="10" hidden="1">[4]A!$J$204:$U$204</definedName>
    <definedName name="dfserfgt4" localSheetId="11" hidden="1">[4]A!$J$204:$U$204</definedName>
    <definedName name="dfserfgt4" localSheetId="14" hidden="1">[4]A!$J$204:$U$204</definedName>
    <definedName name="dfserfgt4" localSheetId="6" hidden="1">[4]A!$J$204:$U$204</definedName>
    <definedName name="dfserfgt4" localSheetId="1" hidden="1">[4]A!$J$204:$U$204</definedName>
    <definedName name="dfserfgt4" localSheetId="2" hidden="1">[4]A!$J$204:$U$204</definedName>
    <definedName name="dfserfgt4" localSheetId="0" hidden="1">[4]A!$J$204:$U$204</definedName>
    <definedName name="dfserfgt4" localSheetId="15" hidden="1">[4]A!$J$204:$U$204</definedName>
    <definedName name="dfserfgt4" localSheetId="8" hidden="1">[4]A!$J$204:$U$204</definedName>
    <definedName name="dfserfgt4" localSheetId="12" hidden="1">[4]A!$J$204:$U$204</definedName>
    <definedName name="dfserfgt4" localSheetId="13" hidden="1">[4]A!$J$204:$U$204</definedName>
    <definedName name="dfserfgt4" hidden="1">[5]A!$J$204:$U$204</definedName>
    <definedName name="dfsfdgsgf4" localSheetId="9" hidden="1">[4]A!$L$4:$U$4</definedName>
    <definedName name="dfsfdgsgf4" localSheetId="10" hidden="1">[4]A!$L$4:$U$4</definedName>
    <definedName name="dfsfdgsgf4" localSheetId="11" hidden="1">[4]A!$L$4:$U$4</definedName>
    <definedName name="dfsfdgsgf4" localSheetId="14" hidden="1">[4]A!$L$4:$U$4</definedName>
    <definedName name="dfsfdgsgf4" localSheetId="6" hidden="1">[4]A!$L$4:$U$4</definedName>
    <definedName name="dfsfdgsgf4" localSheetId="1" hidden="1">[4]A!$L$4:$U$4</definedName>
    <definedName name="dfsfdgsgf4" localSheetId="2" hidden="1">[4]A!$L$4:$U$4</definedName>
    <definedName name="dfsfdgsgf4" localSheetId="0" hidden="1">[4]A!$L$4:$U$4</definedName>
    <definedName name="dfsfdgsgf4" localSheetId="15" hidden="1">[4]A!$L$4:$U$4</definedName>
    <definedName name="dfsfdgsgf4" localSheetId="8" hidden="1">[4]A!$L$4:$U$4</definedName>
    <definedName name="dfsfdgsgf4" localSheetId="12" hidden="1">[4]A!$L$4:$U$4</definedName>
    <definedName name="dfsfdgsgf4" localSheetId="13" hidden="1">[4]A!$L$4:$U$4</definedName>
    <definedName name="dfsfdgsgf4" hidden="1">[5]A!$L$4:$U$4</definedName>
    <definedName name="dgdsfge5" localSheetId="9" hidden="1">[4]A!$L$4:$U$4</definedName>
    <definedName name="dgdsfge5" localSheetId="10" hidden="1">[4]A!$L$4:$U$4</definedName>
    <definedName name="dgdsfge5" localSheetId="11" hidden="1">[4]A!$L$4:$U$4</definedName>
    <definedName name="dgdsfge5" localSheetId="14" hidden="1">[4]A!$L$4:$U$4</definedName>
    <definedName name="dgdsfge5" localSheetId="6" hidden="1">[4]A!$L$4:$U$4</definedName>
    <definedName name="dgdsfge5" localSheetId="1" hidden="1">[4]A!$L$4:$U$4</definedName>
    <definedName name="dgdsfge5" localSheetId="2" hidden="1">[4]A!$L$4:$U$4</definedName>
    <definedName name="dgdsfge5" localSheetId="0" hidden="1">[4]A!$L$4:$U$4</definedName>
    <definedName name="dgdsfge5" localSheetId="15" hidden="1">[4]A!$L$4:$U$4</definedName>
    <definedName name="dgdsfge5" localSheetId="8" hidden="1">[4]A!$L$4:$U$4</definedName>
    <definedName name="dgdsfge5" localSheetId="12" hidden="1">[4]A!$L$4:$U$4</definedName>
    <definedName name="dgdsfge5" localSheetId="13" hidden="1">[4]A!$L$4:$U$4</definedName>
    <definedName name="dgdsfge5" hidden="1">[5]A!$L$4:$U$4</definedName>
    <definedName name="dgfgdfhg5" localSheetId="9" hidden="1">[4]A!$J$153:$U$153</definedName>
    <definedName name="dgfgdfhg5" localSheetId="10" hidden="1">[4]A!$J$153:$U$153</definedName>
    <definedName name="dgfgdfhg5" localSheetId="11" hidden="1">[4]A!$J$153:$U$153</definedName>
    <definedName name="dgfgdfhg5" localSheetId="14" hidden="1">[4]A!$J$153:$U$153</definedName>
    <definedName name="dgfgdfhg5" localSheetId="6" hidden="1">[4]A!$J$153:$U$153</definedName>
    <definedName name="dgfgdfhg5" localSheetId="1" hidden="1">[4]A!$J$153:$U$153</definedName>
    <definedName name="dgfgdfhg5" localSheetId="2" hidden="1">[4]A!$J$153:$U$153</definedName>
    <definedName name="dgfgdfhg5" localSheetId="0" hidden="1">[4]A!$J$153:$U$153</definedName>
    <definedName name="dgfgdfhg5" localSheetId="15" hidden="1">[4]A!$J$153:$U$153</definedName>
    <definedName name="dgfgdfhg5" localSheetId="8" hidden="1">[4]A!$J$153:$U$153</definedName>
    <definedName name="dgfgdfhg5" localSheetId="12" hidden="1">[4]A!$J$153:$U$153</definedName>
    <definedName name="dgfgdfhg5" localSheetId="13" hidden="1">[4]A!$J$153:$U$153</definedName>
    <definedName name="dgfgdfhg5" hidden="1">[5]A!$J$153:$U$153</definedName>
    <definedName name="dhngntt" localSheetId="9" hidden="1">[4]A!$J$204:$U$204</definedName>
    <definedName name="dhngntt" localSheetId="10" hidden="1">[4]A!$J$204:$U$204</definedName>
    <definedName name="dhngntt" localSheetId="11" hidden="1">[4]A!$J$204:$U$204</definedName>
    <definedName name="dhngntt" localSheetId="14" hidden="1">[4]A!$J$204:$U$204</definedName>
    <definedName name="dhngntt" localSheetId="6" hidden="1">[4]A!$J$204:$U$204</definedName>
    <definedName name="dhngntt" localSheetId="1" hidden="1">[4]A!$J$204:$U$204</definedName>
    <definedName name="dhngntt" localSheetId="2" hidden="1">[4]A!$J$204:$U$204</definedName>
    <definedName name="dhngntt" localSheetId="0" hidden="1">[4]A!$J$204:$U$204</definedName>
    <definedName name="dhngntt" localSheetId="15" hidden="1">[4]A!$J$204:$U$204</definedName>
    <definedName name="dhngntt" localSheetId="8" hidden="1">[4]A!$J$204:$U$204</definedName>
    <definedName name="dhngntt" localSheetId="12" hidden="1">[4]A!$J$204:$U$204</definedName>
    <definedName name="dhngntt" localSheetId="13" hidden="1">[4]A!$J$204:$U$204</definedName>
    <definedName name="dhngntt" hidden="1">[5]A!$J$204:$U$204</definedName>
    <definedName name="Differenz_zu_Lieferantenumsatz">#REF!</definedName>
    <definedName name="DigitalHS" localSheetId="9" hidden="1">#REF!</definedName>
    <definedName name="DigitalHS" localSheetId="10" hidden="1">#REF!</definedName>
    <definedName name="DigitalHS" localSheetId="11" hidden="1">#REF!</definedName>
    <definedName name="DigitalHS" localSheetId="14" hidden="1">#REF!</definedName>
    <definedName name="DigitalHS" localSheetId="6" hidden="1">#REF!</definedName>
    <definedName name="DigitalHS" localSheetId="1" hidden="1">#REF!</definedName>
    <definedName name="DigitalHS" localSheetId="2" hidden="1">#REF!</definedName>
    <definedName name="DigitalHS" localSheetId="0" hidden="1">#REF!</definedName>
    <definedName name="DigitalHS" localSheetId="15" hidden="1">#REF!</definedName>
    <definedName name="DigitalHS" localSheetId="8" hidden="1">#REF!</definedName>
    <definedName name="DigitalHS" localSheetId="12" hidden="1">#REF!</definedName>
    <definedName name="DigitalHS" localSheetId="13" hidden="1">#REF!</definedName>
    <definedName name="DigitalHS" hidden="1">#REF!</definedName>
    <definedName name="DM_Board" localSheetId="9">#REF!</definedName>
    <definedName name="DM_Board" localSheetId="10">#REF!</definedName>
    <definedName name="DM_Board" localSheetId="11">#REF!</definedName>
    <definedName name="DM_Board" localSheetId="14">#REF!</definedName>
    <definedName name="DM_Board" localSheetId="6">#REF!</definedName>
    <definedName name="DM_Board" localSheetId="1">#REF!</definedName>
    <definedName name="DM_Board" localSheetId="2">#REF!</definedName>
    <definedName name="DM_Board" localSheetId="0">#REF!</definedName>
    <definedName name="DM_Board" localSheetId="15">#REF!</definedName>
    <definedName name="DM_Board" localSheetId="8">#REF!</definedName>
    <definedName name="DM_Board" localSheetId="12">#REF!</definedName>
    <definedName name="DM_Board" localSheetId="13">#REF!</definedName>
    <definedName name="DM_Board">#REF!</definedName>
    <definedName name="DMB">#REF!</definedName>
    <definedName name="dsaffeesf34" localSheetId="9" hidden="1">[4]A!$J$4:$U$4</definedName>
    <definedName name="dsaffeesf34" localSheetId="10" hidden="1">[4]A!$J$4:$U$4</definedName>
    <definedName name="dsaffeesf34" localSheetId="11" hidden="1">[4]A!$J$4:$U$4</definedName>
    <definedName name="dsaffeesf34" localSheetId="14" hidden="1">[4]A!$J$4:$U$4</definedName>
    <definedName name="dsaffeesf34" localSheetId="6" hidden="1">[4]A!$J$4:$U$4</definedName>
    <definedName name="dsaffeesf34" localSheetId="1" hidden="1">[4]A!$J$4:$U$4</definedName>
    <definedName name="dsaffeesf34" localSheetId="2" hidden="1">[4]A!$J$4:$U$4</definedName>
    <definedName name="dsaffeesf34" localSheetId="0" hidden="1">[4]A!$J$4:$U$4</definedName>
    <definedName name="dsaffeesf34" localSheetId="15" hidden="1">[4]A!$J$4:$U$4</definedName>
    <definedName name="dsaffeesf34" localSheetId="8" hidden="1">[4]A!$J$4:$U$4</definedName>
    <definedName name="dsaffeesf34" localSheetId="12" hidden="1">[4]A!$J$4:$U$4</definedName>
    <definedName name="dsaffeesf34" localSheetId="13" hidden="1">[4]A!$J$4:$U$4</definedName>
    <definedName name="dsaffeesf34" hidden="1">[5]A!$J$4:$U$4</definedName>
    <definedName name="dsfgdfhgter43" localSheetId="9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localSheetId="14" hidden="1">[4]A!$J$138:$U$138</definedName>
    <definedName name="dsfgdfhgter43" localSheetId="6" hidden="1">[4]A!$J$138:$U$138</definedName>
    <definedName name="dsfgdfhgter43" localSheetId="1" hidden="1">[4]A!$J$138:$U$138</definedName>
    <definedName name="dsfgdfhgter43" localSheetId="2" hidden="1">[4]A!$J$138:$U$138</definedName>
    <definedName name="dsfgdfhgter43" localSheetId="0" hidden="1">[4]A!$J$138:$U$138</definedName>
    <definedName name="dsfgdfhgter43" localSheetId="15" hidden="1">[4]A!$J$138:$U$138</definedName>
    <definedName name="dsfgdfhgter43" localSheetId="8" hidden="1">[4]A!$J$138:$U$138</definedName>
    <definedName name="dsfgdfhgter43" localSheetId="12" hidden="1">[4]A!$J$138:$U$138</definedName>
    <definedName name="dsfgdfhgter43" localSheetId="13" hidden="1">[4]A!$J$138:$U$138</definedName>
    <definedName name="dsfgdfhgter43" hidden="1">[5]A!$J$138:$U$138</definedName>
    <definedName name="dsfsf4w" localSheetId="9" hidden="1">[4]A!$L$4:$U$4</definedName>
    <definedName name="dsfsf4w" localSheetId="10" hidden="1">[4]A!$L$4:$U$4</definedName>
    <definedName name="dsfsf4w" localSheetId="11" hidden="1">[4]A!$L$4:$U$4</definedName>
    <definedName name="dsfsf4w" localSheetId="14" hidden="1">[4]A!$L$4:$U$4</definedName>
    <definedName name="dsfsf4w" localSheetId="6" hidden="1">[4]A!$L$4:$U$4</definedName>
    <definedName name="dsfsf4w" localSheetId="1" hidden="1">[4]A!$L$4:$U$4</definedName>
    <definedName name="dsfsf4w" localSheetId="2" hidden="1">[4]A!$L$4:$U$4</definedName>
    <definedName name="dsfsf4w" localSheetId="0" hidden="1">[4]A!$L$4:$U$4</definedName>
    <definedName name="dsfsf4w" localSheetId="15" hidden="1">[4]A!$L$4:$U$4</definedName>
    <definedName name="dsfsf4w" localSheetId="8" hidden="1">[4]A!$L$4:$U$4</definedName>
    <definedName name="dsfsf4w" localSheetId="12" hidden="1">[4]A!$L$4:$U$4</definedName>
    <definedName name="dsfsf4w" localSheetId="13" hidden="1">[4]A!$L$4:$U$4</definedName>
    <definedName name="dsfsf4w" hidden="1">[5]A!$L$4:$U$4</definedName>
    <definedName name="dsfsgfdg54" localSheetId="9" hidden="1">[4]A!$J$138:$U$138</definedName>
    <definedName name="dsfsgfdg54" localSheetId="10" hidden="1">[4]A!$J$138:$U$138</definedName>
    <definedName name="dsfsgfdg54" localSheetId="11" hidden="1">[4]A!$J$138:$U$138</definedName>
    <definedName name="dsfsgfdg54" localSheetId="14" hidden="1">[4]A!$J$138:$U$138</definedName>
    <definedName name="dsfsgfdg54" localSheetId="6" hidden="1">[4]A!$J$138:$U$138</definedName>
    <definedName name="dsfsgfdg54" localSheetId="1" hidden="1">[4]A!$J$138:$U$138</definedName>
    <definedName name="dsfsgfdg54" localSheetId="2" hidden="1">[4]A!$J$138:$U$138</definedName>
    <definedName name="dsfsgfdg54" localSheetId="0" hidden="1">[4]A!$J$138:$U$138</definedName>
    <definedName name="dsfsgfdg54" localSheetId="15" hidden="1">[4]A!$J$138:$U$138</definedName>
    <definedName name="dsfsgfdg54" localSheetId="8" hidden="1">[4]A!$J$138:$U$138</definedName>
    <definedName name="dsfsgfdg54" localSheetId="12" hidden="1">[4]A!$J$138:$U$138</definedName>
    <definedName name="dsfsgfdg54" localSheetId="13" hidden="1">[4]A!$J$138:$U$138</definedName>
    <definedName name="dsfsgfdg54" hidden="1">[5]A!$J$138:$U$138</definedName>
    <definedName name="dsfsrga54" localSheetId="9" hidden="1">[4]A!$J$24:$U$24</definedName>
    <definedName name="dsfsrga54" localSheetId="10" hidden="1">[4]A!$J$24:$U$24</definedName>
    <definedName name="dsfsrga54" localSheetId="11" hidden="1">[4]A!$J$24:$U$24</definedName>
    <definedName name="dsfsrga54" localSheetId="14" hidden="1">[4]A!$J$24:$U$24</definedName>
    <definedName name="dsfsrga54" localSheetId="6" hidden="1">[4]A!$J$24:$U$24</definedName>
    <definedName name="dsfsrga54" localSheetId="1" hidden="1">[4]A!$J$24:$U$24</definedName>
    <definedName name="dsfsrga54" localSheetId="2" hidden="1">[4]A!$J$24:$U$24</definedName>
    <definedName name="dsfsrga54" localSheetId="0" hidden="1">[4]A!$J$24:$U$24</definedName>
    <definedName name="dsfsrga54" localSheetId="15" hidden="1">[4]A!$J$24:$U$24</definedName>
    <definedName name="dsfsrga54" localSheetId="8" hidden="1">[4]A!$J$24:$U$24</definedName>
    <definedName name="dsfsrga54" localSheetId="12" hidden="1">[4]A!$J$24:$U$24</definedName>
    <definedName name="dsfsrga54" localSheetId="13" hidden="1">[4]A!$J$24:$U$24</definedName>
    <definedName name="dsfsrga54" hidden="1">[5]A!$J$24:$U$24</definedName>
    <definedName name="dsra4wrt4" localSheetId="9" hidden="1">[4]A!$J$131:$U$131</definedName>
    <definedName name="dsra4wrt4" localSheetId="10" hidden="1">[4]A!$J$131:$U$131</definedName>
    <definedName name="dsra4wrt4" localSheetId="11" hidden="1">[4]A!$J$131:$U$131</definedName>
    <definedName name="dsra4wrt4" localSheetId="14" hidden="1">[4]A!$J$131:$U$131</definedName>
    <definedName name="dsra4wrt4" localSheetId="6" hidden="1">[4]A!$J$131:$U$131</definedName>
    <definedName name="dsra4wrt4" localSheetId="1" hidden="1">[4]A!$J$131:$U$131</definedName>
    <definedName name="dsra4wrt4" localSheetId="2" hidden="1">[4]A!$J$131:$U$131</definedName>
    <definedName name="dsra4wrt4" localSheetId="0" hidden="1">[4]A!$J$131:$U$131</definedName>
    <definedName name="dsra4wrt4" localSheetId="15" hidden="1">[4]A!$J$131:$U$131</definedName>
    <definedName name="dsra4wrt4" localSheetId="8" hidden="1">[4]A!$J$131:$U$131</definedName>
    <definedName name="dsra4wrt4" localSheetId="12" hidden="1">[4]A!$J$131:$U$131</definedName>
    <definedName name="dsra4wrt4" localSheetId="13" hidden="1">[4]A!$J$131:$U$131</definedName>
    <definedName name="dsra4wrt4" hidden="1">[5]A!$J$131:$U$131</definedName>
    <definedName name="DV">#REF!</definedName>
    <definedName name="eeeeeee" localSheetId="9" hidden="1">[4]A!$J$6:$U$6</definedName>
    <definedName name="eeeeeee" localSheetId="10" hidden="1">[4]A!$J$6:$U$6</definedName>
    <definedName name="eeeeeee" localSheetId="11" hidden="1">[4]A!$J$6:$U$6</definedName>
    <definedName name="eeeeeee" localSheetId="14" hidden="1">[4]A!$J$6:$U$6</definedName>
    <definedName name="eeeeeee" localSheetId="6" hidden="1">[4]A!$J$6:$U$6</definedName>
    <definedName name="eeeeeee" localSheetId="1" hidden="1">[4]A!$J$6:$U$6</definedName>
    <definedName name="eeeeeee" localSheetId="2" hidden="1">[4]A!$J$6:$U$6</definedName>
    <definedName name="eeeeeee" localSheetId="0" hidden="1">[4]A!$J$6:$U$6</definedName>
    <definedName name="eeeeeee" localSheetId="15" hidden="1">[4]A!$J$6:$U$6</definedName>
    <definedName name="eeeeeee" localSheetId="8" hidden="1">[4]A!$J$6:$U$6</definedName>
    <definedName name="eeeeeee" localSheetId="12" hidden="1">[4]A!$J$6:$U$6</definedName>
    <definedName name="eeeeeee" localSheetId="13" hidden="1">[4]A!$J$6:$U$6</definedName>
    <definedName name="eeeeeee" hidden="1">[5]A!$J$6:$U$6</definedName>
    <definedName name="eeeeeeeee" localSheetId="9" hidden="1">[4]A!$J$7:$U$7</definedName>
    <definedName name="eeeeeeeee" localSheetId="10" hidden="1">[4]A!$J$7:$U$7</definedName>
    <definedName name="eeeeeeeee" localSheetId="11" hidden="1">[4]A!$J$7:$U$7</definedName>
    <definedName name="eeeeeeeee" localSheetId="14" hidden="1">[4]A!$J$7:$U$7</definedName>
    <definedName name="eeeeeeeee" localSheetId="6" hidden="1">[4]A!$J$7:$U$7</definedName>
    <definedName name="eeeeeeeee" localSheetId="1" hidden="1">[4]A!$J$7:$U$7</definedName>
    <definedName name="eeeeeeeee" localSheetId="2" hidden="1">[4]A!$J$7:$U$7</definedName>
    <definedName name="eeeeeeeee" localSheetId="0" hidden="1">[4]A!$J$7:$U$7</definedName>
    <definedName name="eeeeeeeee" localSheetId="15" hidden="1">[4]A!$J$7:$U$7</definedName>
    <definedName name="eeeeeeeee" localSheetId="8" hidden="1">[4]A!$J$7:$U$7</definedName>
    <definedName name="eeeeeeeee" localSheetId="12" hidden="1">[4]A!$J$7:$U$7</definedName>
    <definedName name="eeeeeeeee" localSheetId="13" hidden="1">[4]A!$J$7:$U$7</definedName>
    <definedName name="eeeeeeeee" hidden="1">[5]A!$J$7:$U$7</definedName>
    <definedName name="eeeeeeeeeeeeee">#REF!</definedName>
    <definedName name="er45gg" localSheetId="9" hidden="1">[4]A!$J$204:$U$204</definedName>
    <definedName name="er45gg" localSheetId="10" hidden="1">[4]A!$J$204:$U$204</definedName>
    <definedName name="er45gg" localSheetId="11" hidden="1">[4]A!$J$204:$U$204</definedName>
    <definedName name="er45gg" localSheetId="14" hidden="1">[4]A!$J$204:$U$204</definedName>
    <definedName name="er45gg" localSheetId="6" hidden="1">[4]A!$J$204:$U$204</definedName>
    <definedName name="er45gg" localSheetId="1" hidden="1">[4]A!$J$204:$U$204</definedName>
    <definedName name="er45gg" localSheetId="2" hidden="1">[4]A!$J$204:$U$204</definedName>
    <definedName name="er45gg" localSheetId="0" hidden="1">[4]A!$J$204:$U$204</definedName>
    <definedName name="er45gg" localSheetId="15" hidden="1">[4]A!$J$204:$U$204</definedName>
    <definedName name="er45gg" localSheetId="8" hidden="1">[4]A!$J$204:$U$204</definedName>
    <definedName name="er45gg" localSheetId="12" hidden="1">[4]A!$J$204:$U$204</definedName>
    <definedName name="er45gg" localSheetId="13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9" hidden="1">[4]A!$J$139:$U$139</definedName>
    <definedName name="fbgbbbb4" localSheetId="10" hidden="1">[4]A!$J$139:$U$139</definedName>
    <definedName name="fbgbbbb4" localSheetId="11" hidden="1">[4]A!$J$139:$U$139</definedName>
    <definedName name="fbgbbbb4" localSheetId="14" hidden="1">[4]A!$J$139:$U$139</definedName>
    <definedName name="fbgbbbb4" localSheetId="6" hidden="1">[4]A!$J$139:$U$139</definedName>
    <definedName name="fbgbbbb4" localSheetId="1" hidden="1">[4]A!$J$139:$U$139</definedName>
    <definedName name="fbgbbbb4" localSheetId="2" hidden="1">[4]A!$J$139:$U$139</definedName>
    <definedName name="fbgbbbb4" localSheetId="0" hidden="1">[4]A!$J$139:$U$139</definedName>
    <definedName name="fbgbbbb4" localSheetId="15" hidden="1">[4]A!$J$139:$U$139</definedName>
    <definedName name="fbgbbbb4" localSheetId="8" hidden="1">[4]A!$J$139:$U$139</definedName>
    <definedName name="fbgbbbb4" localSheetId="12" hidden="1">[4]A!$J$139:$U$139</definedName>
    <definedName name="fbgbbbb4" localSheetId="13" hidden="1">[4]A!$J$139:$U$139</definedName>
    <definedName name="fbgbbbb4" hidden="1">[5]A!$J$139:$U$139</definedName>
    <definedName name="fbgjkkk" localSheetId="9" hidden="1">[4]A!$L$128:$U$128</definedName>
    <definedName name="fbgjkkk" localSheetId="10" hidden="1">[4]A!$L$128:$U$128</definedName>
    <definedName name="fbgjkkk" localSheetId="11" hidden="1">[4]A!$L$128:$U$128</definedName>
    <definedName name="fbgjkkk" localSheetId="14" hidden="1">[4]A!$L$128:$U$128</definedName>
    <definedName name="fbgjkkk" localSheetId="6" hidden="1">[4]A!$L$128:$U$128</definedName>
    <definedName name="fbgjkkk" localSheetId="1" hidden="1">[4]A!$L$128:$U$128</definedName>
    <definedName name="fbgjkkk" localSheetId="2" hidden="1">[4]A!$L$128:$U$128</definedName>
    <definedName name="fbgjkkk" localSheetId="0" hidden="1">[4]A!$L$128:$U$128</definedName>
    <definedName name="fbgjkkk" localSheetId="15" hidden="1">[4]A!$L$128:$U$128</definedName>
    <definedName name="fbgjkkk" localSheetId="8" hidden="1">[4]A!$L$128:$U$128</definedName>
    <definedName name="fbgjkkk" localSheetId="12" hidden="1">[4]A!$L$128:$U$128</definedName>
    <definedName name="fbgjkkk" localSheetId="13" hidden="1">[4]A!$L$128:$U$128</definedName>
    <definedName name="fbgjkkk" hidden="1">[5]A!$L$128:$U$128</definedName>
    <definedName name="fdsfgfhgdht" localSheetId="9" hidden="1">[4]A!$L$25:$U$25</definedName>
    <definedName name="fdsfgfhgdht" localSheetId="10" hidden="1">[4]A!$L$25:$U$25</definedName>
    <definedName name="fdsfgfhgdht" localSheetId="11" hidden="1">[4]A!$L$25:$U$25</definedName>
    <definedName name="fdsfgfhgdht" localSheetId="14" hidden="1">[4]A!$L$25:$U$25</definedName>
    <definedName name="fdsfgfhgdht" localSheetId="6" hidden="1">[4]A!$L$25:$U$25</definedName>
    <definedName name="fdsfgfhgdht" localSheetId="1" hidden="1">[4]A!$L$25:$U$25</definedName>
    <definedName name="fdsfgfhgdht" localSheetId="2" hidden="1">[4]A!$L$25:$U$25</definedName>
    <definedName name="fdsfgfhgdht" localSheetId="0" hidden="1">[4]A!$L$25:$U$25</definedName>
    <definedName name="fdsfgfhgdht" localSheetId="15" hidden="1">[4]A!$L$25:$U$25</definedName>
    <definedName name="fdsfgfhgdht" localSheetId="8" hidden="1">[4]A!$L$25:$U$25</definedName>
    <definedName name="fdsfgfhgdht" localSheetId="12" hidden="1">[4]A!$L$25:$U$25</definedName>
    <definedName name="fdsfgfhgdht" localSheetId="13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9" hidden="1">[4]A!$J$130:$U$130</definedName>
    <definedName name="feffdfbgbd" localSheetId="10" hidden="1">[4]A!$J$130:$U$130</definedName>
    <definedName name="feffdfbgbd" localSheetId="11" hidden="1">[4]A!$J$130:$U$130</definedName>
    <definedName name="feffdfbgbd" localSheetId="14" hidden="1">[4]A!$J$130:$U$130</definedName>
    <definedName name="feffdfbgbd" localSheetId="6" hidden="1">[4]A!$J$130:$U$130</definedName>
    <definedName name="feffdfbgbd" localSheetId="1" hidden="1">[4]A!$J$130:$U$130</definedName>
    <definedName name="feffdfbgbd" localSheetId="2" hidden="1">[4]A!$J$130:$U$130</definedName>
    <definedName name="feffdfbgbd" localSheetId="0" hidden="1">[4]A!$J$130:$U$130</definedName>
    <definedName name="feffdfbgbd" localSheetId="15" hidden="1">[4]A!$J$130:$U$130</definedName>
    <definedName name="feffdfbgbd" localSheetId="8" hidden="1">[4]A!$J$130:$U$130</definedName>
    <definedName name="feffdfbgbd" localSheetId="12" hidden="1">[4]A!$J$130:$U$130</definedName>
    <definedName name="feffdfbgbd" localSheetId="13" hidden="1">[4]A!$J$130:$U$130</definedName>
    <definedName name="feffdfbgbd" hidden="1">[5]A!$J$130:$U$130</definedName>
    <definedName name="ffghnbbb5" localSheetId="9" hidden="1">[4]A!$J$145:$U$145</definedName>
    <definedName name="ffghnbbb5" localSheetId="10" hidden="1">[4]A!$J$145:$U$145</definedName>
    <definedName name="ffghnbbb5" localSheetId="11" hidden="1">[4]A!$J$145:$U$145</definedName>
    <definedName name="ffghnbbb5" localSheetId="14" hidden="1">[4]A!$J$145:$U$145</definedName>
    <definedName name="ffghnbbb5" localSheetId="6" hidden="1">[4]A!$J$145:$U$145</definedName>
    <definedName name="ffghnbbb5" localSheetId="1" hidden="1">[4]A!$J$145:$U$145</definedName>
    <definedName name="ffghnbbb5" localSheetId="2" hidden="1">[4]A!$J$145:$U$145</definedName>
    <definedName name="ffghnbbb5" localSheetId="0" hidden="1">[4]A!$J$145:$U$145</definedName>
    <definedName name="ffghnbbb5" localSheetId="15" hidden="1">[4]A!$J$145:$U$145</definedName>
    <definedName name="ffghnbbb5" localSheetId="8" hidden="1">[4]A!$J$145:$U$145</definedName>
    <definedName name="ffghnbbb5" localSheetId="12" hidden="1">[4]A!$J$145:$U$145</definedName>
    <definedName name="ffghnbbb5" localSheetId="13" hidden="1">[4]A!$J$145:$U$145</definedName>
    <definedName name="ffghnbbb5" hidden="1">[5]A!$J$145:$U$145</definedName>
    <definedName name="fgbtrt5" localSheetId="9" hidden="1">[4]A!$J$152:$U$152</definedName>
    <definedName name="fgbtrt5" localSheetId="10" hidden="1">[4]A!$J$152:$U$152</definedName>
    <definedName name="fgbtrt5" localSheetId="11" hidden="1">[4]A!$J$152:$U$152</definedName>
    <definedName name="fgbtrt5" localSheetId="14" hidden="1">[4]A!$J$152:$U$152</definedName>
    <definedName name="fgbtrt5" localSheetId="6" hidden="1">[4]A!$J$152:$U$152</definedName>
    <definedName name="fgbtrt5" localSheetId="1" hidden="1">[4]A!$J$152:$U$152</definedName>
    <definedName name="fgbtrt5" localSheetId="2" hidden="1">[4]A!$J$152:$U$152</definedName>
    <definedName name="fgbtrt5" localSheetId="0" hidden="1">[4]A!$J$152:$U$152</definedName>
    <definedName name="fgbtrt5" localSheetId="15" hidden="1">[4]A!$J$152:$U$152</definedName>
    <definedName name="fgbtrt5" localSheetId="8" hidden="1">[4]A!$J$152:$U$152</definedName>
    <definedName name="fgbtrt5" localSheetId="12" hidden="1">[4]A!$J$152:$U$152</definedName>
    <definedName name="fgbtrt5" localSheetId="13" hidden="1">[4]A!$J$152:$U$152</definedName>
    <definedName name="fgbtrt5" hidden="1">[5]A!$J$152:$U$152</definedName>
    <definedName name="fgbvbgfs4" localSheetId="9" hidden="1">[4]A!$J$144:$U$144</definedName>
    <definedName name="fgbvbgfs4" localSheetId="10" hidden="1">[4]A!$J$144:$U$144</definedName>
    <definedName name="fgbvbgfs4" localSheetId="11" hidden="1">[4]A!$J$144:$U$144</definedName>
    <definedName name="fgbvbgfs4" localSheetId="14" hidden="1">[4]A!$J$144:$U$144</definedName>
    <definedName name="fgbvbgfs4" localSheetId="6" hidden="1">[4]A!$J$144:$U$144</definedName>
    <definedName name="fgbvbgfs4" localSheetId="1" hidden="1">[4]A!$J$144:$U$144</definedName>
    <definedName name="fgbvbgfs4" localSheetId="2" hidden="1">[4]A!$J$144:$U$144</definedName>
    <definedName name="fgbvbgfs4" localSheetId="0" hidden="1">[4]A!$J$144:$U$144</definedName>
    <definedName name="fgbvbgfs4" localSheetId="15" hidden="1">[4]A!$J$144:$U$144</definedName>
    <definedName name="fgbvbgfs4" localSheetId="8" hidden="1">[4]A!$J$144:$U$144</definedName>
    <definedName name="fgbvbgfs4" localSheetId="12" hidden="1">[4]A!$J$144:$U$144</definedName>
    <definedName name="fgbvbgfs4" localSheetId="13" hidden="1">[4]A!$J$144:$U$144</definedName>
    <definedName name="fgbvbgfs4" hidden="1">[5]A!$J$144:$U$144</definedName>
    <definedName name="fgdfg5" localSheetId="9" hidden="1">[4]A!$J$4:$U$4</definedName>
    <definedName name="fgdfg5" localSheetId="10" hidden="1">[4]A!$J$4:$U$4</definedName>
    <definedName name="fgdfg5" localSheetId="11" hidden="1">[4]A!$J$4:$U$4</definedName>
    <definedName name="fgdfg5" localSheetId="14" hidden="1">[4]A!$J$4:$U$4</definedName>
    <definedName name="fgdfg5" localSheetId="6" hidden="1">[4]A!$J$4:$U$4</definedName>
    <definedName name="fgdfg5" localSheetId="1" hidden="1">[4]A!$J$4:$U$4</definedName>
    <definedName name="fgdfg5" localSheetId="2" hidden="1">[4]A!$J$4:$U$4</definedName>
    <definedName name="fgdfg5" localSheetId="0" hidden="1">[4]A!$J$4:$U$4</definedName>
    <definedName name="fgdfg5" localSheetId="15" hidden="1">[4]A!$J$4:$U$4</definedName>
    <definedName name="fgdfg5" localSheetId="8" hidden="1">[4]A!$J$4:$U$4</definedName>
    <definedName name="fgdfg5" localSheetId="12" hidden="1">[4]A!$J$4:$U$4</definedName>
    <definedName name="fgdfg5" localSheetId="13" hidden="1">[4]A!$J$4:$U$4</definedName>
    <definedName name="fgdfg5" hidden="1">[5]A!$J$4:$U$4</definedName>
    <definedName name="fgdfghtrh5" localSheetId="9" hidden="1">[4]A!$J$4:$U$4</definedName>
    <definedName name="fgdfghtrh5" localSheetId="10" hidden="1">[4]A!$J$4:$U$4</definedName>
    <definedName name="fgdfghtrh5" localSheetId="11" hidden="1">[4]A!$J$4:$U$4</definedName>
    <definedName name="fgdfghtrh5" localSheetId="14" hidden="1">[4]A!$J$4:$U$4</definedName>
    <definedName name="fgdfghtrh5" localSheetId="6" hidden="1">[4]A!$J$4:$U$4</definedName>
    <definedName name="fgdfghtrh5" localSheetId="1" hidden="1">[4]A!$J$4:$U$4</definedName>
    <definedName name="fgdfghtrh5" localSheetId="2" hidden="1">[4]A!$J$4:$U$4</definedName>
    <definedName name="fgdfghtrh5" localSheetId="0" hidden="1">[4]A!$J$4:$U$4</definedName>
    <definedName name="fgdfghtrh5" localSheetId="15" hidden="1">[4]A!$J$4:$U$4</definedName>
    <definedName name="fgdfghtrh5" localSheetId="8" hidden="1">[4]A!$J$4:$U$4</definedName>
    <definedName name="fgdfghtrh5" localSheetId="12" hidden="1">[4]A!$J$4:$U$4</definedName>
    <definedName name="fgdfghtrh5" localSheetId="13" hidden="1">[4]A!$J$4:$U$4</definedName>
    <definedName name="fgdfghtrh5" hidden="1">[5]A!$J$4:$U$4</definedName>
    <definedName name="fgdfgrdfg45" localSheetId="9" hidden="1">[4]A!$L$4:$U$4</definedName>
    <definedName name="fgdfgrdfg45" localSheetId="10" hidden="1">[4]A!$L$4:$U$4</definedName>
    <definedName name="fgdfgrdfg45" localSheetId="11" hidden="1">[4]A!$L$4:$U$4</definedName>
    <definedName name="fgdfgrdfg45" localSheetId="14" hidden="1">[4]A!$L$4:$U$4</definedName>
    <definedName name="fgdfgrdfg45" localSheetId="6" hidden="1">[4]A!$L$4:$U$4</definedName>
    <definedName name="fgdfgrdfg45" localSheetId="1" hidden="1">[4]A!$L$4:$U$4</definedName>
    <definedName name="fgdfgrdfg45" localSheetId="2" hidden="1">[4]A!$L$4:$U$4</definedName>
    <definedName name="fgdfgrdfg45" localSheetId="0" hidden="1">[4]A!$L$4:$U$4</definedName>
    <definedName name="fgdfgrdfg45" localSheetId="15" hidden="1">[4]A!$L$4:$U$4</definedName>
    <definedName name="fgdfgrdfg45" localSheetId="8" hidden="1">[4]A!$L$4:$U$4</definedName>
    <definedName name="fgdfgrdfg45" localSheetId="12" hidden="1">[4]A!$L$4:$U$4</definedName>
    <definedName name="fgdfgrdfg45" localSheetId="13" hidden="1">[4]A!$L$4:$U$4</definedName>
    <definedName name="fgdfgrdfg45" hidden="1">[5]A!$L$4:$U$4</definedName>
    <definedName name="fgdhgt5e">[17]Sheet6!$A$1:$B$13</definedName>
    <definedName name="fgdhnnbb5" localSheetId="9" hidden="1">[4]A!$L$128:$U$128</definedName>
    <definedName name="fgdhnnbb5" localSheetId="10" hidden="1">[4]A!$L$128:$U$128</definedName>
    <definedName name="fgdhnnbb5" localSheetId="11" hidden="1">[4]A!$L$128:$U$128</definedName>
    <definedName name="fgdhnnbb5" localSheetId="14" hidden="1">[4]A!$L$128:$U$128</definedName>
    <definedName name="fgdhnnbb5" localSheetId="6" hidden="1">[4]A!$L$128:$U$128</definedName>
    <definedName name="fgdhnnbb5" localSheetId="1" hidden="1">[4]A!$L$128:$U$128</definedName>
    <definedName name="fgdhnnbb5" localSheetId="2" hidden="1">[4]A!$L$128:$U$128</definedName>
    <definedName name="fgdhnnbb5" localSheetId="0" hidden="1">[4]A!$L$128:$U$128</definedName>
    <definedName name="fgdhnnbb5" localSheetId="15" hidden="1">[4]A!$L$128:$U$128</definedName>
    <definedName name="fgdhnnbb5" localSheetId="8" hidden="1">[4]A!$L$128:$U$128</definedName>
    <definedName name="fgdhnnbb5" localSheetId="12" hidden="1">[4]A!$L$128:$U$128</definedName>
    <definedName name="fgdhnnbb5" localSheetId="13" hidden="1">[4]A!$L$128:$U$128</definedName>
    <definedName name="fgdhnnbb5" hidden="1">[5]A!$L$128:$U$128</definedName>
    <definedName name="fgfagdfg54" localSheetId="9" hidden="1">[4]A!$J$4:$U$4</definedName>
    <definedName name="fgfagdfg54" localSheetId="10" hidden="1">[4]A!$J$4:$U$4</definedName>
    <definedName name="fgfagdfg54" localSheetId="11" hidden="1">[4]A!$J$4:$U$4</definedName>
    <definedName name="fgfagdfg54" localSheetId="14" hidden="1">[4]A!$J$4:$U$4</definedName>
    <definedName name="fgfagdfg54" localSheetId="6" hidden="1">[4]A!$J$4:$U$4</definedName>
    <definedName name="fgfagdfg54" localSheetId="1" hidden="1">[4]A!$J$4:$U$4</definedName>
    <definedName name="fgfagdfg54" localSheetId="2" hidden="1">[4]A!$J$4:$U$4</definedName>
    <definedName name="fgfagdfg54" localSheetId="0" hidden="1">[4]A!$J$4:$U$4</definedName>
    <definedName name="fgfagdfg54" localSheetId="15" hidden="1">[4]A!$J$4:$U$4</definedName>
    <definedName name="fgfagdfg54" localSheetId="8" hidden="1">[4]A!$J$4:$U$4</definedName>
    <definedName name="fgfagdfg54" localSheetId="12" hidden="1">[4]A!$J$4:$U$4</definedName>
    <definedName name="fgfagdfg54" localSheetId="13" hidden="1">[4]A!$J$4:$U$4</definedName>
    <definedName name="fgfagdfg54" hidden="1">[5]A!$J$4:$U$4</definedName>
    <definedName name="fgfdgdfh54" localSheetId="9" hidden="1">[4]A!$J$4:$U$4</definedName>
    <definedName name="fgfdgdfh54" localSheetId="10" hidden="1">[4]A!$J$4:$U$4</definedName>
    <definedName name="fgfdgdfh54" localSheetId="11" hidden="1">[4]A!$J$4:$U$4</definedName>
    <definedName name="fgfdgdfh54" localSheetId="14" hidden="1">[4]A!$J$4:$U$4</definedName>
    <definedName name="fgfdgdfh54" localSheetId="6" hidden="1">[4]A!$J$4:$U$4</definedName>
    <definedName name="fgfdgdfh54" localSheetId="1" hidden="1">[4]A!$J$4:$U$4</definedName>
    <definedName name="fgfdgdfh54" localSheetId="2" hidden="1">[4]A!$J$4:$U$4</definedName>
    <definedName name="fgfdgdfh54" localSheetId="0" hidden="1">[4]A!$J$4:$U$4</definedName>
    <definedName name="fgfdgdfh54" localSheetId="15" hidden="1">[4]A!$J$4:$U$4</definedName>
    <definedName name="fgfdgdfh54" localSheetId="8" hidden="1">[4]A!$J$4:$U$4</definedName>
    <definedName name="fgfdgdfh54" localSheetId="12" hidden="1">[4]A!$J$4:$U$4</definedName>
    <definedName name="fgfdgdfh54" localSheetId="13" hidden="1">[4]A!$J$4:$U$4</definedName>
    <definedName name="fgfdgdfh54" hidden="1">[5]A!$J$4:$U$4</definedName>
    <definedName name="fgfdggghhhh" localSheetId="9" hidden="1">[4]A!$J$153:$U$153</definedName>
    <definedName name="fgfdggghhhh" localSheetId="10" hidden="1">[4]A!$J$153:$U$153</definedName>
    <definedName name="fgfdggghhhh" localSheetId="11" hidden="1">[4]A!$J$153:$U$153</definedName>
    <definedName name="fgfdggghhhh" localSheetId="14" hidden="1">[4]A!$J$153:$U$153</definedName>
    <definedName name="fgfdggghhhh" localSheetId="6" hidden="1">[4]A!$J$153:$U$153</definedName>
    <definedName name="fgfdggghhhh" localSheetId="1" hidden="1">[4]A!$J$153:$U$153</definedName>
    <definedName name="fgfdggghhhh" localSheetId="2" hidden="1">[4]A!$J$153:$U$153</definedName>
    <definedName name="fgfdggghhhh" localSheetId="0" hidden="1">[4]A!$J$153:$U$153</definedName>
    <definedName name="fgfdggghhhh" localSheetId="15" hidden="1">[4]A!$J$153:$U$153</definedName>
    <definedName name="fgfdggghhhh" localSheetId="8" hidden="1">[4]A!$J$153:$U$153</definedName>
    <definedName name="fgfdggghhhh" localSheetId="12" hidden="1">[4]A!$J$153:$U$153</definedName>
    <definedName name="fgfdggghhhh" localSheetId="13" hidden="1">[4]A!$J$153:$U$153</definedName>
    <definedName name="fgfdggghhhh" hidden="1">[5]A!$J$153:$U$153</definedName>
    <definedName name="fgfdgtg4" localSheetId="9" hidden="1">[4]A!$J$4:$U$4</definedName>
    <definedName name="fgfdgtg4" localSheetId="10" hidden="1">[4]A!$J$4:$U$4</definedName>
    <definedName name="fgfdgtg4" localSheetId="11" hidden="1">[4]A!$J$4:$U$4</definedName>
    <definedName name="fgfdgtg4" localSheetId="14" hidden="1">[4]A!$J$4:$U$4</definedName>
    <definedName name="fgfdgtg4" localSheetId="6" hidden="1">[4]A!$J$4:$U$4</definedName>
    <definedName name="fgfdgtg4" localSheetId="1" hidden="1">[4]A!$J$4:$U$4</definedName>
    <definedName name="fgfdgtg4" localSheetId="2" hidden="1">[4]A!$J$4:$U$4</definedName>
    <definedName name="fgfdgtg4" localSheetId="0" hidden="1">[4]A!$J$4:$U$4</definedName>
    <definedName name="fgfdgtg4" localSheetId="15" hidden="1">[4]A!$J$4:$U$4</definedName>
    <definedName name="fgfdgtg4" localSheetId="8" hidden="1">[4]A!$J$4:$U$4</definedName>
    <definedName name="fgfdgtg4" localSheetId="12" hidden="1">[4]A!$J$4:$U$4</definedName>
    <definedName name="fgfdgtg4" localSheetId="13" hidden="1">[4]A!$J$4:$U$4</definedName>
    <definedName name="fgfdgtg4" hidden="1">[5]A!$J$4:$U$4</definedName>
    <definedName name="fgfgfg4" localSheetId="9" hidden="1">[4]A!$J$152:$U$152</definedName>
    <definedName name="fgfgfg4" localSheetId="10" hidden="1">[4]A!$J$152:$U$152</definedName>
    <definedName name="fgfgfg4" localSheetId="11" hidden="1">[4]A!$J$152:$U$152</definedName>
    <definedName name="fgfgfg4" localSheetId="14" hidden="1">[4]A!$J$152:$U$152</definedName>
    <definedName name="fgfgfg4" localSheetId="6" hidden="1">[4]A!$J$152:$U$152</definedName>
    <definedName name="fgfgfg4" localSheetId="1" hidden="1">[4]A!$J$152:$U$152</definedName>
    <definedName name="fgfgfg4" localSheetId="2" hidden="1">[4]A!$J$152:$U$152</definedName>
    <definedName name="fgfgfg4" localSheetId="0" hidden="1">[4]A!$J$152:$U$152</definedName>
    <definedName name="fgfgfg4" localSheetId="15" hidden="1">[4]A!$J$152:$U$152</definedName>
    <definedName name="fgfgfg4" localSheetId="8" hidden="1">[4]A!$J$152:$U$152</definedName>
    <definedName name="fgfgfg4" localSheetId="12" hidden="1">[4]A!$J$152:$U$152</definedName>
    <definedName name="fgfgfg4" localSheetId="13" hidden="1">[4]A!$J$152:$U$152</definedName>
    <definedName name="fgfgfg4" hidden="1">[5]A!$J$152:$U$152</definedName>
    <definedName name="fgfgrg554" localSheetId="9" hidden="1">[4]A!$J$152:$U$152</definedName>
    <definedName name="fgfgrg554" localSheetId="10" hidden="1">[4]A!$J$152:$U$152</definedName>
    <definedName name="fgfgrg554" localSheetId="11" hidden="1">[4]A!$J$152:$U$152</definedName>
    <definedName name="fgfgrg554" localSheetId="14" hidden="1">[4]A!$J$152:$U$152</definedName>
    <definedName name="fgfgrg554" localSheetId="6" hidden="1">[4]A!$J$152:$U$152</definedName>
    <definedName name="fgfgrg554" localSheetId="1" hidden="1">[4]A!$J$152:$U$152</definedName>
    <definedName name="fgfgrg554" localSheetId="2" hidden="1">[4]A!$J$152:$U$152</definedName>
    <definedName name="fgfgrg554" localSheetId="0" hidden="1">[4]A!$J$152:$U$152</definedName>
    <definedName name="fgfgrg554" localSheetId="15" hidden="1">[4]A!$J$152:$U$152</definedName>
    <definedName name="fgfgrg554" localSheetId="8" hidden="1">[4]A!$J$152:$U$152</definedName>
    <definedName name="fgfgrg554" localSheetId="12" hidden="1">[4]A!$J$152:$U$152</definedName>
    <definedName name="fgfgrg554" localSheetId="13" hidden="1">[4]A!$J$152:$U$152</definedName>
    <definedName name="fgfgrg554" hidden="1">[5]A!$J$152:$U$152</definedName>
    <definedName name="fgfhgfjhj7" localSheetId="9" hidden="1">[4]A!$J$4:$U$4</definedName>
    <definedName name="fgfhgfjhj7" localSheetId="10" hidden="1">[4]A!$J$4:$U$4</definedName>
    <definedName name="fgfhgfjhj7" localSheetId="11" hidden="1">[4]A!$J$4:$U$4</definedName>
    <definedName name="fgfhgfjhj7" localSheetId="14" hidden="1">[4]A!$J$4:$U$4</definedName>
    <definedName name="fgfhgfjhj7" localSheetId="6" hidden="1">[4]A!$J$4:$U$4</definedName>
    <definedName name="fgfhgfjhj7" localSheetId="1" hidden="1">[4]A!$J$4:$U$4</definedName>
    <definedName name="fgfhgfjhj7" localSheetId="2" hidden="1">[4]A!$J$4:$U$4</definedName>
    <definedName name="fgfhgfjhj7" localSheetId="0" hidden="1">[4]A!$J$4:$U$4</definedName>
    <definedName name="fgfhgfjhj7" localSheetId="15" hidden="1">[4]A!$J$4:$U$4</definedName>
    <definedName name="fgfhgfjhj7" localSheetId="8" hidden="1">[4]A!$J$4:$U$4</definedName>
    <definedName name="fgfhgfjhj7" localSheetId="12" hidden="1">[4]A!$J$4:$U$4</definedName>
    <definedName name="fgfhgfjhj7" localSheetId="13" hidden="1">[4]A!$J$4:$U$4</definedName>
    <definedName name="fgfhgfjhj7" hidden="1">[5]A!$J$4:$U$4</definedName>
    <definedName name="fghggger" localSheetId="9" hidden="1">[4]A!$J$17:$U$17</definedName>
    <definedName name="fghggger" localSheetId="10" hidden="1">[4]A!$J$17:$U$17</definedName>
    <definedName name="fghggger" localSheetId="11" hidden="1">[4]A!$J$17:$U$17</definedName>
    <definedName name="fghggger" localSheetId="14" hidden="1">[4]A!$J$17:$U$17</definedName>
    <definedName name="fghggger" localSheetId="6" hidden="1">[4]A!$J$17:$U$17</definedName>
    <definedName name="fghggger" localSheetId="1" hidden="1">[4]A!$J$17:$U$17</definedName>
    <definedName name="fghggger" localSheetId="2" hidden="1">[4]A!$J$17:$U$17</definedName>
    <definedName name="fghggger" localSheetId="0" hidden="1">[4]A!$J$17:$U$17</definedName>
    <definedName name="fghggger" localSheetId="15" hidden="1">[4]A!$J$17:$U$17</definedName>
    <definedName name="fghggger" localSheetId="8" hidden="1">[4]A!$J$17:$U$17</definedName>
    <definedName name="fghggger" localSheetId="12" hidden="1">[4]A!$J$17:$U$17</definedName>
    <definedName name="fghggger" localSheetId="13" hidden="1">[4]A!$J$17:$U$17</definedName>
    <definedName name="fghggger" hidden="1">[5]A!$J$17:$U$17</definedName>
    <definedName name="fghgh6" localSheetId="9" hidden="1">[4]A!$J$4:$U$4</definedName>
    <definedName name="fghgh6" localSheetId="10" hidden="1">[4]A!$J$4:$U$4</definedName>
    <definedName name="fghgh6" localSheetId="11" hidden="1">[4]A!$J$4:$U$4</definedName>
    <definedName name="fghgh6" localSheetId="14" hidden="1">[4]A!$J$4:$U$4</definedName>
    <definedName name="fghgh6" localSheetId="6" hidden="1">[4]A!$J$4:$U$4</definedName>
    <definedName name="fghgh6" localSheetId="1" hidden="1">[4]A!$J$4:$U$4</definedName>
    <definedName name="fghgh6" localSheetId="2" hidden="1">[4]A!$J$4:$U$4</definedName>
    <definedName name="fghgh6" localSheetId="0" hidden="1">[4]A!$J$4:$U$4</definedName>
    <definedName name="fghgh6" localSheetId="15" hidden="1">[4]A!$J$4:$U$4</definedName>
    <definedName name="fghgh6" localSheetId="8" hidden="1">[4]A!$J$4:$U$4</definedName>
    <definedName name="fghgh6" localSheetId="12" hidden="1">[4]A!$J$4:$U$4</definedName>
    <definedName name="fghgh6" localSheetId="13" hidden="1">[4]A!$J$4:$U$4</definedName>
    <definedName name="fghgh6" hidden="1">[5]A!$J$4:$U$4</definedName>
    <definedName name="fgrdtgdt" localSheetId="9" hidden="1">[4]A!$J$17:$U$17</definedName>
    <definedName name="fgrdtgdt" localSheetId="10" hidden="1">[4]A!$J$17:$U$17</definedName>
    <definedName name="fgrdtgdt" localSheetId="11" hidden="1">[4]A!$J$17:$U$17</definedName>
    <definedName name="fgrdtgdt" localSheetId="14" hidden="1">[4]A!$J$17:$U$17</definedName>
    <definedName name="fgrdtgdt" localSheetId="6" hidden="1">[4]A!$J$17:$U$17</definedName>
    <definedName name="fgrdtgdt" localSheetId="1" hidden="1">[4]A!$J$17:$U$17</definedName>
    <definedName name="fgrdtgdt" localSheetId="2" hidden="1">[4]A!$J$17:$U$17</definedName>
    <definedName name="fgrdtgdt" localSheetId="0" hidden="1">[4]A!$J$17:$U$17</definedName>
    <definedName name="fgrdtgdt" localSheetId="15" hidden="1">[4]A!$J$17:$U$17</definedName>
    <definedName name="fgrdtgdt" localSheetId="8" hidden="1">[4]A!$J$17:$U$17</definedName>
    <definedName name="fgrdtgdt" localSheetId="12" hidden="1">[4]A!$J$17:$U$17</definedName>
    <definedName name="fgrdtgdt" localSheetId="13" hidden="1">[4]A!$J$17:$U$17</definedName>
    <definedName name="fgrdtgdt" hidden="1">[5]A!$J$17:$U$17</definedName>
    <definedName name="fgrertet" localSheetId="9" hidden="1">[4]A!$J$139:$U$139</definedName>
    <definedName name="fgrertet" localSheetId="10" hidden="1">[4]A!$J$139:$U$139</definedName>
    <definedName name="fgrertet" localSheetId="11" hidden="1">[4]A!$J$139:$U$139</definedName>
    <definedName name="fgrertet" localSheetId="14" hidden="1">[4]A!$J$139:$U$139</definedName>
    <definedName name="fgrertet" localSheetId="6" hidden="1">[4]A!$J$139:$U$139</definedName>
    <definedName name="fgrertet" localSheetId="1" hidden="1">[4]A!$J$139:$U$139</definedName>
    <definedName name="fgrertet" localSheetId="2" hidden="1">[4]A!$J$139:$U$139</definedName>
    <definedName name="fgrertet" localSheetId="0" hidden="1">[4]A!$J$139:$U$139</definedName>
    <definedName name="fgrertet" localSheetId="15" hidden="1">[4]A!$J$139:$U$139</definedName>
    <definedName name="fgrertet" localSheetId="8" hidden="1">[4]A!$J$139:$U$139</definedName>
    <definedName name="fgrertet" localSheetId="12" hidden="1">[4]A!$J$139:$U$139</definedName>
    <definedName name="fgrertet" localSheetId="13" hidden="1">[4]A!$J$139:$U$139</definedName>
    <definedName name="fgrertet" hidden="1">[5]A!$J$139:$U$139</definedName>
    <definedName name="fgsrete4" localSheetId="9" hidden="1">[4]A!$J$4:$U$4</definedName>
    <definedName name="fgsrete4" localSheetId="10" hidden="1">[4]A!$J$4:$U$4</definedName>
    <definedName name="fgsrete4" localSheetId="11" hidden="1">[4]A!$J$4:$U$4</definedName>
    <definedName name="fgsrete4" localSheetId="14" hidden="1">[4]A!$J$4:$U$4</definedName>
    <definedName name="fgsrete4" localSheetId="6" hidden="1">[4]A!$J$4:$U$4</definedName>
    <definedName name="fgsrete4" localSheetId="1" hidden="1">[4]A!$J$4:$U$4</definedName>
    <definedName name="fgsrete4" localSheetId="2" hidden="1">[4]A!$J$4:$U$4</definedName>
    <definedName name="fgsrete4" localSheetId="0" hidden="1">[4]A!$J$4:$U$4</definedName>
    <definedName name="fgsrete4" localSheetId="15" hidden="1">[4]A!$J$4:$U$4</definedName>
    <definedName name="fgsrete4" localSheetId="8" hidden="1">[4]A!$J$4:$U$4</definedName>
    <definedName name="fgsrete4" localSheetId="12" hidden="1">[4]A!$J$4:$U$4</definedName>
    <definedName name="fgsrete4" localSheetId="13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9" hidden="1">[4]A!$J$130:$U$130</definedName>
    <definedName name="fsgfgd45" localSheetId="10" hidden="1">[4]A!$J$130:$U$130</definedName>
    <definedName name="fsgfgd45" localSheetId="11" hidden="1">[4]A!$J$130:$U$130</definedName>
    <definedName name="fsgfgd45" localSheetId="14" hidden="1">[4]A!$J$130:$U$130</definedName>
    <definedName name="fsgfgd45" localSheetId="6" hidden="1">[4]A!$J$130:$U$130</definedName>
    <definedName name="fsgfgd45" localSheetId="1" hidden="1">[4]A!$J$130:$U$130</definedName>
    <definedName name="fsgfgd45" localSheetId="2" hidden="1">[4]A!$J$130:$U$130</definedName>
    <definedName name="fsgfgd45" localSheetId="0" hidden="1">[4]A!$J$130:$U$130</definedName>
    <definedName name="fsgfgd45" localSheetId="15" hidden="1">[4]A!$J$130:$U$130</definedName>
    <definedName name="fsgfgd45" localSheetId="8" hidden="1">[4]A!$J$130:$U$130</definedName>
    <definedName name="fsgfgd45" localSheetId="12" hidden="1">[4]A!$J$130:$U$130</definedName>
    <definedName name="fsgfgd45" localSheetId="13" hidden="1">[4]A!$J$130:$U$130</definedName>
    <definedName name="fsgfgd45" hidden="1">[5]A!$J$130:$U$130</definedName>
    <definedName name="fsvfsvree4" localSheetId="9" hidden="1">[4]A!$L$128:$U$128</definedName>
    <definedName name="fsvfsvree4" localSheetId="10" hidden="1">[4]A!$L$128:$U$128</definedName>
    <definedName name="fsvfsvree4" localSheetId="11" hidden="1">[4]A!$L$128:$U$128</definedName>
    <definedName name="fsvfsvree4" localSheetId="14" hidden="1">[4]A!$L$128:$U$128</definedName>
    <definedName name="fsvfsvree4" localSheetId="6" hidden="1">[4]A!$L$128:$U$128</definedName>
    <definedName name="fsvfsvree4" localSheetId="1" hidden="1">[4]A!$L$128:$U$128</definedName>
    <definedName name="fsvfsvree4" localSheetId="2" hidden="1">[4]A!$L$128:$U$128</definedName>
    <definedName name="fsvfsvree4" localSheetId="0" hidden="1">[4]A!$L$128:$U$128</definedName>
    <definedName name="fsvfsvree4" localSheetId="15" hidden="1">[4]A!$L$128:$U$128</definedName>
    <definedName name="fsvfsvree4" localSheetId="8" hidden="1">[4]A!$L$128:$U$128</definedName>
    <definedName name="fsvfsvree4" localSheetId="12" hidden="1">[4]A!$L$128:$U$128</definedName>
    <definedName name="fsvfsvree4" localSheetId="13" hidden="1">[4]A!$L$128:$U$128</definedName>
    <definedName name="fsvfsvree4" hidden="1">[5]A!$L$128:$U$128</definedName>
    <definedName name="gDataRange">[17]Sheet6!$A$1:$B$13</definedName>
    <definedName name="gdfg" localSheetId="9" hidden="1">[4]A!$J$144:$U$144</definedName>
    <definedName name="gdfg" localSheetId="10" hidden="1">[4]A!$J$144:$U$144</definedName>
    <definedName name="gdfg" localSheetId="11" hidden="1">[4]A!$J$144:$U$144</definedName>
    <definedName name="gdfg" localSheetId="14" hidden="1">[4]A!$J$144:$U$144</definedName>
    <definedName name="gdfg" localSheetId="6" hidden="1">[4]A!$J$144:$U$144</definedName>
    <definedName name="gdfg" localSheetId="1" hidden="1">[4]A!$J$144:$U$144</definedName>
    <definedName name="gdfg" localSheetId="2" hidden="1">[4]A!$J$144:$U$144</definedName>
    <definedName name="gdfg" localSheetId="0" hidden="1">[4]A!$J$144:$U$144</definedName>
    <definedName name="gdfg" localSheetId="15" hidden="1">[4]A!$J$144:$U$144</definedName>
    <definedName name="gdfg" localSheetId="8" hidden="1">[4]A!$J$144:$U$144</definedName>
    <definedName name="gdfg" localSheetId="12" hidden="1">[4]A!$J$144:$U$144</definedName>
    <definedName name="gdfg" localSheetId="13" hidden="1">[4]A!$J$144:$U$144</definedName>
    <definedName name="gdfg" hidden="1">[5]A!$J$144:$U$144</definedName>
    <definedName name="gdfg5e4" localSheetId="9" hidden="1">[4]A!$J$4:$U$4</definedName>
    <definedName name="gdfg5e4" localSheetId="10" hidden="1">[4]A!$J$4:$U$4</definedName>
    <definedName name="gdfg5e4" localSheetId="11" hidden="1">[4]A!$J$4:$U$4</definedName>
    <definedName name="gdfg5e4" localSheetId="14" hidden="1">[4]A!$J$4:$U$4</definedName>
    <definedName name="gdfg5e4" localSheetId="6" hidden="1">[4]A!$J$4:$U$4</definedName>
    <definedName name="gdfg5e4" localSheetId="1" hidden="1">[4]A!$J$4:$U$4</definedName>
    <definedName name="gdfg5e4" localSheetId="2" hidden="1">[4]A!$J$4:$U$4</definedName>
    <definedName name="gdfg5e4" localSheetId="0" hidden="1">[4]A!$J$4:$U$4</definedName>
    <definedName name="gdfg5e4" localSheetId="15" hidden="1">[4]A!$J$4:$U$4</definedName>
    <definedName name="gdfg5e4" localSheetId="8" hidden="1">[4]A!$J$4:$U$4</definedName>
    <definedName name="gdfg5e4" localSheetId="12" hidden="1">[4]A!$J$4:$U$4</definedName>
    <definedName name="gdfg5e4" localSheetId="13" hidden="1">[4]A!$J$4:$U$4</definedName>
    <definedName name="gdfg5e4" hidden="1">[5]A!$J$4:$U$4</definedName>
    <definedName name="gdfgdfg4" localSheetId="9" hidden="1">[4]A!$J$144:$U$144</definedName>
    <definedName name="gdfgdfg4" localSheetId="10" hidden="1">[4]A!$J$144:$U$144</definedName>
    <definedName name="gdfgdfg4" localSheetId="11" hidden="1">[4]A!$J$144:$U$144</definedName>
    <definedName name="gdfgdfg4" localSheetId="14" hidden="1">[4]A!$J$144:$U$144</definedName>
    <definedName name="gdfgdfg4" localSheetId="6" hidden="1">[4]A!$J$144:$U$144</definedName>
    <definedName name="gdfgdfg4" localSheetId="1" hidden="1">[4]A!$J$144:$U$144</definedName>
    <definedName name="gdfgdfg4" localSheetId="2" hidden="1">[4]A!$J$144:$U$144</definedName>
    <definedName name="gdfgdfg4" localSheetId="0" hidden="1">[4]A!$J$144:$U$144</definedName>
    <definedName name="gdfgdfg4" localSheetId="15" hidden="1">[4]A!$J$144:$U$144</definedName>
    <definedName name="gdfgdfg4" localSheetId="8" hidden="1">[4]A!$J$144:$U$144</definedName>
    <definedName name="gdfgdfg4" localSheetId="12" hidden="1">[4]A!$J$144:$U$144</definedName>
    <definedName name="gdfgdfg4" localSheetId="13" hidden="1">[4]A!$J$144:$U$144</definedName>
    <definedName name="gdfgdfg4" hidden="1">[5]A!$J$144:$U$144</definedName>
    <definedName name="gethjkkii" localSheetId="9" hidden="1">[4]A!$L$25:$U$25</definedName>
    <definedName name="gethjkkii" localSheetId="10" hidden="1">[4]A!$L$25:$U$25</definedName>
    <definedName name="gethjkkii" localSheetId="11" hidden="1">[4]A!$L$25:$U$25</definedName>
    <definedName name="gethjkkii" localSheetId="14" hidden="1">[4]A!$L$25:$U$25</definedName>
    <definedName name="gethjkkii" localSheetId="6" hidden="1">[4]A!$L$25:$U$25</definedName>
    <definedName name="gethjkkii" localSheetId="1" hidden="1">[4]A!$L$25:$U$25</definedName>
    <definedName name="gethjkkii" localSheetId="2" hidden="1">[4]A!$L$25:$U$25</definedName>
    <definedName name="gethjkkii" localSheetId="0" hidden="1">[4]A!$L$25:$U$25</definedName>
    <definedName name="gethjkkii" localSheetId="15" hidden="1">[4]A!$L$25:$U$25</definedName>
    <definedName name="gethjkkii" localSheetId="8" hidden="1">[4]A!$L$25:$U$25</definedName>
    <definedName name="gethjkkii" localSheetId="12" hidden="1">[4]A!$L$25:$U$25</definedName>
    <definedName name="gethjkkii" localSheetId="13" hidden="1">[4]A!$L$25:$U$25</definedName>
    <definedName name="gethjkkii" hidden="1">[5]A!$L$25:$U$25</definedName>
    <definedName name="gfdbbbbb54" localSheetId="9" hidden="1">[4]A!$J$4:$U$4</definedName>
    <definedName name="gfdbbbbb54" localSheetId="10" hidden="1">[4]A!$J$4:$U$4</definedName>
    <definedName name="gfdbbbbb54" localSheetId="11" hidden="1">[4]A!$J$4:$U$4</definedName>
    <definedName name="gfdbbbbb54" localSheetId="14" hidden="1">[4]A!$J$4:$U$4</definedName>
    <definedName name="gfdbbbbb54" localSheetId="6" hidden="1">[4]A!$J$4:$U$4</definedName>
    <definedName name="gfdbbbbb54" localSheetId="1" hidden="1">[4]A!$J$4:$U$4</definedName>
    <definedName name="gfdbbbbb54" localSheetId="2" hidden="1">[4]A!$J$4:$U$4</definedName>
    <definedName name="gfdbbbbb54" localSheetId="0" hidden="1">[4]A!$J$4:$U$4</definedName>
    <definedName name="gfdbbbbb54" localSheetId="15" hidden="1">[4]A!$J$4:$U$4</definedName>
    <definedName name="gfdbbbbb54" localSheetId="8" hidden="1">[4]A!$J$4:$U$4</definedName>
    <definedName name="gfdbbbbb54" localSheetId="12" hidden="1">[4]A!$J$4:$U$4</definedName>
    <definedName name="gfdbbbbb54" localSheetId="13" hidden="1">[4]A!$J$4:$U$4</definedName>
    <definedName name="gfdbbbbb54" hidden="1">[5]A!$J$4:$U$4</definedName>
    <definedName name="gffghht5" localSheetId="9" hidden="1">[4]A!$J$131:$U$131</definedName>
    <definedName name="gffghht5" localSheetId="10" hidden="1">[4]A!$J$131:$U$131</definedName>
    <definedName name="gffghht5" localSheetId="11" hidden="1">[4]A!$J$131:$U$131</definedName>
    <definedName name="gffghht5" localSheetId="14" hidden="1">[4]A!$J$131:$U$131</definedName>
    <definedName name="gffghht5" localSheetId="6" hidden="1">[4]A!$J$131:$U$131</definedName>
    <definedName name="gffghht5" localSheetId="1" hidden="1">[4]A!$J$131:$U$131</definedName>
    <definedName name="gffghht5" localSheetId="2" hidden="1">[4]A!$J$131:$U$131</definedName>
    <definedName name="gffghht5" localSheetId="0" hidden="1">[4]A!$J$131:$U$131</definedName>
    <definedName name="gffghht5" localSheetId="15" hidden="1">[4]A!$J$131:$U$131</definedName>
    <definedName name="gffghht5" localSheetId="8" hidden="1">[4]A!$J$131:$U$131</definedName>
    <definedName name="gffghht5" localSheetId="12" hidden="1">[4]A!$J$131:$U$131</definedName>
    <definedName name="gffghht5" localSheetId="13" hidden="1">[4]A!$J$131:$U$131</definedName>
    <definedName name="gffghht5" hidden="1">[5]A!$J$131:$U$131</definedName>
    <definedName name="gfgdfgklo9" localSheetId="9" hidden="1">[4]A!$J$139:$U$139</definedName>
    <definedName name="gfgdfgklo9" localSheetId="10" hidden="1">[4]A!$J$139:$U$139</definedName>
    <definedName name="gfgdfgklo9" localSheetId="11" hidden="1">[4]A!$J$139:$U$139</definedName>
    <definedName name="gfgdfgklo9" localSheetId="14" hidden="1">[4]A!$J$139:$U$139</definedName>
    <definedName name="gfgdfgklo9" localSheetId="6" hidden="1">[4]A!$J$139:$U$139</definedName>
    <definedName name="gfgdfgklo9" localSheetId="1" hidden="1">[4]A!$J$139:$U$139</definedName>
    <definedName name="gfgdfgklo9" localSheetId="2" hidden="1">[4]A!$J$139:$U$139</definedName>
    <definedName name="gfgdfgklo9" localSheetId="0" hidden="1">[4]A!$J$139:$U$139</definedName>
    <definedName name="gfgdfgklo9" localSheetId="15" hidden="1">[4]A!$J$139:$U$139</definedName>
    <definedName name="gfgdfgklo9" localSheetId="8" hidden="1">[4]A!$J$139:$U$139</definedName>
    <definedName name="gfgdfgklo9" localSheetId="12" hidden="1">[4]A!$J$139:$U$139</definedName>
    <definedName name="gfgdfgklo9" localSheetId="13" hidden="1">[4]A!$J$139:$U$139</definedName>
    <definedName name="gfgdfgklo9" hidden="1">[5]A!$J$139:$U$139</definedName>
    <definedName name="gfgdh5" localSheetId="9" hidden="1">[4]A!$J$4:$U$4</definedName>
    <definedName name="gfgdh5" localSheetId="10" hidden="1">[4]A!$J$4:$U$4</definedName>
    <definedName name="gfgdh5" localSheetId="11" hidden="1">[4]A!$J$4:$U$4</definedName>
    <definedName name="gfgdh5" localSheetId="14" hidden="1">[4]A!$J$4:$U$4</definedName>
    <definedName name="gfgdh5" localSheetId="6" hidden="1">[4]A!$J$4:$U$4</definedName>
    <definedName name="gfgdh5" localSheetId="1" hidden="1">[4]A!$J$4:$U$4</definedName>
    <definedName name="gfgdh5" localSheetId="2" hidden="1">[4]A!$J$4:$U$4</definedName>
    <definedName name="gfgdh5" localSheetId="0" hidden="1">[4]A!$J$4:$U$4</definedName>
    <definedName name="gfgdh5" localSheetId="15" hidden="1">[4]A!$J$4:$U$4</definedName>
    <definedName name="gfgdh5" localSheetId="8" hidden="1">[4]A!$J$4:$U$4</definedName>
    <definedName name="gfgdh5" localSheetId="12" hidden="1">[4]A!$J$4:$U$4</definedName>
    <definedName name="gfgdh5" localSheetId="13" hidden="1">[4]A!$J$4:$U$4</definedName>
    <definedName name="gfgdh5" hidden="1">[5]A!$J$4:$U$4</definedName>
    <definedName name="gfgdhgh5" localSheetId="9" hidden="1">[4]A!$J$139:$U$139</definedName>
    <definedName name="gfgdhgh5" localSheetId="10" hidden="1">[4]A!$J$139:$U$139</definedName>
    <definedName name="gfgdhgh5" localSheetId="11" hidden="1">[4]A!$J$139:$U$139</definedName>
    <definedName name="gfgdhgh5" localSheetId="14" hidden="1">[4]A!$J$139:$U$139</definedName>
    <definedName name="gfgdhgh5" localSheetId="6" hidden="1">[4]A!$J$139:$U$139</definedName>
    <definedName name="gfgdhgh5" localSheetId="1" hidden="1">[4]A!$J$139:$U$139</definedName>
    <definedName name="gfgdhgh5" localSheetId="2" hidden="1">[4]A!$J$139:$U$139</definedName>
    <definedName name="gfgdhgh5" localSheetId="0" hidden="1">[4]A!$J$139:$U$139</definedName>
    <definedName name="gfgdhgh5" localSheetId="15" hidden="1">[4]A!$J$139:$U$139</definedName>
    <definedName name="gfgdhgh5" localSheetId="8" hidden="1">[4]A!$J$139:$U$139</definedName>
    <definedName name="gfgdhgh5" localSheetId="12" hidden="1">[4]A!$J$139:$U$139</definedName>
    <definedName name="gfgdhgh5" localSheetId="13" hidden="1">[4]A!$J$139:$U$139</definedName>
    <definedName name="gfgdhgh5" hidden="1">[5]A!$J$139:$U$139</definedName>
    <definedName name="gfgdrgre45" localSheetId="9" hidden="1">[4]A!$L$25:$U$25</definedName>
    <definedName name="gfgdrgre45" localSheetId="10" hidden="1">[4]A!$L$25:$U$25</definedName>
    <definedName name="gfgdrgre45" localSheetId="11" hidden="1">[4]A!$L$25:$U$25</definedName>
    <definedName name="gfgdrgre45" localSheetId="14" hidden="1">[4]A!$L$25:$U$25</definedName>
    <definedName name="gfgdrgre45" localSheetId="6" hidden="1">[4]A!$L$25:$U$25</definedName>
    <definedName name="gfgdrgre45" localSheetId="1" hidden="1">[4]A!$L$25:$U$25</definedName>
    <definedName name="gfgdrgre45" localSheetId="2" hidden="1">[4]A!$L$25:$U$25</definedName>
    <definedName name="gfgdrgre45" localSheetId="0" hidden="1">[4]A!$L$25:$U$25</definedName>
    <definedName name="gfgdrgre45" localSheetId="15" hidden="1">[4]A!$L$25:$U$25</definedName>
    <definedName name="gfgdrgre45" localSheetId="8" hidden="1">[4]A!$L$25:$U$25</definedName>
    <definedName name="gfgdrgre45" localSheetId="12" hidden="1">[4]A!$L$25:$U$25</definedName>
    <definedName name="gfgdrgre45" localSheetId="13" hidden="1">[4]A!$L$25:$U$25</definedName>
    <definedName name="gfgdrgre45" hidden="1">[5]A!$L$25:$U$25</definedName>
    <definedName name="gfgfgtgh5" localSheetId="9" hidden="1">[4]A!$J$138:$U$138</definedName>
    <definedName name="gfgfgtgh5" localSheetId="10" hidden="1">[4]A!$J$138:$U$138</definedName>
    <definedName name="gfgfgtgh5" localSheetId="11" hidden="1">[4]A!$J$138:$U$138</definedName>
    <definedName name="gfgfgtgh5" localSheetId="14" hidden="1">[4]A!$J$138:$U$138</definedName>
    <definedName name="gfgfgtgh5" localSheetId="6" hidden="1">[4]A!$J$138:$U$138</definedName>
    <definedName name="gfgfgtgh5" localSheetId="1" hidden="1">[4]A!$J$138:$U$138</definedName>
    <definedName name="gfgfgtgh5" localSheetId="2" hidden="1">[4]A!$J$138:$U$138</definedName>
    <definedName name="gfgfgtgh5" localSheetId="0" hidden="1">[4]A!$J$138:$U$138</definedName>
    <definedName name="gfgfgtgh5" localSheetId="15" hidden="1">[4]A!$J$138:$U$138</definedName>
    <definedName name="gfgfgtgh5" localSheetId="8" hidden="1">[4]A!$J$138:$U$138</definedName>
    <definedName name="gfgfgtgh5" localSheetId="12" hidden="1">[4]A!$J$138:$U$138</definedName>
    <definedName name="gfgfgtgh5" localSheetId="13" hidden="1">[4]A!$J$138:$U$138</definedName>
    <definedName name="gfgfgtgh5" hidden="1">[5]A!$J$138:$U$138</definedName>
    <definedName name="gfsdfgsfgdfg4" localSheetId="9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localSheetId="14" hidden="1">[4]A!$J$145:$U$145</definedName>
    <definedName name="gfsdfgsfgdfg4" localSheetId="6" hidden="1">[4]A!$J$145:$U$145</definedName>
    <definedName name="gfsdfgsfgdfg4" localSheetId="1" hidden="1">[4]A!$J$145:$U$145</definedName>
    <definedName name="gfsdfgsfgdfg4" localSheetId="2" hidden="1">[4]A!$J$145:$U$145</definedName>
    <definedName name="gfsdfgsfgdfg4" localSheetId="0" hidden="1">[4]A!$J$145:$U$145</definedName>
    <definedName name="gfsdfgsfgdfg4" localSheetId="15" hidden="1">[4]A!$J$145:$U$145</definedName>
    <definedName name="gfsdfgsfgdfg4" localSheetId="8" hidden="1">[4]A!$J$145:$U$145</definedName>
    <definedName name="gfsdfgsfgdfg4" localSheetId="12" hidden="1">[4]A!$J$145:$U$145</definedName>
    <definedName name="gfsdfgsfgdfg4" localSheetId="13" hidden="1">[4]A!$J$145:$U$145</definedName>
    <definedName name="gfsdfgsfgdfg4" hidden="1">[5]A!$J$145:$U$145</definedName>
    <definedName name="gfsf4t43trtn" localSheetId="9" hidden="1">[4]A!$J$7:$U$7</definedName>
    <definedName name="gfsf4t43trtn" localSheetId="10" hidden="1">[4]A!$J$7:$U$7</definedName>
    <definedName name="gfsf4t43trtn" localSheetId="11" hidden="1">[4]A!$J$7:$U$7</definedName>
    <definedName name="gfsf4t43trtn" localSheetId="14" hidden="1">[4]A!$J$7:$U$7</definedName>
    <definedName name="gfsf4t43trtn" localSheetId="6" hidden="1">[4]A!$J$7:$U$7</definedName>
    <definedName name="gfsf4t43trtn" localSheetId="1" hidden="1">[4]A!$J$7:$U$7</definedName>
    <definedName name="gfsf4t43trtn" localSheetId="2" hidden="1">[4]A!$J$7:$U$7</definedName>
    <definedName name="gfsf4t43trtn" localSheetId="0" hidden="1">[4]A!$J$7:$U$7</definedName>
    <definedName name="gfsf4t43trtn" localSheetId="15" hidden="1">[4]A!$J$7:$U$7</definedName>
    <definedName name="gfsf4t43trtn" localSheetId="8" hidden="1">[4]A!$J$7:$U$7</definedName>
    <definedName name="gfsf4t43trtn" localSheetId="12" hidden="1">[4]A!$J$7:$U$7</definedName>
    <definedName name="gfsf4t43trtn" localSheetId="13" hidden="1">[4]A!$J$7:$U$7</definedName>
    <definedName name="gfsf4t43trtn" hidden="1">[5]A!$J$7:$U$7</definedName>
    <definedName name="gggggggg" localSheetId="9" hidden="1">[4]A!$J$204:$U$204</definedName>
    <definedName name="gggggggg" localSheetId="10" hidden="1">[4]A!$J$204:$U$204</definedName>
    <definedName name="gggggggg" localSheetId="11" hidden="1">[4]A!$J$204:$U$204</definedName>
    <definedName name="gggggggg" localSheetId="14" hidden="1">[4]A!$J$204:$U$204</definedName>
    <definedName name="gggggggg" localSheetId="6" hidden="1">[4]A!$J$204:$U$204</definedName>
    <definedName name="gggggggg" localSheetId="1" hidden="1">[4]A!$J$204:$U$204</definedName>
    <definedName name="gggggggg" localSheetId="2" hidden="1">[4]A!$J$204:$U$204</definedName>
    <definedName name="gggggggg" localSheetId="0" hidden="1">[4]A!$J$204:$U$204</definedName>
    <definedName name="gggggggg" localSheetId="15" hidden="1">[4]A!$J$204:$U$204</definedName>
    <definedName name="gggggggg" localSheetId="8" hidden="1">[4]A!$J$204:$U$204</definedName>
    <definedName name="gggggggg" localSheetId="12" hidden="1">[4]A!$J$204:$U$204</definedName>
    <definedName name="gggggggg" localSheetId="13" hidden="1">[4]A!$J$204:$U$204</definedName>
    <definedName name="gggggggg" hidden="1">[5]A!$J$204:$U$204</definedName>
    <definedName name="gggggggggggggg" localSheetId="9" hidden="1">[4]A!$J$4:$U$4</definedName>
    <definedName name="gggggggggggggg" localSheetId="10" hidden="1">[4]A!$J$4:$U$4</definedName>
    <definedName name="gggggggggggggg" localSheetId="11" hidden="1">[4]A!$J$4:$U$4</definedName>
    <definedName name="gggggggggggggg" localSheetId="14" hidden="1">[4]A!$J$4:$U$4</definedName>
    <definedName name="gggggggggggggg" localSheetId="6" hidden="1">[4]A!$J$4:$U$4</definedName>
    <definedName name="gggggggggggggg" localSheetId="1" hidden="1">[4]A!$J$4:$U$4</definedName>
    <definedName name="gggggggggggggg" localSheetId="2" hidden="1">[4]A!$J$4:$U$4</definedName>
    <definedName name="gggggggggggggg" localSheetId="0" hidden="1">[4]A!$J$4:$U$4</definedName>
    <definedName name="gggggggggggggg" localSheetId="15" hidden="1">[4]A!$J$4:$U$4</definedName>
    <definedName name="gggggggggggggg" localSheetId="8" hidden="1">[4]A!$J$4:$U$4</definedName>
    <definedName name="gggggggggggggg" localSheetId="12" hidden="1">[4]A!$J$4:$U$4</definedName>
    <definedName name="gggggggggggggg" localSheetId="13" hidden="1">[4]A!$J$4:$U$4</definedName>
    <definedName name="gggggggggggggg" hidden="1">[5]A!$J$4:$U$4</definedName>
    <definedName name="ggggggggggggggg" localSheetId="9" hidden="1">[4]A!$J$4:$U$4</definedName>
    <definedName name="ggggggggggggggg" localSheetId="10" hidden="1">[4]A!$J$4:$U$4</definedName>
    <definedName name="ggggggggggggggg" localSheetId="11" hidden="1">[4]A!$J$4:$U$4</definedName>
    <definedName name="ggggggggggggggg" localSheetId="14" hidden="1">[4]A!$J$4:$U$4</definedName>
    <definedName name="ggggggggggggggg" localSheetId="6" hidden="1">[4]A!$J$4:$U$4</definedName>
    <definedName name="ggggggggggggggg" localSheetId="1" hidden="1">[4]A!$J$4:$U$4</definedName>
    <definedName name="ggggggggggggggg" localSheetId="2" hidden="1">[4]A!$J$4:$U$4</definedName>
    <definedName name="ggggggggggggggg" localSheetId="0" hidden="1">[4]A!$J$4:$U$4</definedName>
    <definedName name="ggggggggggggggg" localSheetId="15" hidden="1">[4]A!$J$4:$U$4</definedName>
    <definedName name="ggggggggggggggg" localSheetId="8" hidden="1">[4]A!$J$4:$U$4</definedName>
    <definedName name="ggggggggggggggg" localSheetId="12" hidden="1">[4]A!$J$4:$U$4</definedName>
    <definedName name="ggggggggggggggg" localSheetId="13" hidden="1">[4]A!$J$4:$U$4</definedName>
    <definedName name="ggggggggggggggg" hidden="1">[5]A!$J$4:$U$4</definedName>
    <definedName name="gghhjy56" localSheetId="9" hidden="1">[4]A!$J$204:$U$204</definedName>
    <definedName name="gghhjy56" localSheetId="10" hidden="1">[4]A!$J$204:$U$204</definedName>
    <definedName name="gghhjy56" localSheetId="11" hidden="1">[4]A!$J$204:$U$204</definedName>
    <definedName name="gghhjy56" localSheetId="14" hidden="1">[4]A!$J$204:$U$204</definedName>
    <definedName name="gghhjy56" localSheetId="6" hidden="1">[4]A!$J$204:$U$204</definedName>
    <definedName name="gghhjy56" localSheetId="1" hidden="1">[4]A!$J$204:$U$204</definedName>
    <definedName name="gghhjy56" localSheetId="2" hidden="1">[4]A!$J$204:$U$204</definedName>
    <definedName name="gghhjy56" localSheetId="0" hidden="1">[4]A!$J$204:$U$204</definedName>
    <definedName name="gghhjy56" localSheetId="15" hidden="1">[4]A!$J$204:$U$204</definedName>
    <definedName name="gghhjy56" localSheetId="8" hidden="1">[4]A!$J$204:$U$204</definedName>
    <definedName name="gghhjy56" localSheetId="12" hidden="1">[4]A!$J$204:$U$204</definedName>
    <definedName name="gghhjy56" localSheetId="13" hidden="1">[4]A!$J$204:$U$204</definedName>
    <definedName name="gghhjy56" hidden="1">[5]A!$J$204:$U$204</definedName>
    <definedName name="ghfghtr" localSheetId="9" hidden="1">[4]A!$J$6:$U$6</definedName>
    <definedName name="ghfghtr" localSheetId="10" hidden="1">[4]A!$J$6:$U$6</definedName>
    <definedName name="ghfghtr" localSheetId="11" hidden="1">[4]A!$J$6:$U$6</definedName>
    <definedName name="ghfghtr" localSheetId="14" hidden="1">[4]A!$J$6:$U$6</definedName>
    <definedName name="ghfghtr" localSheetId="6" hidden="1">[4]A!$J$6:$U$6</definedName>
    <definedName name="ghfghtr" localSheetId="1" hidden="1">[4]A!$J$6:$U$6</definedName>
    <definedName name="ghfghtr" localSheetId="2" hidden="1">[4]A!$J$6:$U$6</definedName>
    <definedName name="ghfghtr" localSheetId="0" hidden="1">[4]A!$J$6:$U$6</definedName>
    <definedName name="ghfghtr" localSheetId="15" hidden="1">[4]A!$J$6:$U$6</definedName>
    <definedName name="ghfghtr" localSheetId="8" hidden="1">[4]A!$J$6:$U$6</definedName>
    <definedName name="ghfghtr" localSheetId="12" hidden="1">[4]A!$J$6:$U$6</definedName>
    <definedName name="ghfghtr" localSheetId="13" hidden="1">[4]A!$J$6:$U$6</definedName>
    <definedName name="ghfghtr" hidden="1">[5]A!$J$6:$U$6</definedName>
    <definedName name="gjjj656" localSheetId="9" hidden="1">[4]A!$J$4:$U$4</definedName>
    <definedName name="gjjj656" localSheetId="10" hidden="1">[4]A!$J$4:$U$4</definedName>
    <definedName name="gjjj656" localSheetId="11" hidden="1">[4]A!$J$4:$U$4</definedName>
    <definedName name="gjjj656" localSheetId="14" hidden="1">[4]A!$J$4:$U$4</definedName>
    <definedName name="gjjj656" localSheetId="6" hidden="1">[4]A!$J$4:$U$4</definedName>
    <definedName name="gjjj656" localSheetId="1" hidden="1">[4]A!$J$4:$U$4</definedName>
    <definedName name="gjjj656" localSheetId="2" hidden="1">[4]A!$J$4:$U$4</definedName>
    <definedName name="gjjj656" localSheetId="0" hidden="1">[4]A!$J$4:$U$4</definedName>
    <definedName name="gjjj656" localSheetId="15" hidden="1">[4]A!$J$4:$U$4</definedName>
    <definedName name="gjjj656" localSheetId="8" hidden="1">[4]A!$J$4:$U$4</definedName>
    <definedName name="gjjj656" localSheetId="12" hidden="1">[4]A!$J$4:$U$4</definedName>
    <definedName name="gjjj656" localSheetId="13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7" hidden="1">{"'Sample Status'!$A$1:$J$21"}</definedName>
    <definedName name="Hest2" localSheetId="9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localSheetId="14" hidden="1">{"'Sample Status'!$A$1:$J$21"}</definedName>
    <definedName name="Hest2" localSheetId="6" hidden="1">{"'Sample Status'!$A$1:$J$21"}</definedName>
    <definedName name="Hest2" localSheetId="1" hidden="1">{"'Sample Status'!$A$1:$J$21"}</definedName>
    <definedName name="Hest2" localSheetId="2" hidden="1">{"'Sample Status'!$A$1:$J$21"}</definedName>
    <definedName name="Hest2" localSheetId="0" hidden="1">{"'Sample Status'!$A$1:$J$21"}</definedName>
    <definedName name="Hest2" localSheetId="15" hidden="1">{"'Sample Status'!$A$1:$J$21"}</definedName>
    <definedName name="Hest2" localSheetId="8" hidden="1">{"'Sample Status'!$A$1:$J$21"}</definedName>
    <definedName name="Hest2" localSheetId="12" hidden="1">{"'Sample Status'!$A$1:$J$21"}</definedName>
    <definedName name="Hest2" localSheetId="13" hidden="1">{"'Sample Status'!$A$1:$J$21"}</definedName>
    <definedName name="Hest2" hidden="1">{"'Sample Status'!$A$1:$J$21"}</definedName>
    <definedName name="hfgjfhutu" localSheetId="9" hidden="1">[4]A!$J$24:$U$24</definedName>
    <definedName name="hfgjfhutu" localSheetId="10" hidden="1">[4]A!$J$24:$U$24</definedName>
    <definedName name="hfgjfhutu" localSheetId="11" hidden="1">[4]A!$J$24:$U$24</definedName>
    <definedName name="hfgjfhutu" localSheetId="14" hidden="1">[4]A!$J$24:$U$24</definedName>
    <definedName name="hfgjfhutu" localSheetId="6" hidden="1">[4]A!$J$24:$U$24</definedName>
    <definedName name="hfgjfhutu" localSheetId="1" hidden="1">[4]A!$J$24:$U$24</definedName>
    <definedName name="hfgjfhutu" localSheetId="2" hidden="1">[4]A!$J$24:$U$24</definedName>
    <definedName name="hfgjfhutu" localSheetId="0" hidden="1">[4]A!$J$24:$U$24</definedName>
    <definedName name="hfgjfhutu" localSheetId="15" hidden="1">[4]A!$J$24:$U$24</definedName>
    <definedName name="hfgjfhutu" localSheetId="8" hidden="1">[4]A!$J$24:$U$24</definedName>
    <definedName name="hfgjfhutu" localSheetId="12" hidden="1">[4]A!$J$24:$U$24</definedName>
    <definedName name="hfgjfhutu" localSheetId="13" hidden="1">[4]A!$J$24:$U$24</definedName>
    <definedName name="hfgjfhutu" hidden="1">[5]A!$J$24:$U$24</definedName>
    <definedName name="hgfhhjukyljk7" localSheetId="9" hidden="1">[4]A!$J$4:$U$4</definedName>
    <definedName name="hgfhhjukyljk7" localSheetId="10" hidden="1">[4]A!$J$4:$U$4</definedName>
    <definedName name="hgfhhjukyljk7" localSheetId="11" hidden="1">[4]A!$J$4:$U$4</definedName>
    <definedName name="hgfhhjukyljk7" localSheetId="14" hidden="1">[4]A!$J$4:$U$4</definedName>
    <definedName name="hgfhhjukyljk7" localSheetId="6" hidden="1">[4]A!$J$4:$U$4</definedName>
    <definedName name="hgfhhjukyljk7" localSheetId="1" hidden="1">[4]A!$J$4:$U$4</definedName>
    <definedName name="hgfhhjukyljk7" localSheetId="2" hidden="1">[4]A!$J$4:$U$4</definedName>
    <definedName name="hgfhhjukyljk7" localSheetId="0" hidden="1">[4]A!$J$4:$U$4</definedName>
    <definedName name="hgfhhjukyljk7" localSheetId="15" hidden="1">[4]A!$J$4:$U$4</definedName>
    <definedName name="hgfhhjukyljk7" localSheetId="8" hidden="1">[4]A!$J$4:$U$4</definedName>
    <definedName name="hgfhhjukyljk7" localSheetId="12" hidden="1">[4]A!$J$4:$U$4</definedName>
    <definedName name="hgfhhjukyljk7" localSheetId="13" hidden="1">[4]A!$J$4:$U$4</definedName>
    <definedName name="hgfhhjukyljk7" hidden="1">[5]A!$J$4:$U$4</definedName>
    <definedName name="hghffhftdh2" localSheetId="9" hidden="1">[4]A!$J$4:$U$4</definedName>
    <definedName name="hghffhftdh2" localSheetId="10" hidden="1">[4]A!$J$4:$U$4</definedName>
    <definedName name="hghffhftdh2" localSheetId="11" hidden="1">[4]A!$J$4:$U$4</definedName>
    <definedName name="hghffhftdh2" localSheetId="14" hidden="1">[4]A!$J$4:$U$4</definedName>
    <definedName name="hghffhftdh2" localSheetId="6" hidden="1">[4]A!$J$4:$U$4</definedName>
    <definedName name="hghffhftdh2" localSheetId="1" hidden="1">[4]A!$J$4:$U$4</definedName>
    <definedName name="hghffhftdh2" localSheetId="2" hidden="1">[4]A!$J$4:$U$4</definedName>
    <definedName name="hghffhftdh2" localSheetId="0" hidden="1">[4]A!$J$4:$U$4</definedName>
    <definedName name="hghffhftdh2" localSheetId="15" hidden="1">[4]A!$J$4:$U$4</definedName>
    <definedName name="hghffhftdh2" localSheetId="8" hidden="1">[4]A!$J$4:$U$4</definedName>
    <definedName name="hghffhftdh2" localSheetId="12" hidden="1">[4]A!$J$4:$U$4</definedName>
    <definedName name="hghffhftdh2" localSheetId="13" hidden="1">[4]A!$J$4:$U$4</definedName>
    <definedName name="hghffhftdh2" hidden="1">[5]A!$J$4:$U$4</definedName>
    <definedName name="hhhhh6" localSheetId="9" hidden="1">[4]A!$J$24:$U$24</definedName>
    <definedName name="hhhhh6" localSheetId="10" hidden="1">[4]A!$J$24:$U$24</definedName>
    <definedName name="hhhhh6" localSheetId="11" hidden="1">[4]A!$J$24:$U$24</definedName>
    <definedName name="hhhhh6" localSheetId="14" hidden="1">[4]A!$J$24:$U$24</definedName>
    <definedName name="hhhhh6" localSheetId="6" hidden="1">[4]A!$J$24:$U$24</definedName>
    <definedName name="hhhhh6" localSheetId="1" hidden="1">[4]A!$J$24:$U$24</definedName>
    <definedName name="hhhhh6" localSheetId="2" hidden="1">[4]A!$J$24:$U$24</definedName>
    <definedName name="hhhhh6" localSheetId="0" hidden="1">[4]A!$J$24:$U$24</definedName>
    <definedName name="hhhhh6" localSheetId="15" hidden="1">[4]A!$J$24:$U$24</definedName>
    <definedName name="hhhhh6" localSheetId="8" hidden="1">[4]A!$J$24:$U$24</definedName>
    <definedName name="hhhhh6" localSheetId="12" hidden="1">[4]A!$J$24:$U$24</definedName>
    <definedName name="hhhhh6" localSheetId="13" hidden="1">[4]A!$J$24:$U$24</definedName>
    <definedName name="hhhhh6" hidden="1">[5]A!$J$24:$U$24</definedName>
    <definedName name="hhhhhhhhh" localSheetId="9" hidden="1">[4]A!$J$145:$U$145</definedName>
    <definedName name="hhhhhhhhh" localSheetId="10" hidden="1">[4]A!$J$145:$U$145</definedName>
    <definedName name="hhhhhhhhh" localSheetId="11" hidden="1">[4]A!$J$145:$U$145</definedName>
    <definedName name="hhhhhhhhh" localSheetId="14" hidden="1">[4]A!$J$145:$U$145</definedName>
    <definedName name="hhhhhhhhh" localSheetId="6" hidden="1">[4]A!$J$145:$U$145</definedName>
    <definedName name="hhhhhhhhh" localSheetId="1" hidden="1">[4]A!$J$145:$U$145</definedName>
    <definedName name="hhhhhhhhh" localSheetId="2" hidden="1">[4]A!$J$145:$U$145</definedName>
    <definedName name="hhhhhhhhh" localSheetId="0" hidden="1">[4]A!$J$145:$U$145</definedName>
    <definedName name="hhhhhhhhh" localSheetId="15" hidden="1">[4]A!$J$145:$U$145</definedName>
    <definedName name="hhhhhhhhh" localSheetId="8" hidden="1">[4]A!$J$145:$U$145</definedName>
    <definedName name="hhhhhhhhh" localSheetId="12" hidden="1">[4]A!$J$145:$U$145</definedName>
    <definedName name="hhhhhhhhh" localSheetId="13" hidden="1">[4]A!$J$145:$U$145</definedName>
    <definedName name="hhhhhhhhh" hidden="1">[5]A!$J$145:$U$145</definedName>
    <definedName name="hoursplit">[18]mapping!$G$18:$G$27</definedName>
    <definedName name="hsrtggaxgdaf" localSheetId="9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localSheetId="14" hidden="1">[4]A!$J$145:$U$145</definedName>
    <definedName name="hsrtggaxgdaf" localSheetId="6" hidden="1">[4]A!$J$145:$U$145</definedName>
    <definedName name="hsrtggaxgdaf" localSheetId="1" hidden="1">[4]A!$J$145:$U$145</definedName>
    <definedName name="hsrtggaxgdaf" localSheetId="2" hidden="1">[4]A!$J$145:$U$145</definedName>
    <definedName name="hsrtggaxgdaf" localSheetId="0" hidden="1">[4]A!$J$145:$U$145</definedName>
    <definedName name="hsrtggaxgdaf" localSheetId="15" hidden="1">[4]A!$J$145:$U$145</definedName>
    <definedName name="hsrtggaxgdaf" localSheetId="8" hidden="1">[4]A!$J$145:$U$145</definedName>
    <definedName name="hsrtggaxgdaf" localSheetId="12" hidden="1">[4]A!$J$145:$U$145</definedName>
    <definedName name="hsrtggaxgdaf" localSheetId="13" hidden="1">[4]A!$J$145:$U$145</definedName>
    <definedName name="hsrtggaxgdaf" hidden="1">[5]A!$J$145:$U$145</definedName>
    <definedName name="hthjhjhf" localSheetId="9" hidden="1">[4]A!$L$25:$U$25</definedName>
    <definedName name="hthjhjhf" localSheetId="10" hidden="1">[4]A!$L$25:$U$25</definedName>
    <definedName name="hthjhjhf" localSheetId="11" hidden="1">[4]A!$L$25:$U$25</definedName>
    <definedName name="hthjhjhf" localSheetId="14" hidden="1">[4]A!$L$25:$U$25</definedName>
    <definedName name="hthjhjhf" localSheetId="6" hidden="1">[4]A!$L$25:$U$25</definedName>
    <definedName name="hthjhjhf" localSheetId="1" hidden="1">[4]A!$L$25:$U$25</definedName>
    <definedName name="hthjhjhf" localSheetId="2" hidden="1">[4]A!$L$25:$U$25</definedName>
    <definedName name="hthjhjhf" localSheetId="0" hidden="1">[4]A!$L$25:$U$25</definedName>
    <definedName name="hthjhjhf" localSheetId="15" hidden="1">[4]A!$L$25:$U$25</definedName>
    <definedName name="hthjhjhf" localSheetId="8" hidden="1">[4]A!$L$25:$U$25</definedName>
    <definedName name="hthjhjhf" localSheetId="12" hidden="1">[4]A!$L$25:$U$25</definedName>
    <definedName name="hthjhjhf" localSheetId="13" hidden="1">[4]A!$L$25:$U$25</definedName>
    <definedName name="hthjhjhf" hidden="1">[5]A!$L$25:$U$25</definedName>
    <definedName name="HTM" localSheetId="7" hidden="1">{"'Sample Status'!$A$1:$J$21"}</definedName>
    <definedName name="HTM" localSheetId="9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localSheetId="14" hidden="1">{"'Sample Status'!$A$1:$J$21"}</definedName>
    <definedName name="HTM" localSheetId="6" hidden="1">{"'Sample Status'!$A$1:$J$21"}</definedName>
    <definedName name="HTM" localSheetId="1" hidden="1">{"'Sample Status'!$A$1:$J$21"}</definedName>
    <definedName name="HTM" localSheetId="2" hidden="1">{"'Sample Status'!$A$1:$J$21"}</definedName>
    <definedName name="HTM" localSheetId="0" hidden="1">{"'Sample Status'!$A$1:$J$21"}</definedName>
    <definedName name="HTM" localSheetId="15" hidden="1">{"'Sample Status'!$A$1:$J$21"}</definedName>
    <definedName name="HTM" localSheetId="8" hidden="1">{"'Sample Status'!$A$1:$J$21"}</definedName>
    <definedName name="HTM" localSheetId="12" hidden="1">{"'Sample Status'!$A$1:$J$21"}</definedName>
    <definedName name="HTM" localSheetId="13" hidden="1">{"'Sample Status'!$A$1:$J$21"}</definedName>
    <definedName name="HTM" hidden="1">{"'Sample Status'!$A$1:$J$21"}</definedName>
    <definedName name="HTML" localSheetId="7" hidden="1">{"'Sample Status'!$A$1:$J$21"}</definedName>
    <definedName name="HTML" localSheetId="9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localSheetId="14" hidden="1">{"'Sample Status'!$A$1:$J$21"}</definedName>
    <definedName name="HTML" localSheetId="6" hidden="1">{"'Sample Status'!$A$1:$J$21"}</definedName>
    <definedName name="HTML" localSheetId="1" hidden="1">{"'Sample Status'!$A$1:$J$21"}</definedName>
    <definedName name="HTML" localSheetId="2" hidden="1">{"'Sample Status'!$A$1:$J$21"}</definedName>
    <definedName name="HTML" localSheetId="0" hidden="1">{"'Sample Status'!$A$1:$J$21"}</definedName>
    <definedName name="HTML" localSheetId="15" hidden="1">{"'Sample Status'!$A$1:$J$21"}</definedName>
    <definedName name="HTML" localSheetId="8" hidden="1">{"'Sample Status'!$A$1:$J$21"}</definedName>
    <definedName name="HTML" localSheetId="12" hidden="1">{"'Sample Status'!$A$1:$J$21"}</definedName>
    <definedName name="HTML" localSheetId="13" hidden="1">{"'Sample Status'!$A$1:$J$21"}</definedName>
    <definedName name="HTML" hidden="1">{"'Sample Status'!$A$1:$J$21"}</definedName>
    <definedName name="HTML_CodePage" hidden="1">1252</definedName>
    <definedName name="HTML_Control" localSheetId="7" hidden="1">{"'Sample Status'!$A$1:$J$21"}</definedName>
    <definedName name="HTML_Control" localSheetId="9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localSheetId="14" hidden="1">{"'Sample Status'!$A$1:$J$21"}</definedName>
    <definedName name="HTML_Control" localSheetId="6" hidden="1">{"'Sample Status'!$A$1:$J$21"}</definedName>
    <definedName name="HTML_Control" localSheetId="1" hidden="1">{"'Sample Status'!$A$1:$J$21"}</definedName>
    <definedName name="HTML_Control" localSheetId="2" hidden="1">{"'Sample Status'!$A$1:$J$21"}</definedName>
    <definedName name="HTML_Control" localSheetId="0" hidden="1">{"'Sample Status'!$A$1:$J$21"}</definedName>
    <definedName name="HTML_Control" localSheetId="15" hidden="1">{"'Sample Status'!$A$1:$J$21"}</definedName>
    <definedName name="HTML_Control" localSheetId="8" hidden="1">{"'Sample Status'!$A$1:$J$21"}</definedName>
    <definedName name="HTML_Control" localSheetId="12" hidden="1">{"'Sample Status'!$A$1:$J$21"}</definedName>
    <definedName name="HTML_Control" localSheetId="13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7" hidden="1">{"'Sample Status'!$A$1:$J$21"}</definedName>
    <definedName name="html2" localSheetId="9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localSheetId="14" hidden="1">{"'Sample Status'!$A$1:$J$21"}</definedName>
    <definedName name="html2" localSheetId="6" hidden="1">{"'Sample Status'!$A$1:$J$21"}</definedName>
    <definedName name="html2" localSheetId="1" hidden="1">{"'Sample Status'!$A$1:$J$21"}</definedName>
    <definedName name="html2" localSheetId="2" hidden="1">{"'Sample Status'!$A$1:$J$21"}</definedName>
    <definedName name="html2" localSheetId="0" hidden="1">{"'Sample Status'!$A$1:$J$21"}</definedName>
    <definedName name="html2" localSheetId="15" hidden="1">{"'Sample Status'!$A$1:$J$21"}</definedName>
    <definedName name="html2" localSheetId="8" hidden="1">{"'Sample Status'!$A$1:$J$21"}</definedName>
    <definedName name="html2" localSheetId="12" hidden="1">{"'Sample Status'!$A$1:$J$21"}</definedName>
    <definedName name="html2" localSheetId="13" hidden="1">{"'Sample Status'!$A$1:$J$21"}</definedName>
    <definedName name="html2" hidden="1">{"'Sample Status'!$A$1:$J$21"}</definedName>
    <definedName name="htmll2" localSheetId="7" hidden="1">{"'Sample Status'!$A$1:$J$21"}</definedName>
    <definedName name="htmll2" localSheetId="9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localSheetId="14" hidden="1">{"'Sample Status'!$A$1:$J$21"}</definedName>
    <definedName name="htmll2" localSheetId="6" hidden="1">{"'Sample Status'!$A$1:$J$21"}</definedName>
    <definedName name="htmll2" localSheetId="1" hidden="1">{"'Sample Status'!$A$1:$J$21"}</definedName>
    <definedName name="htmll2" localSheetId="2" hidden="1">{"'Sample Status'!$A$1:$J$21"}</definedName>
    <definedName name="htmll2" localSheetId="0" hidden="1">{"'Sample Status'!$A$1:$J$21"}</definedName>
    <definedName name="htmll2" localSheetId="15" hidden="1">{"'Sample Status'!$A$1:$J$21"}</definedName>
    <definedName name="htmll2" localSheetId="8" hidden="1">{"'Sample Status'!$A$1:$J$21"}</definedName>
    <definedName name="htmll2" localSheetId="12" hidden="1">{"'Sample Status'!$A$1:$J$21"}</definedName>
    <definedName name="htmll2" localSheetId="13" hidden="1">{"'Sample Status'!$A$1:$J$21"}</definedName>
    <definedName name="htmll2" hidden="1">{"'Sample Status'!$A$1:$J$21"}</definedName>
    <definedName name="IDCCM" localSheetId="9" hidden="1">#REF!</definedName>
    <definedName name="IDCCM" localSheetId="10" hidden="1">#REF!</definedName>
    <definedName name="IDCCM" localSheetId="11" hidden="1">#REF!</definedName>
    <definedName name="IDCCM" localSheetId="14" hidden="1">#REF!</definedName>
    <definedName name="IDCCM" localSheetId="6" hidden="1">#REF!</definedName>
    <definedName name="IDCCM" localSheetId="1" hidden="1">#REF!</definedName>
    <definedName name="IDCCM" localSheetId="2" hidden="1">#REF!</definedName>
    <definedName name="IDCCM" localSheetId="0" hidden="1">#REF!</definedName>
    <definedName name="IDCCM" localSheetId="15" hidden="1">#REF!</definedName>
    <definedName name="IDCCM" localSheetId="8" hidden="1">#REF!</definedName>
    <definedName name="IDCCM" localSheetId="12" hidden="1">#REF!</definedName>
    <definedName name="IDCCM" localSheetId="13" hidden="1">#REF!</definedName>
    <definedName name="IDCCM" hidden="1">#REF!</definedName>
    <definedName name="iiiiiiiiiiii" localSheetId="9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localSheetId="14" hidden="1">[4]A!$J$131:$U$131</definedName>
    <definedName name="iiiiiiiiiiii" localSheetId="6" hidden="1">[4]A!$J$131:$U$131</definedName>
    <definedName name="iiiiiiiiiiii" localSheetId="1" hidden="1">[4]A!$J$131:$U$131</definedName>
    <definedName name="iiiiiiiiiiii" localSheetId="2" hidden="1">[4]A!$J$131:$U$131</definedName>
    <definedName name="iiiiiiiiiiii" localSheetId="0" hidden="1">[4]A!$J$131:$U$131</definedName>
    <definedName name="iiiiiiiiiiii" localSheetId="15" hidden="1">[4]A!$J$131:$U$131</definedName>
    <definedName name="iiiiiiiiiiii" localSheetId="8" hidden="1">[4]A!$J$131:$U$131</definedName>
    <definedName name="iiiiiiiiiiii" localSheetId="12" hidden="1">[4]A!$J$131:$U$131</definedName>
    <definedName name="iiiiiiiiiiii" localSheetId="13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7">DATEVALUE("1/1/"&amp;#REF!)-WEEKDAY(DATEVALUE("1/1/"&amp;#REF!))+1</definedName>
    <definedName name="JanSun1" localSheetId="1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9" hidden="1">[4]A!$J$131:$U$131</definedName>
    <definedName name="jhjuiufgd" localSheetId="10" hidden="1">[4]A!$J$131:$U$131</definedName>
    <definedName name="jhjuiufgd" localSheetId="11" hidden="1">[4]A!$J$131:$U$131</definedName>
    <definedName name="jhjuiufgd" localSheetId="14" hidden="1">[4]A!$J$131:$U$131</definedName>
    <definedName name="jhjuiufgd" localSheetId="6" hidden="1">[4]A!$J$131:$U$131</definedName>
    <definedName name="jhjuiufgd" localSheetId="1" hidden="1">[4]A!$J$131:$U$131</definedName>
    <definedName name="jhjuiufgd" localSheetId="2" hidden="1">[4]A!$J$131:$U$131</definedName>
    <definedName name="jhjuiufgd" localSheetId="0" hidden="1">[4]A!$J$131:$U$131</definedName>
    <definedName name="jhjuiufgd" localSheetId="15" hidden="1">[4]A!$J$131:$U$131</definedName>
    <definedName name="jhjuiufgd" localSheetId="8" hidden="1">[4]A!$J$131:$U$131</definedName>
    <definedName name="jhjuiufgd" localSheetId="12" hidden="1">[4]A!$J$131:$U$131</definedName>
    <definedName name="jhjuiufgd" localSheetId="13" hidden="1">[4]A!$J$131:$U$131</definedName>
    <definedName name="jhjuiufgd" hidden="1">[5]A!$J$131:$U$131</definedName>
    <definedName name="jjjjjjj7" localSheetId="9" hidden="1">[4]A!$J$4:$U$4</definedName>
    <definedName name="jjjjjjj7" localSheetId="10" hidden="1">[4]A!$J$4:$U$4</definedName>
    <definedName name="jjjjjjj7" localSheetId="11" hidden="1">[4]A!$J$4:$U$4</definedName>
    <definedName name="jjjjjjj7" localSheetId="14" hidden="1">[4]A!$J$4:$U$4</definedName>
    <definedName name="jjjjjjj7" localSheetId="6" hidden="1">[4]A!$J$4:$U$4</definedName>
    <definedName name="jjjjjjj7" localSheetId="1" hidden="1">[4]A!$J$4:$U$4</definedName>
    <definedName name="jjjjjjj7" localSheetId="2" hidden="1">[4]A!$J$4:$U$4</definedName>
    <definedName name="jjjjjjj7" localSheetId="0" hidden="1">[4]A!$J$4:$U$4</definedName>
    <definedName name="jjjjjjj7" localSheetId="15" hidden="1">[4]A!$J$4:$U$4</definedName>
    <definedName name="jjjjjjj7" localSheetId="8" hidden="1">[4]A!$J$4:$U$4</definedName>
    <definedName name="jjjjjjj7" localSheetId="12" hidden="1">[4]A!$J$4:$U$4</definedName>
    <definedName name="jjjjjjj7" localSheetId="13" hidden="1">[4]A!$J$4:$U$4</definedName>
    <definedName name="jjjjjjj7" hidden="1">[5]A!$J$4:$U$4</definedName>
    <definedName name="jjjjjjjjj" localSheetId="9" hidden="1">[4]A!$J$24:$U$24</definedName>
    <definedName name="jjjjjjjjj" localSheetId="10" hidden="1">[4]A!$J$24:$U$24</definedName>
    <definedName name="jjjjjjjjj" localSheetId="11" hidden="1">[4]A!$J$24:$U$24</definedName>
    <definedName name="jjjjjjjjj" localSheetId="14" hidden="1">[4]A!$J$24:$U$24</definedName>
    <definedName name="jjjjjjjjj" localSheetId="6" hidden="1">[4]A!$J$24:$U$24</definedName>
    <definedName name="jjjjjjjjj" localSheetId="1" hidden="1">[4]A!$J$24:$U$24</definedName>
    <definedName name="jjjjjjjjj" localSheetId="2" hidden="1">[4]A!$J$24:$U$24</definedName>
    <definedName name="jjjjjjjjj" localSheetId="0" hidden="1">[4]A!$J$24:$U$24</definedName>
    <definedName name="jjjjjjjjj" localSheetId="15" hidden="1">[4]A!$J$24:$U$24</definedName>
    <definedName name="jjjjjjjjj" localSheetId="8" hidden="1">[4]A!$J$24:$U$24</definedName>
    <definedName name="jjjjjjjjj" localSheetId="12" hidden="1">[4]A!$J$24:$U$24</definedName>
    <definedName name="jjjjjjjjj" localSheetId="13" hidden="1">[4]A!$J$24:$U$24</definedName>
    <definedName name="jjjjjjjjj" hidden="1">[5]A!$J$24:$U$24</definedName>
    <definedName name="jjklkjgkfgj87" localSheetId="9" hidden="1">[4]A!$J$4:$U$4</definedName>
    <definedName name="jjklkjgkfgj87" localSheetId="10" hidden="1">[4]A!$J$4:$U$4</definedName>
    <definedName name="jjklkjgkfgj87" localSheetId="11" hidden="1">[4]A!$J$4:$U$4</definedName>
    <definedName name="jjklkjgkfgj87" localSheetId="14" hidden="1">[4]A!$J$4:$U$4</definedName>
    <definedName name="jjklkjgkfgj87" localSheetId="6" hidden="1">[4]A!$J$4:$U$4</definedName>
    <definedName name="jjklkjgkfgj87" localSheetId="1" hidden="1">[4]A!$J$4:$U$4</definedName>
    <definedName name="jjklkjgkfgj87" localSheetId="2" hidden="1">[4]A!$J$4:$U$4</definedName>
    <definedName name="jjklkjgkfgj87" localSheetId="0" hidden="1">[4]A!$J$4:$U$4</definedName>
    <definedName name="jjklkjgkfgj87" localSheetId="15" hidden="1">[4]A!$J$4:$U$4</definedName>
    <definedName name="jjklkjgkfgj87" localSheetId="8" hidden="1">[4]A!$J$4:$U$4</definedName>
    <definedName name="jjklkjgkfgj87" localSheetId="12" hidden="1">[4]A!$J$4:$U$4</definedName>
    <definedName name="jjklkjgkfgj87" localSheetId="13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9" hidden="1">[4]A!$J$144:$U$144</definedName>
    <definedName name="kghjff" localSheetId="10" hidden="1">[4]A!$J$144:$U$144</definedName>
    <definedName name="kghjff" localSheetId="11" hidden="1">[4]A!$J$144:$U$144</definedName>
    <definedName name="kghjff" localSheetId="14" hidden="1">[4]A!$J$144:$U$144</definedName>
    <definedName name="kghjff" localSheetId="6" hidden="1">[4]A!$J$144:$U$144</definedName>
    <definedName name="kghjff" localSheetId="1" hidden="1">[4]A!$J$144:$U$144</definedName>
    <definedName name="kghjff" localSheetId="2" hidden="1">[4]A!$J$144:$U$144</definedName>
    <definedName name="kghjff" localSheetId="0" hidden="1">[4]A!$J$144:$U$144</definedName>
    <definedName name="kghjff" localSheetId="15" hidden="1">[4]A!$J$144:$U$144</definedName>
    <definedName name="kghjff" localSheetId="8" hidden="1">[4]A!$J$144:$U$144</definedName>
    <definedName name="kghjff" localSheetId="12" hidden="1">[4]A!$J$144:$U$144</definedName>
    <definedName name="kghjff" localSheetId="13" hidden="1">[4]A!$J$144:$U$144</definedName>
    <definedName name="kghjff" hidden="1">[5]A!$J$144:$U$144</definedName>
    <definedName name="Level1.xls">#REF!</definedName>
    <definedName name="lgm" localSheetId="7" hidden="1">{"'Sample Status'!$A$1:$J$21"}</definedName>
    <definedName name="lgm" localSheetId="9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localSheetId="14" hidden="1">{"'Sample Status'!$A$1:$J$21"}</definedName>
    <definedName name="lgm" localSheetId="6" hidden="1">{"'Sample Status'!$A$1:$J$21"}</definedName>
    <definedName name="lgm" localSheetId="1" hidden="1">{"'Sample Status'!$A$1:$J$21"}</definedName>
    <definedName name="lgm" localSheetId="2" hidden="1">{"'Sample Status'!$A$1:$J$21"}</definedName>
    <definedName name="lgm" localSheetId="0" hidden="1">{"'Sample Status'!$A$1:$J$21"}</definedName>
    <definedName name="lgm" localSheetId="15" hidden="1">{"'Sample Status'!$A$1:$J$21"}</definedName>
    <definedName name="lgm" localSheetId="8" hidden="1">{"'Sample Status'!$A$1:$J$21"}</definedName>
    <definedName name="lgm" localSheetId="12" hidden="1">{"'Sample Status'!$A$1:$J$21"}</definedName>
    <definedName name="lgm" localSheetId="13" hidden="1">{"'Sample Status'!$A$1:$J$21"}</definedName>
    <definedName name="lgm" hidden="1">{"'Sample Status'!$A$1:$J$21"}</definedName>
    <definedName name="llllllllllllllllll" localSheetId="9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localSheetId="14" hidden="1">[4]A!$J$130:$U$130</definedName>
    <definedName name="llllllllllllllllll" localSheetId="6" hidden="1">[4]A!$J$130:$U$130</definedName>
    <definedName name="llllllllllllllllll" localSheetId="1" hidden="1">[4]A!$J$130:$U$130</definedName>
    <definedName name="llllllllllllllllll" localSheetId="2" hidden="1">[4]A!$J$130:$U$130</definedName>
    <definedName name="llllllllllllllllll" localSheetId="0" hidden="1">[4]A!$J$130:$U$130</definedName>
    <definedName name="llllllllllllllllll" localSheetId="15" hidden="1">[4]A!$J$130:$U$130</definedName>
    <definedName name="llllllllllllllllll" localSheetId="8" hidden="1">[4]A!$J$130:$U$130</definedName>
    <definedName name="llllllllllllllllll" localSheetId="12" hidden="1">[4]A!$J$130:$U$130</definedName>
    <definedName name="llllllllllllllllll" localSheetId="13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7">DATEVALUE("3/1/"&amp;#REF!)-WEEKDAY(DATEVALUE("3/1/"&amp;#REF!))+1</definedName>
    <definedName name="MarSun1" localSheetId="1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7" hidden="1">{"'Sample Status'!$A$1:$J$21"}</definedName>
    <definedName name="mm" localSheetId="9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localSheetId="14" hidden="1">{"'Sample Status'!$A$1:$J$21"}</definedName>
    <definedName name="mm" localSheetId="6" hidden="1">{"'Sample Status'!$A$1:$J$21"}</definedName>
    <definedName name="mm" localSheetId="1" hidden="1">{"'Sample Status'!$A$1:$J$21"}</definedName>
    <definedName name="mm" localSheetId="2" hidden="1">{"'Sample Status'!$A$1:$J$21"}</definedName>
    <definedName name="mm" localSheetId="0" hidden="1">{"'Sample Status'!$A$1:$J$21"}</definedName>
    <definedName name="mm" localSheetId="15" hidden="1">{"'Sample Status'!$A$1:$J$21"}</definedName>
    <definedName name="mm" localSheetId="8" hidden="1">{"'Sample Status'!$A$1:$J$21"}</definedName>
    <definedName name="mm" localSheetId="12" hidden="1">{"'Sample Status'!$A$1:$J$21"}</definedName>
    <definedName name="mm" localSheetId="13" hidden="1">{"'Sample Status'!$A$1:$J$21"}</definedName>
    <definedName name="mm" hidden="1">{"'Sample Status'!$A$1:$J$21"}</definedName>
    <definedName name="mmmm" hidden="1">'[19]Cntmrs-Recruit'!$F$22:$Q$22</definedName>
    <definedName name="mmmmkkl9" localSheetId="9" hidden="1">[4]A!$L$128:$U$128</definedName>
    <definedName name="mmmmkkl9" localSheetId="10" hidden="1">[4]A!$L$128:$U$128</definedName>
    <definedName name="mmmmkkl9" localSheetId="11" hidden="1">[4]A!$L$128:$U$128</definedName>
    <definedName name="mmmmkkl9" localSheetId="14" hidden="1">[4]A!$L$128:$U$128</definedName>
    <definedName name="mmmmkkl9" localSheetId="6" hidden="1">[4]A!$L$128:$U$128</definedName>
    <definedName name="mmmmkkl9" localSheetId="1" hidden="1">[4]A!$L$128:$U$128</definedName>
    <definedName name="mmmmkkl9" localSheetId="2" hidden="1">[4]A!$L$128:$U$128</definedName>
    <definedName name="mmmmkkl9" localSheetId="0" hidden="1">[4]A!$L$128:$U$128</definedName>
    <definedName name="mmmmkkl9" localSheetId="15" hidden="1">[4]A!$L$128:$U$128</definedName>
    <definedName name="mmmmkkl9" localSheetId="8" hidden="1">[4]A!$L$128:$U$128</definedName>
    <definedName name="mmmmkkl9" localSheetId="12" hidden="1">[4]A!$L$128:$U$128</definedName>
    <definedName name="mmmmkkl9" localSheetId="13" hidden="1">[4]A!$L$128:$U$128</definedName>
    <definedName name="mmmmkkl9" hidden="1">[5]A!$L$128:$U$128</definedName>
    <definedName name="MR_Daily_Management_Dashboard" localSheetId="9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 localSheetId="14">'[20]2.Bowler'!#REF!</definedName>
    <definedName name="MR_Daily_Management_Dashboard" localSheetId="6">'[20]2.Bowler'!#REF!</definedName>
    <definedName name="MR_Daily_Management_Dashboard" localSheetId="1">'[20]2.Bowler'!#REF!</definedName>
    <definedName name="MR_Daily_Management_Dashboard" localSheetId="2">'[20]2.Bowler'!#REF!</definedName>
    <definedName name="MR_Daily_Management_Dashboard" localSheetId="0">'[20]2.Bowler'!#REF!</definedName>
    <definedName name="MR_Daily_Management_Dashboard" localSheetId="15">'[20]2.Bowler'!#REF!</definedName>
    <definedName name="MR_Daily_Management_Dashboard" localSheetId="8">'[20]2.Bowler'!#REF!</definedName>
    <definedName name="MR_Daily_Management_Dashboard" localSheetId="12">'[20]2.Bowler'!#REF!</definedName>
    <definedName name="MR_Daily_Management_Dashboard" localSheetId="13">'[20]2.Bowler'!#REF!</definedName>
    <definedName name="MR_Daily_Management_Dashboard">'[20]2.Bowler'!#REF!</definedName>
    <definedName name="nbcrrr" localSheetId="9" hidden="1">[4]A!$J$4:$U$4</definedName>
    <definedName name="nbcrrr" localSheetId="10" hidden="1">[4]A!$J$4:$U$4</definedName>
    <definedName name="nbcrrr" localSheetId="11" hidden="1">[4]A!$J$4:$U$4</definedName>
    <definedName name="nbcrrr" localSheetId="14" hidden="1">[4]A!$J$4:$U$4</definedName>
    <definedName name="nbcrrr" localSheetId="6" hidden="1">[4]A!$J$4:$U$4</definedName>
    <definedName name="nbcrrr" localSheetId="1" hidden="1">[4]A!$J$4:$U$4</definedName>
    <definedName name="nbcrrr" localSheetId="2" hidden="1">[4]A!$J$4:$U$4</definedName>
    <definedName name="nbcrrr" localSheetId="0" hidden="1">[4]A!$J$4:$U$4</definedName>
    <definedName name="nbcrrr" localSheetId="15" hidden="1">[4]A!$J$4:$U$4</definedName>
    <definedName name="nbcrrr" localSheetId="8" hidden="1">[4]A!$J$4:$U$4</definedName>
    <definedName name="nbcrrr" localSheetId="12" hidden="1">[4]A!$J$4:$U$4</definedName>
    <definedName name="nbcrrr" localSheetId="13" hidden="1">[4]A!$J$4:$U$4</definedName>
    <definedName name="nbcrrr" hidden="1">[5]A!$J$4:$U$4</definedName>
    <definedName name="new" hidden="1">#N/A</definedName>
    <definedName name="NewMay" hidden="1">{"'Sample Status'!$A$1:$J$21"}</definedName>
    <definedName name="nfhnhj7" localSheetId="9" hidden="1">[4]A!$J$4:$U$4</definedName>
    <definedName name="nfhnhj7" localSheetId="10" hidden="1">[4]A!$J$4:$U$4</definedName>
    <definedName name="nfhnhj7" localSheetId="11" hidden="1">[4]A!$J$4:$U$4</definedName>
    <definedName name="nfhnhj7" localSheetId="14" hidden="1">[4]A!$J$4:$U$4</definedName>
    <definedName name="nfhnhj7" localSheetId="6" hidden="1">[4]A!$J$4:$U$4</definedName>
    <definedName name="nfhnhj7" localSheetId="1" hidden="1">[4]A!$J$4:$U$4</definedName>
    <definedName name="nfhnhj7" localSheetId="2" hidden="1">[4]A!$J$4:$U$4</definedName>
    <definedName name="nfhnhj7" localSheetId="0" hidden="1">[4]A!$J$4:$U$4</definedName>
    <definedName name="nfhnhj7" localSheetId="15" hidden="1">[4]A!$J$4:$U$4</definedName>
    <definedName name="nfhnhj7" localSheetId="8" hidden="1">[4]A!$J$4:$U$4</definedName>
    <definedName name="nfhnhj7" localSheetId="12" hidden="1">[4]A!$J$4:$U$4</definedName>
    <definedName name="nfhnhj7" localSheetId="13" hidden="1">[4]A!$J$4:$U$4</definedName>
    <definedName name="nfhnhj7" hidden="1">[5]A!$J$4:$U$4</definedName>
    <definedName name="nhfdh6" localSheetId="9" hidden="1">[4]A!$J$4:$U$4</definedName>
    <definedName name="nhfdh6" localSheetId="10" hidden="1">[4]A!$J$4:$U$4</definedName>
    <definedName name="nhfdh6" localSheetId="11" hidden="1">[4]A!$J$4:$U$4</definedName>
    <definedName name="nhfdh6" localSheetId="14" hidden="1">[4]A!$J$4:$U$4</definedName>
    <definedName name="nhfdh6" localSheetId="6" hidden="1">[4]A!$J$4:$U$4</definedName>
    <definedName name="nhfdh6" localSheetId="1" hidden="1">[4]A!$J$4:$U$4</definedName>
    <definedName name="nhfdh6" localSheetId="2" hidden="1">[4]A!$J$4:$U$4</definedName>
    <definedName name="nhfdh6" localSheetId="0" hidden="1">[4]A!$J$4:$U$4</definedName>
    <definedName name="nhfdh6" localSheetId="15" hidden="1">[4]A!$J$4:$U$4</definedName>
    <definedName name="nhfdh6" localSheetId="8" hidden="1">[4]A!$J$4:$U$4</definedName>
    <definedName name="nhfdh6" localSheetId="12" hidden="1">[4]A!$J$4:$U$4</definedName>
    <definedName name="nhfdh6" localSheetId="13" hidden="1">[4]A!$J$4:$U$4</definedName>
    <definedName name="nhfdh6" hidden="1">[5]A!$J$4:$U$4</definedName>
    <definedName name="nnn" hidden="1">'[19]Cntmrs-Recruit'!$F$20:$Q$20</definedName>
    <definedName name="nnnnnn6" localSheetId="9" hidden="1">[4]A!$J$130:$U$130</definedName>
    <definedName name="nnnnnn6" localSheetId="10" hidden="1">[4]A!$J$130:$U$130</definedName>
    <definedName name="nnnnnn6" localSheetId="11" hidden="1">[4]A!$J$130:$U$130</definedName>
    <definedName name="nnnnnn6" localSheetId="14" hidden="1">[4]A!$J$130:$U$130</definedName>
    <definedName name="nnnnnn6" localSheetId="6" hidden="1">[4]A!$J$130:$U$130</definedName>
    <definedName name="nnnnnn6" localSheetId="1" hidden="1">[4]A!$J$130:$U$130</definedName>
    <definedName name="nnnnnn6" localSheetId="2" hidden="1">[4]A!$J$130:$U$130</definedName>
    <definedName name="nnnnnn6" localSheetId="0" hidden="1">[4]A!$J$130:$U$130</definedName>
    <definedName name="nnnnnn6" localSheetId="15" hidden="1">[4]A!$J$130:$U$130</definedName>
    <definedName name="nnnnnn6" localSheetId="8" hidden="1">[4]A!$J$130:$U$130</definedName>
    <definedName name="nnnnnn6" localSheetId="12" hidden="1">[4]A!$J$130:$U$130</definedName>
    <definedName name="nnnnnn6" localSheetId="13" hidden="1">[4]A!$J$130:$U$130</definedName>
    <definedName name="nnnnnn6" hidden="1">[5]A!$J$130:$U$130</definedName>
    <definedName name="nnnnnnnnnnnnnnn" localSheetId="9" hidden="1">[4]A!$J$4:$U$4</definedName>
    <definedName name="nnnnnnnnnnnnnnn" localSheetId="10" hidden="1">[4]A!$J$4:$U$4</definedName>
    <definedName name="nnnnnnnnnnnnnnn" localSheetId="11" hidden="1">[4]A!$J$4:$U$4</definedName>
    <definedName name="nnnnnnnnnnnnnnn" localSheetId="14" hidden="1">[4]A!$J$4:$U$4</definedName>
    <definedName name="nnnnnnnnnnnnnnn" localSheetId="6" hidden="1">[4]A!$J$4:$U$4</definedName>
    <definedName name="nnnnnnnnnnnnnnn" localSheetId="1" hidden="1">[4]A!$J$4:$U$4</definedName>
    <definedName name="nnnnnnnnnnnnnnn" localSheetId="2" hidden="1">[4]A!$J$4:$U$4</definedName>
    <definedName name="nnnnnnnnnnnnnnn" localSheetId="0" hidden="1">[4]A!$J$4:$U$4</definedName>
    <definedName name="nnnnnnnnnnnnnnn" localSheetId="15" hidden="1">[4]A!$J$4:$U$4</definedName>
    <definedName name="nnnnnnnnnnnnnnn" localSheetId="8" hidden="1">[4]A!$J$4:$U$4</definedName>
    <definedName name="nnnnnnnnnnnnnnn" localSheetId="12" hidden="1">[4]A!$J$4:$U$4</definedName>
    <definedName name="nnnnnnnnnnnnnnn" localSheetId="13" hidden="1">[4]A!$J$4:$U$4</definedName>
    <definedName name="nnnnnnnnnnnnnnn" hidden="1">[5]A!$J$4:$U$4</definedName>
    <definedName name="novnstm3">#REF!</definedName>
    <definedName name="NovSun1" localSheetId="7">DATEVALUE("11/1/"&amp;#REF!)-WEEKDAY(DATEVALUE("11/1/"&amp;#REF!))+1</definedName>
    <definedName name="NovSun1" localSheetId="9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 localSheetId="14">DATEVALUE("11/1/"&amp;#REF!)-WEEKDAY(DATEVALUE("11/1/"&amp;#REF!))+1</definedName>
    <definedName name="NovSun1" localSheetId="6">DATEVALUE("11/1/"&amp;#REF!)-WEEKDAY(DATEVALUE("11/1/"&amp;#REF!))+1</definedName>
    <definedName name="NovSun1" localSheetId="1">DATEVALUE("11/1/"&amp;#REF!)-WEEKDAY(DATEVALUE("11/1/"&amp;#REF!))+1</definedName>
    <definedName name="NovSun1" localSheetId="2">DATEVALUE("11/1/"&amp;#REF!)-WEEKDAY(DATEVALUE("11/1/"&amp;#REF!))+1</definedName>
    <definedName name="NovSun1" localSheetId="0">DATEVALUE("11/1/"&amp;#REF!)-WEEKDAY(DATEVALUE("11/1/"&amp;#REF!))+1</definedName>
    <definedName name="NovSun1" localSheetId="15">DATEVALUE("11/1/"&amp;#REF!)-WEEKDAY(DATEVALUE("11/1/"&amp;#REF!))+1</definedName>
    <definedName name="NovSun1" localSheetId="8">DATEVALUE("11/1/"&amp;#REF!)-WEEKDAY(DATEVALUE("11/1/"&amp;#REF!))+1</definedName>
    <definedName name="NovSun1" localSheetId="12">DATEVALUE("11/1/"&amp;#REF!)-WEEKDAY(DATEVALUE("11/1/"&amp;#REF!))+1</definedName>
    <definedName name="NovSun1" localSheetId="13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9" hidden="1">[4]A!$J$153:$U$153</definedName>
    <definedName name="Pam" localSheetId="10" hidden="1">[4]A!$J$153:$U$153</definedName>
    <definedName name="Pam" localSheetId="11" hidden="1">[4]A!$J$153:$U$153</definedName>
    <definedName name="Pam" localSheetId="14" hidden="1">[4]A!$J$153:$U$153</definedName>
    <definedName name="Pam" localSheetId="6" hidden="1">[4]A!$J$153:$U$153</definedName>
    <definedName name="Pam" localSheetId="1" hidden="1">[4]A!$J$153:$U$153</definedName>
    <definedName name="Pam" localSheetId="2" hidden="1">[4]A!$J$153:$U$153</definedName>
    <definedName name="Pam" localSheetId="0" hidden="1">[4]A!$J$153:$U$153</definedName>
    <definedName name="Pam" localSheetId="15" hidden="1">[4]A!$J$153:$U$153</definedName>
    <definedName name="Pam" localSheetId="8" hidden="1">[4]A!$J$153:$U$153</definedName>
    <definedName name="Pam" localSheetId="12" hidden="1">[4]A!$J$153:$U$153</definedName>
    <definedName name="Pam" localSheetId="13" hidden="1">[4]A!$J$153:$U$153</definedName>
    <definedName name="Pam" hidden="1">[5]A!$J$153:$U$153</definedName>
    <definedName name="pcbagraph" localSheetId="9" hidden="1">[4]A!$J$144:$U$144</definedName>
    <definedName name="pcbagraph" localSheetId="10" hidden="1">[4]A!$J$144:$U$144</definedName>
    <definedName name="pcbagraph" localSheetId="11" hidden="1">[4]A!$J$144:$U$144</definedName>
    <definedName name="pcbagraph" localSheetId="14" hidden="1">[4]A!$J$144:$U$144</definedName>
    <definedName name="pcbagraph" localSheetId="6" hidden="1">[4]A!$J$144:$U$144</definedName>
    <definedName name="pcbagraph" localSheetId="1" hidden="1">[4]A!$J$144:$U$144</definedName>
    <definedName name="pcbagraph" localSheetId="2" hidden="1">[4]A!$J$144:$U$144</definedName>
    <definedName name="pcbagraph" localSheetId="0" hidden="1">[4]A!$J$144:$U$144</definedName>
    <definedName name="pcbagraph" localSheetId="15" hidden="1">[4]A!$J$144:$U$144</definedName>
    <definedName name="pcbagraph" localSheetId="8" hidden="1">[4]A!$J$144:$U$144</definedName>
    <definedName name="pcbagraph" localSheetId="12" hidden="1">[4]A!$J$144:$U$144</definedName>
    <definedName name="pcbagraph" localSheetId="13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9" hidden="1">[4]A!$J$6:$U$6</definedName>
    <definedName name="qrfwrw443" localSheetId="10" hidden="1">[4]A!$J$6:$U$6</definedName>
    <definedName name="qrfwrw443" localSheetId="11" hidden="1">[4]A!$J$6:$U$6</definedName>
    <definedName name="qrfwrw443" localSheetId="14" hidden="1">[4]A!$J$6:$U$6</definedName>
    <definedName name="qrfwrw443" localSheetId="6" hidden="1">[4]A!$J$6:$U$6</definedName>
    <definedName name="qrfwrw443" localSheetId="1" hidden="1">[4]A!$J$6:$U$6</definedName>
    <definedName name="qrfwrw443" localSheetId="2" hidden="1">[4]A!$J$6:$U$6</definedName>
    <definedName name="qrfwrw443" localSheetId="0" hidden="1">[4]A!$J$6:$U$6</definedName>
    <definedName name="qrfwrw443" localSheetId="15" hidden="1">[4]A!$J$6:$U$6</definedName>
    <definedName name="qrfwrw443" localSheetId="8" hidden="1">[4]A!$J$6:$U$6</definedName>
    <definedName name="qrfwrw443" localSheetId="12" hidden="1">[4]A!$J$6:$U$6</definedName>
    <definedName name="qrfwrw443" localSheetId="13" hidden="1">[4]A!$J$6:$U$6</definedName>
    <definedName name="qrfwrw443" hidden="1">[5]A!$J$6:$U$6</definedName>
    <definedName name="quarter">#REF!</definedName>
    <definedName name="qxö" localSheetId="9" hidden="1">[4]A!$J$138:$U$138</definedName>
    <definedName name="qxö" localSheetId="10" hidden="1">[4]A!$J$138:$U$138</definedName>
    <definedName name="qxö" localSheetId="11" hidden="1">[4]A!$J$138:$U$138</definedName>
    <definedName name="qxö" localSheetId="14" hidden="1">[4]A!$J$138:$U$138</definedName>
    <definedName name="qxö" localSheetId="6" hidden="1">[4]A!$J$138:$U$138</definedName>
    <definedName name="qxö" localSheetId="1" hidden="1">[4]A!$J$138:$U$138</definedName>
    <definedName name="qxö" localSheetId="2" hidden="1">[4]A!$J$138:$U$138</definedName>
    <definedName name="qxö" localSheetId="0" hidden="1">[4]A!$J$138:$U$138</definedName>
    <definedName name="qxö" localSheetId="15" hidden="1">[4]A!$J$138:$U$138</definedName>
    <definedName name="qxö" localSheetId="8" hidden="1">[4]A!$J$138:$U$138</definedName>
    <definedName name="qxö" localSheetId="12" hidden="1">[4]A!$J$138:$U$138</definedName>
    <definedName name="qxö" localSheetId="13" hidden="1">[4]A!$J$138:$U$138</definedName>
    <definedName name="qxö" hidden="1">[5]A!$J$138:$U$138</definedName>
    <definedName name="REPORT">'[1]FEB summary'!$A$7:$I$104</definedName>
    <definedName name="rghgdbrtr" localSheetId="9" hidden="1">[4]A!$J$6:$U$6</definedName>
    <definedName name="rghgdbrtr" localSheetId="10" hidden="1">[4]A!$J$6:$U$6</definedName>
    <definedName name="rghgdbrtr" localSheetId="11" hidden="1">[4]A!$J$6:$U$6</definedName>
    <definedName name="rghgdbrtr" localSheetId="14" hidden="1">[4]A!$J$6:$U$6</definedName>
    <definedName name="rghgdbrtr" localSheetId="6" hidden="1">[4]A!$J$6:$U$6</definedName>
    <definedName name="rghgdbrtr" localSheetId="1" hidden="1">[4]A!$J$6:$U$6</definedName>
    <definedName name="rghgdbrtr" localSheetId="2" hidden="1">[4]A!$J$6:$U$6</definedName>
    <definedName name="rghgdbrtr" localSheetId="0" hidden="1">[4]A!$J$6:$U$6</definedName>
    <definedName name="rghgdbrtr" localSheetId="15" hidden="1">[4]A!$J$6:$U$6</definedName>
    <definedName name="rghgdbrtr" localSheetId="8" hidden="1">[4]A!$J$6:$U$6</definedName>
    <definedName name="rghgdbrtr" localSheetId="12" hidden="1">[4]A!$J$6:$U$6</definedName>
    <definedName name="rghgdbrtr" localSheetId="13" hidden="1">[4]A!$J$6:$U$6</definedName>
    <definedName name="rghgdbrtr" hidden="1">[5]A!$J$6:$U$6</definedName>
    <definedName name="rrrrrrrrr" localSheetId="9" hidden="1">[4]A!$L$25:$U$25</definedName>
    <definedName name="rrrrrrrrr" localSheetId="10" hidden="1">[4]A!$L$25:$U$25</definedName>
    <definedName name="rrrrrrrrr" localSheetId="11" hidden="1">[4]A!$L$25:$U$25</definedName>
    <definedName name="rrrrrrrrr" localSheetId="14" hidden="1">[4]A!$L$25:$U$25</definedName>
    <definedName name="rrrrrrrrr" localSheetId="6" hidden="1">[4]A!$L$25:$U$25</definedName>
    <definedName name="rrrrrrrrr" localSheetId="1" hidden="1">[4]A!$L$25:$U$25</definedName>
    <definedName name="rrrrrrrrr" localSheetId="2" hidden="1">[4]A!$L$25:$U$25</definedName>
    <definedName name="rrrrrrrrr" localSheetId="0" hidden="1">[4]A!$L$25:$U$25</definedName>
    <definedName name="rrrrrrrrr" localSheetId="15" hidden="1">[4]A!$L$25:$U$25</definedName>
    <definedName name="rrrrrrrrr" localSheetId="8" hidden="1">[4]A!$L$25:$U$25</definedName>
    <definedName name="rrrrrrrrr" localSheetId="12" hidden="1">[4]A!$L$25:$U$25</definedName>
    <definedName name="rrrrrrrrr" localSheetId="13" hidden="1">[4]A!$L$25:$U$25</definedName>
    <definedName name="rrrrrrrrr" hidden="1">[5]A!$L$25:$U$25</definedName>
    <definedName name="rrrrrrrrrrrrrr" localSheetId="9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localSheetId="14" hidden="1">[4]A!$J$153:$U$153</definedName>
    <definedName name="rrrrrrrrrrrrrr" localSheetId="6" hidden="1">[4]A!$J$153:$U$153</definedName>
    <definedName name="rrrrrrrrrrrrrr" localSheetId="1" hidden="1">[4]A!$J$153:$U$153</definedName>
    <definedName name="rrrrrrrrrrrrrr" localSheetId="2" hidden="1">[4]A!$J$153:$U$153</definedName>
    <definedName name="rrrrrrrrrrrrrr" localSheetId="0" hidden="1">[4]A!$J$153:$U$153</definedName>
    <definedName name="rrrrrrrrrrrrrr" localSheetId="15" hidden="1">[4]A!$J$153:$U$153</definedName>
    <definedName name="rrrrrrrrrrrrrr" localSheetId="8" hidden="1">[4]A!$J$153:$U$153</definedName>
    <definedName name="rrrrrrrrrrrrrr" localSheetId="12" hidden="1">[4]A!$J$153:$U$153</definedName>
    <definedName name="rrrrrrrrrrrrrr" localSheetId="13" hidden="1">[4]A!$J$153:$U$153</definedName>
    <definedName name="rrrrrrrrrrrrrr" hidden="1">[5]A!$J$153:$U$153</definedName>
    <definedName name="sadfgsfga4" localSheetId="9" hidden="1">[4]A!$J$7:$U$7</definedName>
    <definedName name="sadfgsfga4" localSheetId="10" hidden="1">[4]A!$J$7:$U$7</definedName>
    <definedName name="sadfgsfga4" localSheetId="11" hidden="1">[4]A!$J$7:$U$7</definedName>
    <definedName name="sadfgsfga4" localSheetId="14" hidden="1">[4]A!$J$7:$U$7</definedName>
    <definedName name="sadfgsfga4" localSheetId="6" hidden="1">[4]A!$J$7:$U$7</definedName>
    <definedName name="sadfgsfga4" localSheetId="1" hidden="1">[4]A!$J$7:$U$7</definedName>
    <definedName name="sadfgsfga4" localSheetId="2" hidden="1">[4]A!$J$7:$U$7</definedName>
    <definedName name="sadfgsfga4" localSheetId="0" hidden="1">[4]A!$J$7:$U$7</definedName>
    <definedName name="sadfgsfga4" localSheetId="15" hidden="1">[4]A!$J$7:$U$7</definedName>
    <definedName name="sadfgsfga4" localSheetId="8" hidden="1">[4]A!$J$7:$U$7</definedName>
    <definedName name="sadfgsfga4" localSheetId="12" hidden="1">[4]A!$J$7:$U$7</definedName>
    <definedName name="sadfgsfga4" localSheetId="13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9" hidden="1">#REF!</definedName>
    <definedName name="sdasd" localSheetId="10" hidden="1">#REF!</definedName>
    <definedName name="sdasd" localSheetId="11" hidden="1">#REF!</definedName>
    <definedName name="sdasd" localSheetId="14" hidden="1">#REF!</definedName>
    <definedName name="sdasd" localSheetId="6" hidden="1">#REF!</definedName>
    <definedName name="sdasd" localSheetId="1" hidden="1">#REF!</definedName>
    <definedName name="sdasd" localSheetId="2" hidden="1">#REF!</definedName>
    <definedName name="sdasd" localSheetId="0" hidden="1">#REF!</definedName>
    <definedName name="sdasd" localSheetId="15" hidden="1">#REF!</definedName>
    <definedName name="sdasd" localSheetId="8" hidden="1">#REF!</definedName>
    <definedName name="sdasd" localSheetId="12" hidden="1">#REF!</definedName>
    <definedName name="sdasd" localSheetId="13" hidden="1">#REF!</definedName>
    <definedName name="sdasd" hidden="1">#REF!</definedName>
    <definedName name="sdfgsgdsh54" localSheetId="9" hidden="1">[4]A!$J$4:$U$4</definedName>
    <definedName name="sdfgsgdsh54" localSheetId="10" hidden="1">[4]A!$J$4:$U$4</definedName>
    <definedName name="sdfgsgdsh54" localSheetId="11" hidden="1">[4]A!$J$4:$U$4</definedName>
    <definedName name="sdfgsgdsh54" localSheetId="14" hidden="1">[4]A!$J$4:$U$4</definedName>
    <definedName name="sdfgsgdsh54" localSheetId="6" hidden="1">[4]A!$J$4:$U$4</definedName>
    <definedName name="sdfgsgdsh54" localSheetId="1" hidden="1">[4]A!$J$4:$U$4</definedName>
    <definedName name="sdfgsgdsh54" localSheetId="2" hidden="1">[4]A!$J$4:$U$4</definedName>
    <definedName name="sdfgsgdsh54" localSheetId="0" hidden="1">[4]A!$J$4:$U$4</definedName>
    <definedName name="sdfgsgdsh54" localSheetId="15" hidden="1">[4]A!$J$4:$U$4</definedName>
    <definedName name="sdfgsgdsh54" localSheetId="8" hidden="1">[4]A!$J$4:$U$4</definedName>
    <definedName name="sdfgsgdsh54" localSheetId="12" hidden="1">[4]A!$J$4:$U$4</definedName>
    <definedName name="sdfgsgdsh54" localSheetId="13" hidden="1">[4]A!$J$4:$U$4</definedName>
    <definedName name="sdfgsgdsh54" hidden="1">[5]A!$J$4:$U$4</definedName>
    <definedName name="sdfwefewfse" localSheetId="9" hidden="1">[4]A!$J$17:$U$17</definedName>
    <definedName name="sdfwefewfse" localSheetId="10" hidden="1">[4]A!$J$17:$U$17</definedName>
    <definedName name="sdfwefewfse" localSheetId="11" hidden="1">[4]A!$J$17:$U$17</definedName>
    <definedName name="sdfwefewfse" localSheetId="14" hidden="1">[4]A!$J$17:$U$17</definedName>
    <definedName name="sdfwefewfse" localSheetId="6" hidden="1">[4]A!$J$17:$U$17</definedName>
    <definedName name="sdfwefewfse" localSheetId="1" hidden="1">[4]A!$J$17:$U$17</definedName>
    <definedName name="sdfwefewfse" localSheetId="2" hidden="1">[4]A!$J$17:$U$17</definedName>
    <definedName name="sdfwefewfse" localSheetId="0" hidden="1">[4]A!$J$17:$U$17</definedName>
    <definedName name="sdfwefewfse" localSheetId="15" hidden="1">[4]A!$J$17:$U$17</definedName>
    <definedName name="sdfwefewfse" localSheetId="8" hidden="1">[4]A!$J$17:$U$17</definedName>
    <definedName name="sdfwefewfse" localSheetId="12" hidden="1">[4]A!$J$17:$U$17</definedName>
    <definedName name="sdfwefewfse" localSheetId="13" hidden="1">[4]A!$J$17:$U$17</definedName>
    <definedName name="sdfwefewfse" hidden="1">[5]A!$J$17:$U$17</definedName>
    <definedName name="sdsad" localSheetId="9" hidden="1">#REF!</definedName>
    <definedName name="sdsad" localSheetId="10" hidden="1">#REF!</definedName>
    <definedName name="sdsad" localSheetId="11" hidden="1">#REF!</definedName>
    <definedName name="sdsad" localSheetId="14" hidden="1">#REF!</definedName>
    <definedName name="sdsad" localSheetId="6" hidden="1">#REF!</definedName>
    <definedName name="sdsad" localSheetId="1" hidden="1">#REF!</definedName>
    <definedName name="sdsad" localSheetId="2" hidden="1">#REF!</definedName>
    <definedName name="sdsad" localSheetId="0" hidden="1">#REF!</definedName>
    <definedName name="sdsad" localSheetId="15" hidden="1">#REF!</definedName>
    <definedName name="sdsad" localSheetId="8" hidden="1">#REF!</definedName>
    <definedName name="sdsad" localSheetId="12" hidden="1">#REF!</definedName>
    <definedName name="sdsad" localSheetId="13" hidden="1">#REF!</definedName>
    <definedName name="sdsad" hidden="1">#REF!</definedName>
    <definedName name="sean" localSheetId="7" hidden="1">{"'Sample Status'!$A$1:$J$21"}</definedName>
    <definedName name="sean" localSheetId="9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localSheetId="14" hidden="1">{"'Sample Status'!$A$1:$J$21"}</definedName>
    <definedName name="sean" localSheetId="6" hidden="1">{"'Sample Status'!$A$1:$J$21"}</definedName>
    <definedName name="sean" localSheetId="1" hidden="1">{"'Sample Status'!$A$1:$J$21"}</definedName>
    <definedName name="sean" localSheetId="2" hidden="1">{"'Sample Status'!$A$1:$J$21"}</definedName>
    <definedName name="sean" localSheetId="0" hidden="1">{"'Sample Status'!$A$1:$J$21"}</definedName>
    <definedName name="sean" localSheetId="15" hidden="1">{"'Sample Status'!$A$1:$J$21"}</definedName>
    <definedName name="sean" localSheetId="8" hidden="1">{"'Sample Status'!$A$1:$J$21"}</definedName>
    <definedName name="sean" localSheetId="12" hidden="1">{"'Sample Status'!$A$1:$J$21"}</definedName>
    <definedName name="sean" localSheetId="13" hidden="1">{"'Sample Status'!$A$1:$J$21"}</definedName>
    <definedName name="sean" hidden="1">{"'Sample Status'!$A$1:$J$21"}</definedName>
    <definedName name="sepnstm3">#REF!</definedName>
    <definedName name="SepSun1" localSheetId="7">DATEVALUE("9/1/"&amp;#REF!)-WEEKDAY(DATEVALUE("9/1/"&amp;#REF!))+1</definedName>
    <definedName name="SepSun1" localSheetId="9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 localSheetId="14">DATEVALUE("9/1/"&amp;#REF!)-WEEKDAY(DATEVALUE("9/1/"&amp;#REF!))+1</definedName>
    <definedName name="SepSun1" localSheetId="6">DATEVALUE("9/1/"&amp;#REF!)-WEEKDAY(DATEVALUE("9/1/"&amp;#REF!))+1</definedName>
    <definedName name="SepSun1" localSheetId="1">DATEVALUE("9/1/"&amp;#REF!)-WEEKDAY(DATEVALUE("9/1/"&amp;#REF!))+1</definedName>
    <definedName name="SepSun1" localSheetId="2">DATEVALUE("9/1/"&amp;#REF!)-WEEKDAY(DATEVALUE("9/1/"&amp;#REF!))+1</definedName>
    <definedName name="SepSun1" localSheetId="0">DATEVALUE("9/1/"&amp;#REF!)-WEEKDAY(DATEVALUE("9/1/"&amp;#REF!))+1</definedName>
    <definedName name="SepSun1" localSheetId="15">DATEVALUE("9/1/"&amp;#REF!)-WEEKDAY(DATEVALUE("9/1/"&amp;#REF!))+1</definedName>
    <definedName name="SepSun1" localSheetId="8">DATEVALUE("9/1/"&amp;#REF!)-WEEKDAY(DATEVALUE("9/1/"&amp;#REF!))+1</definedName>
    <definedName name="SepSun1" localSheetId="12">DATEVALUE("9/1/"&amp;#REF!)-WEEKDAY(DATEVALUE("9/1/"&amp;#REF!))+1</definedName>
    <definedName name="SepSun1" localSheetId="13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7" hidden="1">{"'Sample Status'!$A$1:$J$21"}</definedName>
    <definedName name="sss" localSheetId="9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localSheetId="14" hidden="1">{"'Sample Status'!$A$1:$J$21"}</definedName>
    <definedName name="sss" localSheetId="6" hidden="1">{"'Sample Status'!$A$1:$J$21"}</definedName>
    <definedName name="sss" localSheetId="1" hidden="1">{"'Sample Status'!$A$1:$J$21"}</definedName>
    <definedName name="sss" localSheetId="2" hidden="1">{"'Sample Status'!$A$1:$J$21"}</definedName>
    <definedName name="sss" localSheetId="0" hidden="1">{"'Sample Status'!$A$1:$J$21"}</definedName>
    <definedName name="sss" localSheetId="15" hidden="1">{"'Sample Status'!$A$1:$J$21"}</definedName>
    <definedName name="sss" localSheetId="8" hidden="1">{"'Sample Status'!$A$1:$J$21"}</definedName>
    <definedName name="sss" localSheetId="12" hidden="1">{"'Sample Status'!$A$1:$J$21"}</definedName>
    <definedName name="sss" localSheetId="13" hidden="1">{"'Sample Status'!$A$1:$J$21"}</definedName>
    <definedName name="sss" hidden="1">{"'Sample Status'!$A$1:$J$21"}</definedName>
    <definedName name="sssssss" localSheetId="9" hidden="1">[4]A!$J$17:$U$17</definedName>
    <definedName name="sssssss" localSheetId="10" hidden="1">[4]A!$J$17:$U$17</definedName>
    <definedName name="sssssss" localSheetId="11" hidden="1">[4]A!$J$17:$U$17</definedName>
    <definedName name="sssssss" localSheetId="14" hidden="1">[4]A!$J$17:$U$17</definedName>
    <definedName name="sssssss" localSheetId="6" hidden="1">[4]A!$J$17:$U$17</definedName>
    <definedName name="sssssss" localSheetId="1" hidden="1">[4]A!$J$17:$U$17</definedName>
    <definedName name="sssssss" localSheetId="2" hidden="1">[4]A!$J$17:$U$17</definedName>
    <definedName name="sssssss" localSheetId="0" hidden="1">[4]A!$J$17:$U$17</definedName>
    <definedName name="sssssss" localSheetId="15" hidden="1">[4]A!$J$17:$U$17</definedName>
    <definedName name="sssssss" localSheetId="8" hidden="1">[4]A!$J$17:$U$17</definedName>
    <definedName name="sssssss" localSheetId="12" hidden="1">[4]A!$J$17:$U$17</definedName>
    <definedName name="sssssss" localSheetId="13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9" hidden="1">#REF!</definedName>
    <definedName name="temp" localSheetId="10" hidden="1">#REF!</definedName>
    <definedName name="temp" localSheetId="11" hidden="1">#REF!</definedName>
    <definedName name="temp" localSheetId="14" hidden="1">#REF!</definedName>
    <definedName name="temp" localSheetId="6" hidden="1">#REF!</definedName>
    <definedName name="temp" localSheetId="1" hidden="1">#REF!</definedName>
    <definedName name="temp" localSheetId="2" hidden="1">#REF!</definedName>
    <definedName name="temp" localSheetId="0" hidden="1">#REF!</definedName>
    <definedName name="temp" localSheetId="15" hidden="1">#REF!</definedName>
    <definedName name="temp" localSheetId="8" hidden="1">#REF!</definedName>
    <definedName name="temp" localSheetId="12" hidden="1">#REF!</definedName>
    <definedName name="temp" localSheetId="13" hidden="1">#REF!</definedName>
    <definedName name="temp" hidden="1">#REF!</definedName>
    <definedName name="test">#REF!</definedName>
    <definedName name="test1234">[3]!test1234</definedName>
    <definedName name="ttttttttttt" localSheetId="9" hidden="1">[4]A!$J$4:$U$4</definedName>
    <definedName name="ttttttttttt" localSheetId="10" hidden="1">[4]A!$J$4:$U$4</definedName>
    <definedName name="ttttttttttt" localSheetId="11" hidden="1">[4]A!$J$4:$U$4</definedName>
    <definedName name="ttttttttttt" localSheetId="14" hidden="1">[4]A!$J$4:$U$4</definedName>
    <definedName name="ttttttttttt" localSheetId="6" hidden="1">[4]A!$J$4:$U$4</definedName>
    <definedName name="ttttttttttt" localSheetId="1" hidden="1">[4]A!$J$4:$U$4</definedName>
    <definedName name="ttttttttttt" localSheetId="2" hidden="1">[4]A!$J$4:$U$4</definedName>
    <definedName name="ttttttttttt" localSheetId="0" hidden="1">[4]A!$J$4:$U$4</definedName>
    <definedName name="ttttttttttt" localSheetId="15" hidden="1">[4]A!$J$4:$U$4</definedName>
    <definedName name="ttttttttttt" localSheetId="8" hidden="1">[4]A!$J$4:$U$4</definedName>
    <definedName name="ttttttttttt" localSheetId="12" hidden="1">[4]A!$J$4:$U$4</definedName>
    <definedName name="ttttttttttt" localSheetId="13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9" hidden="1">[4]A!$J$139:$U$139</definedName>
    <definedName name="uuuuuuuuu" localSheetId="10" hidden="1">[4]A!$J$139:$U$139</definedName>
    <definedName name="uuuuuuuuu" localSheetId="11" hidden="1">[4]A!$J$139:$U$139</definedName>
    <definedName name="uuuuuuuuu" localSheetId="14" hidden="1">[4]A!$J$139:$U$139</definedName>
    <definedName name="uuuuuuuuu" localSheetId="6" hidden="1">[4]A!$J$139:$U$139</definedName>
    <definedName name="uuuuuuuuu" localSheetId="1" hidden="1">[4]A!$J$139:$U$139</definedName>
    <definedName name="uuuuuuuuu" localSheetId="2" hidden="1">[4]A!$J$139:$U$139</definedName>
    <definedName name="uuuuuuuuu" localSheetId="0" hidden="1">[4]A!$J$139:$U$139</definedName>
    <definedName name="uuuuuuuuu" localSheetId="15" hidden="1">[4]A!$J$139:$U$139</definedName>
    <definedName name="uuuuuuuuu" localSheetId="8" hidden="1">[4]A!$J$139:$U$139</definedName>
    <definedName name="uuuuuuuuu" localSheetId="12" hidden="1">[4]A!$J$139:$U$139</definedName>
    <definedName name="uuuuuuuuu" localSheetId="13" hidden="1">[4]A!$J$139:$U$139</definedName>
    <definedName name="uuuuuuuuu" hidden="1">[5]A!$J$139:$U$139</definedName>
    <definedName name="uuuuuuuuuuuuuuu" localSheetId="9" hidden="1">[4]A!$J$4:$U$4</definedName>
    <definedName name="uuuuuuuuuuuuuuu" localSheetId="10" hidden="1">[4]A!$J$4:$U$4</definedName>
    <definedName name="uuuuuuuuuuuuuuu" localSheetId="11" hidden="1">[4]A!$J$4:$U$4</definedName>
    <definedName name="uuuuuuuuuuuuuuu" localSheetId="14" hidden="1">[4]A!$J$4:$U$4</definedName>
    <definedName name="uuuuuuuuuuuuuuu" localSheetId="6" hidden="1">[4]A!$J$4:$U$4</definedName>
    <definedName name="uuuuuuuuuuuuuuu" localSheetId="1" hidden="1">[4]A!$J$4:$U$4</definedName>
    <definedName name="uuuuuuuuuuuuuuu" localSheetId="2" hidden="1">[4]A!$J$4:$U$4</definedName>
    <definedName name="uuuuuuuuuuuuuuu" localSheetId="0" hidden="1">[4]A!$J$4:$U$4</definedName>
    <definedName name="uuuuuuuuuuuuuuu" localSheetId="15" hidden="1">[4]A!$J$4:$U$4</definedName>
    <definedName name="uuuuuuuuuuuuuuu" localSheetId="8" hidden="1">[4]A!$J$4:$U$4</definedName>
    <definedName name="uuuuuuuuuuuuuuu" localSheetId="12" hidden="1">[4]A!$J$4:$U$4</definedName>
    <definedName name="uuuuuuuuuuuuuuu" localSheetId="13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9" hidden="1">[4]A!$J$7:$U$7</definedName>
    <definedName name="vdfgwfwef" localSheetId="10" hidden="1">[4]A!$J$7:$U$7</definedName>
    <definedName name="vdfgwfwef" localSheetId="11" hidden="1">[4]A!$J$7:$U$7</definedName>
    <definedName name="vdfgwfwef" localSheetId="14" hidden="1">[4]A!$J$7:$U$7</definedName>
    <definedName name="vdfgwfwef" localSheetId="6" hidden="1">[4]A!$J$7:$U$7</definedName>
    <definedName name="vdfgwfwef" localSheetId="1" hidden="1">[4]A!$J$7:$U$7</definedName>
    <definedName name="vdfgwfwef" localSheetId="2" hidden="1">[4]A!$J$7:$U$7</definedName>
    <definedName name="vdfgwfwef" localSheetId="0" hidden="1">[4]A!$J$7:$U$7</definedName>
    <definedName name="vdfgwfwef" localSheetId="15" hidden="1">[4]A!$J$7:$U$7</definedName>
    <definedName name="vdfgwfwef" localSheetId="8" hidden="1">[4]A!$J$7:$U$7</definedName>
    <definedName name="vdfgwfwef" localSheetId="12" hidden="1">[4]A!$J$7:$U$7</definedName>
    <definedName name="vdfgwfwef" localSheetId="13" hidden="1">[4]A!$J$7:$U$7</definedName>
    <definedName name="vdfgwfwef" hidden="1">[5]A!$J$7:$U$7</definedName>
    <definedName name="vdfvrfrw3" localSheetId="9" hidden="1">[4]A!$J$144:$U$144</definedName>
    <definedName name="vdfvrfrw3" localSheetId="10" hidden="1">[4]A!$J$144:$U$144</definedName>
    <definedName name="vdfvrfrw3" localSheetId="11" hidden="1">[4]A!$J$144:$U$144</definedName>
    <definedName name="vdfvrfrw3" localSheetId="14" hidden="1">[4]A!$J$144:$U$144</definedName>
    <definedName name="vdfvrfrw3" localSheetId="6" hidden="1">[4]A!$J$144:$U$144</definedName>
    <definedName name="vdfvrfrw3" localSheetId="1" hidden="1">[4]A!$J$144:$U$144</definedName>
    <definedName name="vdfvrfrw3" localSheetId="2" hidden="1">[4]A!$J$144:$U$144</definedName>
    <definedName name="vdfvrfrw3" localSheetId="0" hidden="1">[4]A!$J$144:$U$144</definedName>
    <definedName name="vdfvrfrw3" localSheetId="15" hidden="1">[4]A!$J$144:$U$144</definedName>
    <definedName name="vdfvrfrw3" localSheetId="8" hidden="1">[4]A!$J$144:$U$144</definedName>
    <definedName name="vdfvrfrw3" localSheetId="12" hidden="1">[4]A!$J$144:$U$144</definedName>
    <definedName name="vdfvrfrw3" localSheetId="13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9" hidden="1">[4]A!$J$153:$U$153</definedName>
    <definedName name="vfdfrgr" localSheetId="10" hidden="1">[4]A!$J$153:$U$153</definedName>
    <definedName name="vfdfrgr" localSheetId="11" hidden="1">[4]A!$J$153:$U$153</definedName>
    <definedName name="vfdfrgr" localSheetId="14" hidden="1">[4]A!$J$153:$U$153</definedName>
    <definedName name="vfdfrgr" localSheetId="6" hidden="1">[4]A!$J$153:$U$153</definedName>
    <definedName name="vfdfrgr" localSheetId="1" hidden="1">[4]A!$J$153:$U$153</definedName>
    <definedName name="vfdfrgr" localSheetId="2" hidden="1">[4]A!$J$153:$U$153</definedName>
    <definedName name="vfdfrgr" localSheetId="0" hidden="1">[4]A!$J$153:$U$153</definedName>
    <definedName name="vfdfrgr" localSheetId="15" hidden="1">[4]A!$J$153:$U$153</definedName>
    <definedName name="vfdfrgr" localSheetId="8" hidden="1">[4]A!$J$153:$U$153</definedName>
    <definedName name="vfdfrgr" localSheetId="12" hidden="1">[4]A!$J$153:$U$153</definedName>
    <definedName name="vfdfrgr" localSheetId="13" hidden="1">[4]A!$J$153:$U$153</definedName>
    <definedName name="vfdfrgr" hidden="1">[5]A!$J$153:$U$153</definedName>
    <definedName name="VI" localSheetId="9" hidden="1">[4]A!$J$4:$U$4</definedName>
    <definedName name="VI" localSheetId="10" hidden="1">[4]A!$J$4:$U$4</definedName>
    <definedName name="VI" localSheetId="11" hidden="1">[4]A!$J$4:$U$4</definedName>
    <definedName name="VI" localSheetId="14" hidden="1">[4]A!$J$4:$U$4</definedName>
    <definedName name="VI" localSheetId="6" hidden="1">[4]A!$J$4:$U$4</definedName>
    <definedName name="VI" localSheetId="1" hidden="1">[4]A!$J$4:$U$4</definedName>
    <definedName name="VI" localSheetId="2" hidden="1">[4]A!$J$4:$U$4</definedName>
    <definedName name="VI" localSheetId="0" hidden="1">[4]A!$J$4:$U$4</definedName>
    <definedName name="VI" localSheetId="15" hidden="1">[4]A!$J$4:$U$4</definedName>
    <definedName name="VI" localSheetId="8" hidden="1">[4]A!$J$4:$U$4</definedName>
    <definedName name="VI" localSheetId="12" hidden="1">[4]A!$J$4:$U$4</definedName>
    <definedName name="VI" localSheetId="13" hidden="1">[4]A!$J$4:$U$4</definedName>
    <definedName name="VI" hidden="1">[5]A!$J$4:$U$4</definedName>
    <definedName name="vvvv4" localSheetId="9" hidden="1">[4]A!$J$153:$U$153</definedName>
    <definedName name="vvvv4" localSheetId="10" hidden="1">[4]A!$J$153:$U$153</definedName>
    <definedName name="vvvv4" localSheetId="11" hidden="1">[4]A!$J$153:$U$153</definedName>
    <definedName name="vvvv4" localSheetId="14" hidden="1">[4]A!$J$153:$U$153</definedName>
    <definedName name="vvvv4" localSheetId="6" hidden="1">[4]A!$J$153:$U$153</definedName>
    <definedName name="vvvv4" localSheetId="1" hidden="1">[4]A!$J$153:$U$153</definedName>
    <definedName name="vvvv4" localSheetId="2" hidden="1">[4]A!$J$153:$U$153</definedName>
    <definedName name="vvvv4" localSheetId="0" hidden="1">[4]A!$J$153:$U$153</definedName>
    <definedName name="vvvv4" localSheetId="15" hidden="1">[4]A!$J$153:$U$153</definedName>
    <definedName name="vvvv4" localSheetId="8" hidden="1">[4]A!$J$153:$U$153</definedName>
    <definedName name="vvvv4" localSheetId="12" hidden="1">[4]A!$J$153:$U$153</definedName>
    <definedName name="vvvv4" localSheetId="13" hidden="1">[4]A!$J$153:$U$153</definedName>
    <definedName name="vvvv4" hidden="1">[5]A!$J$153:$U$153</definedName>
    <definedName name="vvvvvvvvvvv" localSheetId="9" hidden="1">[4]A!$J$138:$U$138</definedName>
    <definedName name="vvvvvvvvvvv" localSheetId="10" hidden="1">[4]A!$J$138:$U$138</definedName>
    <definedName name="vvvvvvvvvvv" localSheetId="11" hidden="1">[4]A!$J$138:$U$138</definedName>
    <definedName name="vvvvvvvvvvv" localSheetId="14" hidden="1">[4]A!$J$138:$U$138</definedName>
    <definedName name="vvvvvvvvvvv" localSheetId="6" hidden="1">[4]A!$J$138:$U$138</definedName>
    <definedName name="vvvvvvvvvvv" localSheetId="1" hidden="1">[4]A!$J$138:$U$138</definedName>
    <definedName name="vvvvvvvvvvv" localSheetId="2" hidden="1">[4]A!$J$138:$U$138</definedName>
    <definedName name="vvvvvvvvvvv" localSheetId="0" hidden="1">[4]A!$J$138:$U$138</definedName>
    <definedName name="vvvvvvvvvvv" localSheetId="15" hidden="1">[4]A!$J$138:$U$138</definedName>
    <definedName name="vvvvvvvvvvv" localSheetId="8" hidden="1">[4]A!$J$138:$U$138</definedName>
    <definedName name="vvvvvvvvvvv" localSheetId="12" hidden="1">[4]A!$J$138:$U$138</definedName>
    <definedName name="vvvvvvvvvvv" localSheetId="13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7" hidden="1">{"'Sample Status'!$A$1:$J$21"}</definedName>
    <definedName name="win" localSheetId="9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localSheetId="14" hidden="1">{"'Sample Status'!$A$1:$J$21"}</definedName>
    <definedName name="win" localSheetId="6" hidden="1">{"'Sample Status'!$A$1:$J$21"}</definedName>
    <definedName name="win" localSheetId="1" hidden="1">{"'Sample Status'!$A$1:$J$21"}</definedName>
    <definedName name="win" localSheetId="2" hidden="1">{"'Sample Status'!$A$1:$J$21"}</definedName>
    <definedName name="win" localSheetId="0" hidden="1">{"'Sample Status'!$A$1:$J$21"}</definedName>
    <definedName name="win" localSheetId="15" hidden="1">{"'Sample Status'!$A$1:$J$21"}</definedName>
    <definedName name="win" localSheetId="8" hidden="1">{"'Sample Status'!$A$1:$J$21"}</definedName>
    <definedName name="win" localSheetId="12" hidden="1">{"'Sample Status'!$A$1:$J$21"}</definedName>
    <definedName name="win" localSheetId="13" hidden="1">{"'Sample Status'!$A$1:$J$21"}</definedName>
    <definedName name="win" hidden="1">{"'Sample Status'!$A$1:$J$21"}</definedName>
    <definedName name="wwwwwwwwwww" localSheetId="9" hidden="1">[4]A!$L$128:$U$128</definedName>
    <definedName name="wwwwwwwwwww" localSheetId="10" hidden="1">[4]A!$L$128:$U$128</definedName>
    <definedName name="wwwwwwwwwww" localSheetId="11" hidden="1">[4]A!$L$128:$U$128</definedName>
    <definedName name="wwwwwwwwwww" localSheetId="14" hidden="1">[4]A!$L$128:$U$128</definedName>
    <definedName name="wwwwwwwwwww" localSheetId="6" hidden="1">[4]A!$L$128:$U$128</definedName>
    <definedName name="wwwwwwwwwww" localSheetId="1" hidden="1">[4]A!$L$128:$U$128</definedName>
    <definedName name="wwwwwwwwwww" localSheetId="2" hidden="1">[4]A!$L$128:$U$128</definedName>
    <definedName name="wwwwwwwwwww" localSheetId="0" hidden="1">[4]A!$L$128:$U$128</definedName>
    <definedName name="wwwwwwwwwww" localSheetId="15" hidden="1">[4]A!$L$128:$U$128</definedName>
    <definedName name="wwwwwwwwwww" localSheetId="8" hidden="1">[4]A!$L$128:$U$128</definedName>
    <definedName name="wwwwwwwwwww" localSheetId="12" hidden="1">[4]A!$L$128:$U$128</definedName>
    <definedName name="wwwwwwwwwww" localSheetId="13" hidden="1">[4]A!$L$128:$U$128</definedName>
    <definedName name="wwwwwwwwwww" hidden="1">[5]A!$L$128:$U$128</definedName>
    <definedName name="x" localSheetId="9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localSheetId="14" hidden="1">'[21]Matrix-Level 3-Gastonia'!$I$59</definedName>
    <definedName name="x" localSheetId="6" hidden="1">'[21]Matrix-Level 3-Gastonia'!$I$59</definedName>
    <definedName name="x" localSheetId="1" hidden="1">'[21]Matrix-Level 3-Gastonia'!$I$59</definedName>
    <definedName name="x" localSheetId="2" hidden="1">'[21]Matrix-Level 3-Gastonia'!$I$59</definedName>
    <definedName name="x" localSheetId="0" hidden="1">'[21]Matrix-Level 3-Gastonia'!$I$59</definedName>
    <definedName name="x" localSheetId="15" hidden="1">'[21]Matrix-Level 3-Gastonia'!$I$59</definedName>
    <definedName name="x" localSheetId="8" hidden="1">'[21]Matrix-Level 3-Gastonia'!$I$59</definedName>
    <definedName name="x" localSheetId="12" hidden="1">'[21]Matrix-Level 3-Gastonia'!$I$59</definedName>
    <definedName name="x" localSheetId="13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9" hidden="1">[4]A!$J$4:$U$4</definedName>
    <definedName name="ydf" localSheetId="10" hidden="1">[4]A!$J$4:$U$4</definedName>
    <definedName name="ydf" localSheetId="11" hidden="1">[4]A!$J$4:$U$4</definedName>
    <definedName name="ydf" localSheetId="14" hidden="1">[4]A!$J$4:$U$4</definedName>
    <definedName name="ydf" localSheetId="6" hidden="1">[4]A!$J$4:$U$4</definedName>
    <definedName name="ydf" localSheetId="1" hidden="1">[4]A!$J$4:$U$4</definedName>
    <definedName name="ydf" localSheetId="2" hidden="1">[4]A!$J$4:$U$4</definedName>
    <definedName name="ydf" localSheetId="0" hidden="1">[4]A!$J$4:$U$4</definedName>
    <definedName name="ydf" localSheetId="15" hidden="1">[4]A!$J$4:$U$4</definedName>
    <definedName name="ydf" localSheetId="8" hidden="1">[4]A!$J$4:$U$4</definedName>
    <definedName name="ydf" localSheetId="12" hidden="1">[4]A!$J$4:$U$4</definedName>
    <definedName name="ydf" localSheetId="13" hidden="1">[4]A!$J$4:$U$4</definedName>
    <definedName name="ydf" hidden="1">[5]A!$J$4:$U$4</definedName>
    <definedName name="Year">#REF!</definedName>
    <definedName name="yyyyyyyyyyyyy" localSheetId="9" hidden="1">[4]A!$L$4:$U$4</definedName>
    <definedName name="yyyyyyyyyyyyy" localSheetId="10" hidden="1">[4]A!$L$4:$U$4</definedName>
    <definedName name="yyyyyyyyyyyyy" localSheetId="11" hidden="1">[4]A!$L$4:$U$4</definedName>
    <definedName name="yyyyyyyyyyyyy" localSheetId="14" hidden="1">[4]A!$L$4:$U$4</definedName>
    <definedName name="yyyyyyyyyyyyy" localSheetId="6" hidden="1">[4]A!$L$4:$U$4</definedName>
    <definedName name="yyyyyyyyyyyyy" localSheetId="1" hidden="1">[4]A!$L$4:$U$4</definedName>
    <definedName name="yyyyyyyyyyyyy" localSheetId="2" hidden="1">[4]A!$L$4:$U$4</definedName>
    <definedName name="yyyyyyyyyyyyy" localSheetId="0" hidden="1">[4]A!$L$4:$U$4</definedName>
    <definedName name="yyyyyyyyyyyyy" localSheetId="15" hidden="1">[4]A!$L$4:$U$4</definedName>
    <definedName name="yyyyyyyyyyyyy" localSheetId="8" hidden="1">[4]A!$L$4:$U$4</definedName>
    <definedName name="yyyyyyyyyyyyy" localSheetId="12" hidden="1">[4]A!$L$4:$U$4</definedName>
    <definedName name="yyyyyyyyyyyyy" localSheetId="13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7" hidden="1">{"'Sample Status'!$A$1:$J$21"}</definedName>
    <definedName name="zzzzzzzzzzzzzz" localSheetId="9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localSheetId="14" hidden="1">{"'Sample Status'!$A$1:$J$21"}</definedName>
    <definedName name="zzzzzzzzzzzzzz" localSheetId="6" hidden="1">{"'Sample Status'!$A$1:$J$21"}</definedName>
    <definedName name="zzzzzzzzzzzzzz" localSheetId="1" hidden="1">{"'Sample Status'!$A$1:$J$21"}</definedName>
    <definedName name="zzzzzzzzzzzzzz" localSheetId="2" hidden="1">{"'Sample Status'!$A$1:$J$21"}</definedName>
    <definedName name="zzzzzzzzzzzzzz" localSheetId="0" hidden="1">{"'Sample Status'!$A$1:$J$21"}</definedName>
    <definedName name="zzzzzzzzzzzzzz" localSheetId="15" hidden="1">{"'Sample Status'!$A$1:$J$21"}</definedName>
    <definedName name="zzzzzzzzzzzzzz" localSheetId="8" hidden="1">{"'Sample Status'!$A$1:$J$21"}</definedName>
    <definedName name="zzzzzzzzzzzzzz" localSheetId="12" hidden="1">{"'Sample Status'!$A$1:$J$21"}</definedName>
    <definedName name="zzzzzzzzzzzzzz" localSheetId="13" hidden="1">{"'Sample Status'!$A$1:$J$21"}</definedName>
    <definedName name="zzzzzzzzzzzzzz" hidden="1">{"'Sample Status'!$A$1:$J$21"}</definedName>
    <definedName name="zzzzzzzzzzzzzzz" localSheetId="9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localSheetId="14" hidden="1">[4]A!$J$152:$U$152</definedName>
    <definedName name="zzzzzzzzzzzzzzz" localSheetId="6" hidden="1">[4]A!$J$152:$U$152</definedName>
    <definedName name="zzzzzzzzzzzzzzz" localSheetId="1" hidden="1">[4]A!$J$152:$U$152</definedName>
    <definedName name="zzzzzzzzzzzzzzz" localSheetId="2" hidden="1">[4]A!$J$152:$U$152</definedName>
    <definedName name="zzzzzzzzzzzzzzz" localSheetId="0" hidden="1">[4]A!$J$152:$U$152</definedName>
    <definedName name="zzzzzzzzzzzzzzz" localSheetId="15" hidden="1">[4]A!$J$152:$U$152</definedName>
    <definedName name="zzzzzzzzzzzzzzz" localSheetId="8" hidden="1">[4]A!$J$152:$U$152</definedName>
    <definedName name="zzzzzzzzzzzzzzz" localSheetId="12" hidden="1">[4]A!$J$152:$U$152</definedName>
    <definedName name="zzzzzzzzzzzzzzz" localSheetId="13" hidden="1">[4]A!$J$152:$U$152</definedName>
    <definedName name="zzzzzzzzzzzzzzz" hidden="1">[5]A!$J$152:$U$152</definedName>
  </definedNames>
  <calcPr calcId="191028"/>
  <pivotCaches>
    <pivotCache cacheId="0" r:id="rId43"/>
    <pivotCache cacheId="1" r:id="rId4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7" i="27" l="1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X57" i="27"/>
  <c r="W57" i="27"/>
  <c r="T57" i="27"/>
  <c r="S57" i="27"/>
  <c r="R57" i="27"/>
  <c r="O57" i="27"/>
  <c r="N57" i="27"/>
  <c r="L57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X49" i="27"/>
  <c r="X56" i="27" s="1"/>
  <c r="W49" i="27"/>
  <c r="W56" i="27" s="1"/>
  <c r="T49" i="27"/>
  <c r="T56" i="27" s="1"/>
  <c r="S49" i="27"/>
  <c r="S56" i="27" s="1"/>
  <c r="R49" i="27"/>
  <c r="R56" i="27" s="1"/>
  <c r="O49" i="27"/>
  <c r="O56" i="27" s="1"/>
  <c r="N49" i="27"/>
  <c r="N56" i="27" s="1"/>
  <c r="L49" i="27"/>
  <c r="L56" i="27" s="1"/>
  <c r="AV47" i="27"/>
  <c r="AB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H47" i="27"/>
  <c r="X46" i="27"/>
  <c r="X55" i="27" s="1"/>
  <c r="W46" i="27"/>
  <c r="W55" i="27" s="1"/>
  <c r="T46" i="27"/>
  <c r="T55" i="27" s="1"/>
  <c r="S46" i="27"/>
  <c r="S55" i="27" s="1"/>
  <c r="R46" i="27"/>
  <c r="R55" i="27" s="1"/>
  <c r="O46" i="27"/>
  <c r="O55" i="27" s="1"/>
  <c r="N46" i="27"/>
  <c r="N55" i="27" s="1"/>
  <c r="L46" i="27"/>
  <c r="L55" i="27" s="1"/>
  <c r="AV44" i="27"/>
  <c r="AB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H44" i="27"/>
  <c r="X43" i="27"/>
  <c r="W43" i="27"/>
  <c r="U43" i="27"/>
  <c r="T43" i="27"/>
  <c r="S43" i="27"/>
  <c r="R43" i="27"/>
  <c r="O43" i="27"/>
  <c r="N43" i="27"/>
  <c r="L43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H41" i="27"/>
  <c r="Z40" i="27"/>
  <c r="Y40" i="27"/>
  <c r="V40" i="27"/>
  <c r="Q40" i="27"/>
  <c r="P40" i="27"/>
  <c r="M40" i="27"/>
  <c r="K40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AV38" i="27"/>
  <c r="AB38" i="27"/>
  <c r="AA38" i="27"/>
  <c r="I38" i="27" s="1"/>
  <c r="Z37" i="27"/>
  <c r="Y37" i="27"/>
  <c r="V37" i="27"/>
  <c r="Q37" i="27"/>
  <c r="P37" i="27"/>
  <c r="M37" i="27"/>
  <c r="K37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AV35" i="27"/>
  <c r="AB35" i="27"/>
  <c r="AA35" i="27"/>
  <c r="I35" i="27" s="1"/>
  <c r="Z34" i="27"/>
  <c r="Y34" i="27"/>
  <c r="V34" i="27"/>
  <c r="Q34" i="27"/>
  <c r="P34" i="27"/>
  <c r="M34" i="27"/>
  <c r="K34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AV32" i="27"/>
  <c r="AB32" i="27"/>
  <c r="AA32" i="27"/>
  <c r="I32" i="27" s="1"/>
  <c r="Z31" i="27"/>
  <c r="Y31" i="27"/>
  <c r="V31" i="27"/>
  <c r="Q31" i="27"/>
  <c r="P31" i="27"/>
  <c r="M31" i="27"/>
  <c r="K31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AV29" i="27"/>
  <c r="AB29" i="27"/>
  <c r="AA29" i="27"/>
  <c r="I29" i="27" s="1"/>
  <c r="X28" i="27"/>
  <c r="W28" i="27"/>
  <c r="T28" i="27"/>
  <c r="S28" i="27"/>
  <c r="R28" i="27"/>
  <c r="O28" i="27"/>
  <c r="N28" i="27"/>
  <c r="L28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H26" i="27"/>
  <c r="Z25" i="27"/>
  <c r="Y25" i="27"/>
  <c r="V25" i="27"/>
  <c r="U25" i="27"/>
  <c r="Q25" i="27"/>
  <c r="P25" i="27"/>
  <c r="M25" i="27"/>
  <c r="K25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AV23" i="27"/>
  <c r="AB23" i="27"/>
  <c r="AA23" i="27"/>
  <c r="I23" i="27" s="1"/>
  <c r="Z22" i="27"/>
  <c r="Y22" i="27"/>
  <c r="V22" i="27"/>
  <c r="U22" i="27"/>
  <c r="Q22" i="27"/>
  <c r="P22" i="27"/>
  <c r="M22" i="27"/>
  <c r="K22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AV20" i="27"/>
  <c r="AB20" i="27"/>
  <c r="AA20" i="27"/>
  <c r="I20" i="27" s="1"/>
  <c r="Z19" i="27"/>
  <c r="Z57" i="27" s="1"/>
  <c r="Y19" i="27"/>
  <c r="Y57" i="27" s="1"/>
  <c r="V19" i="27"/>
  <c r="U19" i="27"/>
  <c r="U57" i="27" s="1"/>
  <c r="Q19" i="27"/>
  <c r="Q57" i="27" s="1"/>
  <c r="P19" i="27"/>
  <c r="P57" i="27" s="1"/>
  <c r="M19" i="27"/>
  <c r="M57" i="27" s="1"/>
  <c r="K19" i="27"/>
  <c r="K57" i="27" s="1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AV17" i="27"/>
  <c r="AB17" i="27"/>
  <c r="AA17" i="27"/>
  <c r="I17" i="27" s="1"/>
  <c r="Z16" i="27"/>
  <c r="Z46" i="27" s="1"/>
  <c r="Z55" i="27" s="1"/>
  <c r="Y16" i="27"/>
  <c r="V16" i="27"/>
  <c r="U16" i="27"/>
  <c r="Q16" i="27"/>
  <c r="P16" i="27"/>
  <c r="M16" i="27"/>
  <c r="K16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AV14" i="27"/>
  <c r="AB14" i="27"/>
  <c r="AA14" i="27"/>
  <c r="I14" i="27" s="1"/>
  <c r="AT13" i="27"/>
  <c r="Z13" i="27"/>
  <c r="Y13" i="27"/>
  <c r="V13" i="27"/>
  <c r="U13" i="27"/>
  <c r="Q13" i="27"/>
  <c r="P13" i="27"/>
  <c r="M13" i="27"/>
  <c r="K13" i="27"/>
  <c r="V11" i="27"/>
  <c r="U11" i="27"/>
  <c r="AT9" i="27"/>
  <c r="AT7" i="27"/>
  <c r="AS7" i="27"/>
  <c r="AS5" i="27" s="1"/>
  <c r="AR7" i="27"/>
  <c r="AR5" i="27" s="1"/>
  <c r="AQ7" i="27"/>
  <c r="AQ5" i="27" s="1"/>
  <c r="AP7" i="27"/>
  <c r="AP5" i="27" s="1"/>
  <c r="AO7" i="27"/>
  <c r="AO5" i="27" s="1"/>
  <c r="AN7" i="27"/>
  <c r="AN5" i="27" s="1"/>
  <c r="AM7" i="27"/>
  <c r="AM5" i="27" s="1"/>
  <c r="AL7" i="27"/>
  <c r="AL5" i="27" s="1"/>
  <c r="AK7" i="27"/>
  <c r="AK5" i="27" s="1"/>
  <c r="AI7" i="27"/>
  <c r="AI5" i="27" s="1"/>
  <c r="AH7" i="27"/>
  <c r="AG7" i="27"/>
  <c r="AG5" i="27" s="1"/>
  <c r="AF7" i="27"/>
  <c r="AF5" i="27" s="1"/>
  <c r="AE7" i="27"/>
  <c r="AE5" i="27" s="1"/>
  <c r="AD7" i="27"/>
  <c r="AD5" i="27" s="1"/>
  <c r="AU5" i="27"/>
  <c r="AJ5" i="27"/>
  <c r="AH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AV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B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I4" i="27"/>
  <c r="I37" i="26"/>
  <c r="I38" i="26"/>
  <c r="I39" i="26"/>
  <c r="I36" i="26"/>
  <c r="I21" i="26"/>
  <c r="I22" i="26"/>
  <c r="I23" i="26"/>
  <c r="I20" i="26"/>
  <c r="I4" i="26"/>
  <c r="I5" i="26"/>
  <c r="I6" i="26"/>
  <c r="I3" i="26"/>
  <c r="A33" i="27"/>
  <c r="P46" i="27" l="1"/>
  <c r="P55" i="27" s="1"/>
  <c r="U28" i="27"/>
  <c r="AA37" i="27"/>
  <c r="Q46" i="27"/>
  <c r="Q55" i="27" s="1"/>
  <c r="Y28" i="27"/>
  <c r="Y43" i="27"/>
  <c r="Q43" i="27"/>
  <c r="K49" i="27"/>
  <c r="K56" i="27" s="1"/>
  <c r="AT5" i="27"/>
  <c r="K43" i="27"/>
  <c r="V43" i="27"/>
  <c r="M46" i="27"/>
  <c r="M55" i="27" s="1"/>
  <c r="AA25" i="27"/>
  <c r="AV50" i="27"/>
  <c r="P28" i="27"/>
  <c r="V46" i="27"/>
  <c r="V55" i="27" s="1"/>
  <c r="P49" i="27"/>
  <c r="P56" i="27" s="1"/>
  <c r="U46" i="27"/>
  <c r="U55" i="27" s="1"/>
  <c r="Y46" i="27"/>
  <c r="Y55" i="27" s="1"/>
  <c r="Q49" i="27"/>
  <c r="Q56" i="27" s="1"/>
  <c r="K46" i="27"/>
  <c r="K55" i="27" s="1"/>
  <c r="AA31" i="27"/>
  <c r="P43" i="27"/>
  <c r="U49" i="27"/>
  <c r="U56" i="27" s="1"/>
  <c r="AB41" i="27"/>
  <c r="H50" i="27"/>
  <c r="Q50" i="27"/>
  <c r="Y50" i="27"/>
  <c r="T48" i="27"/>
  <c r="L48" i="27"/>
  <c r="O48" i="27"/>
  <c r="M45" i="27"/>
  <c r="U45" i="27"/>
  <c r="Z45" i="27"/>
  <c r="N52" i="27"/>
  <c r="AV41" i="27"/>
  <c r="R45" i="27"/>
  <c r="AB50" i="27"/>
  <c r="AA44" i="27"/>
  <c r="I44" i="27" s="1"/>
  <c r="N27" i="27"/>
  <c r="V27" i="27"/>
  <c r="K50" i="27"/>
  <c r="S50" i="27"/>
  <c r="L52" i="27"/>
  <c r="R50" i="27"/>
  <c r="Z50" i="27"/>
  <c r="P50" i="27"/>
  <c r="X50" i="27"/>
  <c r="T52" i="27"/>
  <c r="T54" i="27" s="1"/>
  <c r="P45" i="27"/>
  <c r="Q45" i="27"/>
  <c r="Y45" i="27"/>
  <c r="W48" i="27"/>
  <c r="Z48" i="27"/>
  <c r="L42" i="27"/>
  <c r="T42" i="27"/>
  <c r="X45" i="27"/>
  <c r="R48" i="27"/>
  <c r="N45" i="27"/>
  <c r="V45" i="27"/>
  <c r="I26" i="27"/>
  <c r="S48" i="27"/>
  <c r="K27" i="27"/>
  <c r="S27" i="27"/>
  <c r="L50" i="27"/>
  <c r="T50" i="27"/>
  <c r="W52" i="27"/>
  <c r="AA26" i="27"/>
  <c r="U52" i="27"/>
  <c r="U54" i="27" s="1"/>
  <c r="R42" i="27"/>
  <c r="Z42" i="27"/>
  <c r="M50" i="27"/>
  <c r="U50" i="27"/>
  <c r="X52" i="27"/>
  <c r="X54" i="27" s="1"/>
  <c r="K42" i="27"/>
  <c r="S42" i="27"/>
  <c r="N42" i="27"/>
  <c r="V42" i="27"/>
  <c r="N50" i="27"/>
  <c r="V50" i="27"/>
  <c r="O52" i="27"/>
  <c r="Y52" i="27"/>
  <c r="Y54" i="27" s="1"/>
  <c r="AV26" i="27"/>
  <c r="R27" i="27"/>
  <c r="Z27" i="27"/>
  <c r="N48" i="27"/>
  <c r="V48" i="27"/>
  <c r="O42" i="27"/>
  <c r="W42" i="27"/>
  <c r="O50" i="27"/>
  <c r="W50" i="27"/>
  <c r="AA15" i="27"/>
  <c r="AA21" i="27"/>
  <c r="S45" i="27"/>
  <c r="I41" i="27"/>
  <c r="R52" i="27"/>
  <c r="R54" i="27" s="1"/>
  <c r="T27" i="27"/>
  <c r="Y42" i="27"/>
  <c r="S52" i="27"/>
  <c r="S54" i="27" s="1"/>
  <c r="L45" i="27"/>
  <c r="Q42" i="27"/>
  <c r="Q48" i="27"/>
  <c r="Y48" i="27"/>
  <c r="AA13" i="27"/>
  <c r="Q27" i="27"/>
  <c r="Y27" i="27"/>
  <c r="Y51" i="27" s="1"/>
  <c r="P42" i="27"/>
  <c r="X42" i="27"/>
  <c r="O27" i="27"/>
  <c r="O45" i="27"/>
  <c r="W27" i="27"/>
  <c r="W45" i="27"/>
  <c r="AA18" i="27"/>
  <c r="Z28" i="27"/>
  <c r="AA36" i="27"/>
  <c r="AA39" i="27"/>
  <c r="AA40" i="27"/>
  <c r="M48" i="27"/>
  <c r="M27" i="27"/>
  <c r="U48" i="27"/>
  <c r="U27" i="27"/>
  <c r="Z43" i="27"/>
  <c r="AA34" i="27"/>
  <c r="M43" i="27"/>
  <c r="K45" i="27"/>
  <c r="AA30" i="27"/>
  <c r="AB26" i="27"/>
  <c r="Q28" i="27"/>
  <c r="Q52" i="27" s="1"/>
  <c r="M42" i="27"/>
  <c r="U42" i="27"/>
  <c r="P52" i="27"/>
  <c r="M49" i="27"/>
  <c r="M56" i="27" s="1"/>
  <c r="AA16" i="27"/>
  <c r="AA47" i="27"/>
  <c r="I47" i="27" s="1"/>
  <c r="I50" i="27" s="1"/>
  <c r="P48" i="27"/>
  <c r="X48" i="27"/>
  <c r="V28" i="27"/>
  <c r="V52" i="27" s="1"/>
  <c r="V49" i="27"/>
  <c r="V56" i="27" s="1"/>
  <c r="V57" i="27"/>
  <c r="M28" i="27"/>
  <c r="W54" i="27"/>
  <c r="AA33" i="27"/>
  <c r="T45" i="27"/>
  <c r="AA24" i="27"/>
  <c r="L27" i="27"/>
  <c r="K28" i="27"/>
  <c r="K52" i="27" s="1"/>
  <c r="AA41" i="27"/>
  <c r="Y49" i="27"/>
  <c r="Y56" i="27" s="1"/>
  <c r="K48" i="27"/>
  <c r="Z49" i="27"/>
  <c r="Z56" i="27" s="1"/>
  <c r="AA19" i="27"/>
  <c r="P27" i="27"/>
  <c r="AA22" i="27"/>
  <c r="X27" i="27"/>
  <c r="P65" i="25"/>
  <c r="Q65" i="25"/>
  <c r="R65" i="25"/>
  <c r="O65" i="25"/>
  <c r="T51" i="27" l="1"/>
  <c r="S51" i="27"/>
  <c r="O51" i="27"/>
  <c r="N51" i="27"/>
  <c r="U51" i="27"/>
  <c r="V51" i="27"/>
  <c r="AA50" i="27"/>
  <c r="AA46" i="27"/>
  <c r="AA55" i="27" s="1"/>
  <c r="Q51" i="27"/>
  <c r="Z51" i="27"/>
  <c r="K51" i="27"/>
  <c r="AA42" i="27"/>
  <c r="L51" i="27"/>
  <c r="AA27" i="27"/>
  <c r="W51" i="27"/>
  <c r="M51" i="27"/>
  <c r="Z52" i="27"/>
  <c r="Z54" i="27" s="1"/>
  <c r="R51" i="27"/>
  <c r="AA45" i="27"/>
  <c r="AA57" i="27"/>
  <c r="AA49" i="27"/>
  <c r="AA56" i="27" s="1"/>
  <c r="AA48" i="27"/>
  <c r="X51" i="27"/>
  <c r="P54" i="27"/>
  <c r="P51" i="27"/>
  <c r="AA28" i="27"/>
  <c r="Q54" i="27"/>
  <c r="AA43" i="27"/>
  <c r="V54" i="27"/>
  <c r="M52" i="27"/>
  <c r="AA63" i="25"/>
  <c r="AA62" i="25"/>
  <c r="AA61" i="25"/>
  <c r="AA60" i="25"/>
  <c r="AA59" i="25"/>
  <c r="AA58" i="25"/>
  <c r="AA57" i="25"/>
  <c r="AA56" i="25"/>
  <c r="AA55" i="25"/>
  <c r="AA54" i="25"/>
  <c r="AA53" i="25"/>
  <c r="AA52" i="25"/>
  <c r="AA51" i="25"/>
  <c r="AA50" i="25"/>
  <c r="AA49" i="25"/>
  <c r="AA48" i="25"/>
  <c r="AA52" i="27" l="1"/>
  <c r="K53" i="27" s="1"/>
  <c r="AA51" i="27"/>
  <c r="V53" i="27"/>
  <c r="Q53" i="27"/>
  <c r="P53" i="27"/>
  <c r="Z53" i="27"/>
  <c r="AQ53" i="27"/>
  <c r="AI53" i="27"/>
  <c r="AF53" i="27"/>
  <c r="AM53" i="27"/>
  <c r="AE53" i="27"/>
  <c r="AT53" i="27"/>
  <c r="AD53" i="27"/>
  <c r="AA54" i="27"/>
  <c r="AP53" i="27"/>
  <c r="AH53" i="27"/>
  <c r="AO53" i="27"/>
  <c r="AG53" i="27"/>
  <c r="AN53" i="27"/>
  <c r="AS53" i="27"/>
  <c r="AK53" i="27"/>
  <c r="AR53" i="27"/>
  <c r="AJ53" i="27"/>
  <c r="AL53" i="27"/>
  <c r="N53" i="27"/>
  <c r="Y53" i="27"/>
  <c r="X53" i="27"/>
  <c r="T53" i="27"/>
  <c r="U53" i="27"/>
  <c r="W53" i="27"/>
  <c r="O53" i="27"/>
  <c r="S53" i="27"/>
  <c r="L53" i="27"/>
  <c r="R53" i="27"/>
  <c r="M53" i="27"/>
  <c r="AA65" i="25"/>
  <c r="D6" i="25"/>
  <c r="D9" i="25"/>
  <c r="D10" i="25"/>
  <c r="D14" i="25"/>
  <c r="D15" i="25"/>
  <c r="D18" i="25"/>
  <c r="D19" i="25"/>
  <c r="D4" i="25"/>
  <c r="I81" i="25" l="1"/>
  <c r="F71" i="25" l="1"/>
  <c r="P80" i="25" l="1"/>
  <c r="O80" i="25"/>
  <c r="I80" i="25"/>
  <c r="O79" i="25"/>
  <c r="L73" i="25"/>
  <c r="E71" i="25"/>
  <c r="D71" i="25"/>
  <c r="AA40" i="25"/>
  <c r="AA39" i="25"/>
  <c r="AA38" i="25"/>
  <c r="AA37" i="25"/>
  <c r="AA36" i="25"/>
  <c r="AA35" i="25"/>
  <c r="AA34" i="25"/>
  <c r="AA33" i="25"/>
  <c r="AA31" i="25"/>
  <c r="AA30" i="25"/>
  <c r="AA29" i="25"/>
  <c r="AA28" i="25"/>
  <c r="AA27" i="25"/>
  <c r="AA26" i="25"/>
  <c r="AA25" i="25"/>
  <c r="AA22" i="25"/>
  <c r="AB21" i="25"/>
  <c r="H20" i="25"/>
  <c r="F20" i="25"/>
  <c r="E20" i="25"/>
  <c r="C20" i="25"/>
  <c r="AB19" i="25"/>
  <c r="AB18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AB15" i="25"/>
  <c r="AB14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AB10" i="25"/>
  <c r="AB9" i="25"/>
  <c r="Z8" i="25"/>
  <c r="Y8" i="25"/>
  <c r="X8" i="25"/>
  <c r="W8" i="25"/>
  <c r="V8" i="25"/>
  <c r="U8" i="25"/>
  <c r="T8" i="25"/>
  <c r="S8" i="25"/>
  <c r="R8" i="25"/>
  <c r="Q8" i="25"/>
  <c r="P8" i="25"/>
  <c r="O8" i="25"/>
  <c r="Z7" i="25"/>
  <c r="Y7" i="25"/>
  <c r="X7" i="25"/>
  <c r="W7" i="25"/>
  <c r="V7" i="25"/>
  <c r="U7" i="25"/>
  <c r="T7" i="25"/>
  <c r="S7" i="25"/>
  <c r="R7" i="25"/>
  <c r="Q7" i="25"/>
  <c r="P7" i="25"/>
  <c r="O7" i="25"/>
  <c r="AB6" i="25"/>
  <c r="Z5" i="25"/>
  <c r="Y5" i="25"/>
  <c r="X5" i="25"/>
  <c r="W5" i="25"/>
  <c r="V5" i="25"/>
  <c r="U5" i="25"/>
  <c r="T5" i="25"/>
  <c r="S5" i="25"/>
  <c r="R5" i="25"/>
  <c r="Q5" i="25"/>
  <c r="P5" i="25"/>
  <c r="O5" i="25"/>
  <c r="AB4" i="25"/>
  <c r="R22" i="25" l="1"/>
  <c r="D16" i="25"/>
  <c r="D13" i="25"/>
  <c r="P22" i="25"/>
  <c r="D7" i="25"/>
  <c r="O22" i="25"/>
  <c r="Q22" i="25"/>
  <c r="AB8" i="25"/>
  <c r="D8" i="25"/>
  <c r="AB7" i="25"/>
  <c r="AB11" i="25"/>
  <c r="D11" i="25"/>
  <c r="AB5" i="25"/>
  <c r="D5" i="25"/>
  <c r="AB16" i="25"/>
  <c r="AB13" i="25"/>
  <c r="AB17" i="25"/>
  <c r="D17" i="25"/>
  <c r="AB12" i="25"/>
  <c r="D12" i="25"/>
  <c r="D20" i="25" l="1"/>
  <c r="AB22" i="25"/>
  <c r="C20" i="23" l="1"/>
  <c r="D5" i="23" l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4" i="23"/>
  <c r="F20" i="23" l="1"/>
  <c r="E20" i="23"/>
  <c r="K45" i="21" l="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Q16" i="22"/>
  <c r="P16" i="22"/>
  <c r="M16" i="22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Q46" i="22" l="1"/>
  <c r="Q57" i="22" s="1"/>
  <c r="M46" i="22"/>
  <c r="M57" i="22" s="1"/>
  <c r="U46" i="22"/>
  <c r="U57" i="22" s="1"/>
  <c r="V46" i="22"/>
  <c r="V57" i="22" s="1"/>
  <c r="V28" i="22"/>
  <c r="AA13" i="22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D20" i="23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V52" i="22" s="1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M52" i="22" l="1"/>
  <c r="Y52" i="22"/>
  <c r="Z52" i="22"/>
  <c r="Z56" i="22" s="1"/>
  <c r="P52" i="22"/>
  <c r="P56" i="22" s="1"/>
  <c r="Z21" i="23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Y56" i="22"/>
  <c r="AA59" i="22"/>
  <c r="AA49" i="22"/>
  <c r="AA58" i="22" s="1"/>
  <c r="AA43" i="22"/>
  <c r="K52" i="22"/>
  <c r="AA28" i="22"/>
  <c r="M45" i="22" l="1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A42" i="22" l="1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2" l="1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  <c r="AA32" i="25" l="1"/>
  <c r="AA42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BBC9AE9F-6556-48FA-9AF7-8DEC2FDF92E7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<sst xmlns="http://schemas.openxmlformats.org/spreadsheetml/2006/main" count="2742" uniqueCount="192">
  <si>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</si>
  <si>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</si>
  <si>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</si>
  <si>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</si>
  <si>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</si>
  <si>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</si>
  <si>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</si>
  <si>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</si>
  <si>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</si>
  <si>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</si>
  <si>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</si>
  <si>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</si>
  <si>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</si>
  <si>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</si>
  <si>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</si>
  <si>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</si>
  <si>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</si>
  <si>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</si>
  <si>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</si>
  <si>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</si>
  <si>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</si>
  <si>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</si>
  <si>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</si>
  <si>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</si>
  <si>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</si>
  <si>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</si>
  <si>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</si>
  <si>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</si>
  <si>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</si>
  <si>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</si>
  <si>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</si>
  <si>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</si>
  <si>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</si>
  <si>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</si>
  <si>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</si>
  <si>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</si>
  <si>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</si>
  <si>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</si>
  <si>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</si>
  <si>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</si>
  <si>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</si>
  <si>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</si>
  <si>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</si>
  <si>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</si>
  <si>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</si>
  <si>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</si>
  <si>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</si>
  <si>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</si>
  <si>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</si>
  <si>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</si>
  <si>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</si>
  <si>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</si>
  <si>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</si>
  <si>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</si>
  <si>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</si>
  <si>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</si>
  <si>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</si>
  <si>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</si>
  <si>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</si>
  <si>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</si>
  <si>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</si>
  <si>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</si>
  <si>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</si>
  <si>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</si>
  <si>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</si>
  <si>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</si>
  <si>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</si>
  <si>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</si>
  <si>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</si>
  <si>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</si>
  <si>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</si>
  <si>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</si>
  <si>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</si>
  <si>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</si>
  <si>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</si>
  <si>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</si>
  <si>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</si>
  <si>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</si>
  <si>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</si>
  <si>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</si>
  <si>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</si>
  <si>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</si>
  <si>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</si>
  <si>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</si>
  <si>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</si>
  <si>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</si>
  <si>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</si>
  <si>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</si>
  <si>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</si>
  <si>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</si>
  <si>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</si>
  <si>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</si>
  <si>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</si>
  <si>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</si>
  <si>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</si>
  <si>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</si>
  <si>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</si>
  <si>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</si>
  <si>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</si>
  <si>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</si>
  <si>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</si>
  <si>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</si>
  <si>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</si>
  <si>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</si>
  <si>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</si>
  <si>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</si>
  <si>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</si>
  <si>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</si>
  <si>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</si>
  <si>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</si>
  <si>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</si>
  <si>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</si>
  <si>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</si>
  <si>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</si>
  <si>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</si>
  <si>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</si>
  <si>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</si>
  <si>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</si>
  <si>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</si>
  <si>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</si>
  <si>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</si>
  <si>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</si>
  <si>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</si>
  <si>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</si>
  <si>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</si>
  <si>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</si>
  <si>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</si>
  <si>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</si>
  <si>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</si>
  <si>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</si>
  <si>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</si>
  <si>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</si>
  <si>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</si>
  <si>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</si>
  <si>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</si>
  <si>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</si>
  <si>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</si>
  <si>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</si>
  <si>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ACT 2022 - Aug YTD</t>
  </si>
  <si>
    <t>AOP 2023 - Aug YTD</t>
  </si>
  <si>
    <t>ACT 2023 - Aug YTD</t>
  </si>
  <si>
    <t>Sum of ACT 2022 - Aug YTD</t>
  </si>
  <si>
    <t>Sum of AOP 2023 - Aug YTD</t>
  </si>
  <si>
    <t>Sum of ACT 2023 - Aug YTD</t>
  </si>
  <si>
    <t>CLV KPI Dashboard 2024</t>
  </si>
  <si>
    <t>2024 Target</t>
  </si>
  <si>
    <t>CY24 YTD</t>
  </si>
  <si>
    <t>AOP_Jan 2022</t>
  </si>
  <si>
    <t>Actual_Jan_2022</t>
  </si>
  <si>
    <t>AOP Jan 2023</t>
  </si>
  <si>
    <t>Actual_Jan_2023</t>
  </si>
  <si>
    <t>AOP Jan 2024</t>
  </si>
  <si>
    <t>Actual_Jan_2024</t>
  </si>
  <si>
    <t>Months</t>
  </si>
  <si>
    <t>AOP_22</t>
  </si>
  <si>
    <t>YTD_22</t>
  </si>
  <si>
    <t>AOP_23</t>
  </si>
  <si>
    <t>YTD_23</t>
  </si>
  <si>
    <t>Mar</t>
  </si>
  <si>
    <t>May</t>
  </si>
  <si>
    <t>Oct</t>
  </si>
  <si>
    <t>Year</t>
  </si>
  <si>
    <t>AOP_Full Year</t>
  </si>
  <si>
    <t>AOP Growth</t>
  </si>
  <si>
    <t>AOP_ YTD</t>
  </si>
  <si>
    <t>Actual_Full Year</t>
  </si>
  <si>
    <t>Actual_YTD</t>
  </si>
  <si>
    <t>Growth vs AOP</t>
  </si>
  <si>
    <t>Growth Vs LY</t>
  </si>
  <si>
    <t>Row Labels</t>
  </si>
  <si>
    <t>AOP_24</t>
  </si>
  <si>
    <t>YTD_24</t>
  </si>
  <si>
    <t xml:space="preserve"> - </t>
  </si>
  <si>
    <t>ACT 2022 - Apr YTD (k€)</t>
  </si>
  <si>
    <t>AOP 2023 - Apr YTD</t>
  </si>
  <si>
    <t>ACT 2023 - Apr YTD (k€)</t>
  </si>
  <si>
    <t>AOP 2024 - Apr YTD</t>
  </si>
  <si>
    <t>ACT 2024 - Apr YTD (k€)</t>
  </si>
  <si>
    <t>Sum of ACT 2022 - Apr YTD (k€)</t>
  </si>
  <si>
    <t>Sum of ACT 2023 - Apr YTD (k€)</t>
  </si>
  <si>
    <t>Sum of ACT 2024 - Apr YTD (k€)</t>
  </si>
  <si>
    <t xml:space="preserve">Aug </t>
  </si>
  <si>
    <r>
      <t>2022 (k</t>
    </r>
    <r>
      <rPr>
        <b/>
        <sz val="11"/>
        <color theme="1"/>
        <rFont val="Aptos Narrow"/>
        <family val="2"/>
      </rPr>
      <t>€)</t>
    </r>
  </si>
  <si>
    <t>2023 (k€)</t>
  </si>
  <si>
    <t>2024 (k€)</t>
  </si>
  <si>
    <t>NAR</t>
  </si>
  <si>
    <t>NAR Apr YTD</t>
  </si>
  <si>
    <t>WE Apr YTD</t>
  </si>
  <si>
    <t>Regions</t>
  </si>
  <si>
    <t>GROWTH  Apr YTD</t>
  </si>
  <si>
    <r>
      <t>iGM 2024 (k</t>
    </r>
    <r>
      <rPr>
        <b/>
        <sz val="11"/>
        <color theme="1"/>
        <rFont val="Aptos Narrow"/>
        <family val="2"/>
      </rPr>
      <t>€</t>
    </r>
    <r>
      <rPr>
        <b/>
        <sz val="11"/>
        <color theme="1"/>
        <rFont val="Calibri"/>
        <family val="2"/>
      </rPr>
      <t>)</t>
    </r>
  </si>
  <si>
    <t>iGM 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</si>
</sst>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8" tint="-0.499984740745262"/>
      <name val="Calibri"/>
      <family val="2"/>
    </font>
    <font>
      <sz val="11"/>
      <color rgb="FFFFFFFF"/>
      <name val="Calibri"/>
      <family val="2"/>
    </font>
    <font>
      <b/>
      <sz val="11"/>
      <color theme="1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D9D0"/>
        <bgColor indexed="64"/>
      </patternFill>
    </fill>
    <fill>
      <patternFill patternType="solid">
        <fgColor theme="5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229990"/>
      </left>
      <right style="thin">
        <color rgb="FF229990"/>
      </right>
      <top style="thin">
        <color rgb="FF229990"/>
      </top>
      <bottom style="thin">
        <color rgb="FF229990"/>
      </bottom>
      <diagonal/>
    </border>
    <border>
      <left style="thin">
        <color rgb="FFB8D0CD"/>
      </left>
      <right/>
      <top style="thin">
        <color rgb="FFB8D0CD"/>
      </top>
      <bottom/>
      <diagonal/>
    </border>
    <border>
      <left/>
      <right/>
      <top style="thin">
        <color rgb="FFB8D0CD"/>
      </top>
      <bottom/>
      <diagonal/>
    </border>
    <border>
      <left/>
      <right style="thin">
        <color rgb="FFB8D0CD"/>
      </right>
      <top style="thin">
        <color rgb="FFB8D0CD"/>
      </top>
      <bottom/>
      <diagonal/>
    </border>
    <border>
      <left style="thin">
        <color rgb="FFB8D0CD"/>
      </left>
      <right/>
      <top/>
      <bottom/>
      <diagonal/>
    </border>
    <border>
      <left/>
      <right style="thin">
        <color rgb="FFB8D0CD"/>
      </right>
      <top/>
      <bottom/>
      <diagonal/>
    </border>
    <border>
      <left style="thin">
        <color rgb="FFB8D0CD"/>
      </left>
      <right/>
      <top/>
      <bottom style="thin">
        <color rgb="FFB8D0CD"/>
      </bottom>
      <diagonal/>
    </border>
    <border>
      <left/>
      <right/>
      <top/>
      <bottom style="thin">
        <color rgb="FFB8D0CD"/>
      </bottom>
      <diagonal/>
    </border>
    <border>
      <left/>
      <right style="thin">
        <color rgb="FFB8D0CD"/>
      </right>
      <top/>
      <bottom style="thin">
        <color rgb="FFB8D0CD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88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168" fontId="15" fillId="0" borderId="5" xfId="1" applyNumberFormat="1" applyFont="1" applyFill="1" applyBorder="1" applyAlignment="1">
      <alignment horizontal="right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1" applyNumberFormat="1" applyFont="1" applyBorder="1"/>
    <xf numFmtId="0" fontId="32" fillId="0" borderId="67" xfId="0" applyFont="1" applyBorder="1" applyAlignment="1">
      <alignment horizontal="center" wrapText="1" readingOrder="1"/>
    </xf>
    <xf numFmtId="3" fontId="32" fillId="0" borderId="67" xfId="0" applyNumberFormat="1" applyFont="1" applyBorder="1" applyAlignment="1">
      <alignment horizontal="center" wrapText="1" readingOrder="1"/>
    </xf>
    <xf numFmtId="3" fontId="0" fillId="0" borderId="0" xfId="0" applyNumberFormat="1"/>
    <xf numFmtId="0" fontId="33" fillId="0" borderId="68" xfId="0" applyFont="1" applyBorder="1" applyAlignment="1">
      <alignment horizontal="left" vertical="center" wrapText="1" readingOrder="1"/>
    </xf>
    <xf numFmtId="0" fontId="33" fillId="0" borderId="69" xfId="0" applyFont="1" applyBorder="1" applyAlignment="1">
      <alignment horizontal="left" vertical="center" wrapText="1" readingOrder="1"/>
    </xf>
    <xf numFmtId="0" fontId="33" fillId="0" borderId="70" xfId="0" applyFont="1" applyBorder="1" applyAlignment="1">
      <alignment horizontal="left" vertical="center" wrapText="1" readingOrder="1"/>
    </xf>
    <xf numFmtId="0" fontId="34" fillId="16" borderId="71" xfId="0" applyFont="1" applyFill="1" applyBorder="1" applyAlignment="1">
      <alignment horizontal="center" vertical="center" wrapText="1" readingOrder="1"/>
    </xf>
    <xf numFmtId="0" fontId="34" fillId="16" borderId="0" xfId="0" applyFont="1" applyFill="1" applyAlignment="1">
      <alignment horizontal="center" vertical="center" wrapText="1" readingOrder="1"/>
    </xf>
    <xf numFmtId="9" fontId="34" fillId="16" borderId="0" xfId="0" applyNumberFormat="1" applyFont="1" applyFill="1" applyAlignment="1">
      <alignment horizontal="center" vertical="center" wrapText="1" readingOrder="1"/>
    </xf>
    <xf numFmtId="0" fontId="34" fillId="16" borderId="72" xfId="0" applyFont="1" applyFill="1" applyBorder="1" applyAlignment="1">
      <alignment horizontal="center" vertical="center" wrapText="1" readingOrder="1"/>
    </xf>
    <xf numFmtId="0" fontId="34" fillId="16" borderId="73" xfId="0" applyFont="1" applyFill="1" applyBorder="1" applyAlignment="1">
      <alignment horizontal="center" vertical="center" wrapText="1" readingOrder="1"/>
    </xf>
    <xf numFmtId="0" fontId="34" fillId="16" borderId="74" xfId="0" applyFont="1" applyFill="1" applyBorder="1" applyAlignment="1">
      <alignment horizontal="center" vertical="center" wrapText="1" readingOrder="1"/>
    </xf>
    <xf numFmtId="9" fontId="34" fillId="16" borderId="74" xfId="0" applyNumberFormat="1" applyFont="1" applyFill="1" applyBorder="1" applyAlignment="1">
      <alignment horizontal="center" vertical="center" wrapText="1" readingOrder="1"/>
    </xf>
    <xf numFmtId="9" fontId="34" fillId="16" borderId="75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32" fillId="0" borderId="67" xfId="0" applyFont="1" applyBorder="1" applyAlignment="1">
      <alignment horizontal="center" vertical="center" wrapText="1" readingOrder="1"/>
    </xf>
    <xf numFmtId="0" fontId="31" fillId="0" borderId="67" xfId="0" applyFont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31" fillId="0" borderId="5" xfId="0" applyFont="1" applyBorder="1" applyAlignment="1">
      <alignment horizontal="center" vertical="center"/>
    </xf>
    <xf numFmtId="1" fontId="19" fillId="0" borderId="5" xfId="1" applyNumberFormat="1" applyFont="1" applyBorder="1" applyAlignment="1">
      <alignment horizontal="center"/>
    </xf>
    <xf numFmtId="1" fontId="0" fillId="0" borderId="5" xfId="0" applyNumberFormat="1" applyBorder="1"/>
    <xf numFmtId="0" fontId="19" fillId="0" borderId="5" xfId="0" applyFont="1" applyBorder="1" applyAlignment="1">
      <alignment wrapText="1"/>
    </xf>
    <xf numFmtId="1" fontId="19" fillId="0" borderId="5" xfId="1" applyNumberFormat="1" applyFont="1" applyFill="1" applyBorder="1" applyAlignment="1">
      <alignment horizontal="center" wrapText="1"/>
    </xf>
    <xf numFmtId="9" fontId="0" fillId="0" borderId="5" xfId="2" applyFont="1" applyBorder="1"/>
    <xf numFmtId="168" fontId="15" fillId="0" borderId="8" xfId="1" applyNumberFormat="1" applyFont="1" applyFill="1" applyBorder="1" applyAlignment="1">
      <alignment horizontal="right" vertical="center" wrapText="1"/>
    </xf>
    <xf numFmtId="168" fontId="15" fillId="0" borderId="5" xfId="1" applyNumberFormat="1" applyFont="1" applyFill="1" applyBorder="1" applyAlignment="1">
      <alignment horizontal="right" vertical="center"/>
    </xf>
    <xf numFmtId="168" fontId="15" fillId="0" borderId="12" xfId="1" applyNumberFormat="1" applyFont="1" applyFill="1" applyBorder="1" applyAlignment="1">
      <alignment horizontal="right" vertical="center" wrapText="1"/>
    </xf>
    <xf numFmtId="168" fontId="15" fillId="0" borderId="2" xfId="1" applyNumberFormat="1" applyFont="1" applyFill="1" applyBorder="1" applyAlignment="1">
      <alignment horizontal="right" vertical="center" wrapText="1"/>
    </xf>
    <xf numFmtId="0" fontId="13" fillId="0" borderId="0" xfId="3" applyFont="1" applyAlignment="1">
      <alignment horizontal="right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5" fillId="0" borderId="5" xfId="3" applyNumberFormat="1" applyFont="1" applyBorder="1" applyAlignment="1">
      <alignment horizontal="center" vertical="center" wrapText="1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2" xfId="3" applyNumberFormat="1" applyFont="1" applyBorder="1" applyAlignment="1">
      <alignment horizontal="center" vertical="center" wrapText="1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5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5" xfId="3" applyNumberFormat="1" applyFont="1" applyFill="1" applyBorder="1" applyAlignment="1">
      <alignment horizontal="center" vertical="center" wrapText="1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5" fillId="9" borderId="8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0" fontId="30" fillId="15" borderId="1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17" borderId="19" xfId="0" applyFont="1" applyFill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99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alignment wrapText="1"/>
    </dxf>
    <dxf>
      <alignment vertical="center"/>
    </dxf>
    <dxf>
      <alignment horizontal="center"/>
    </dxf>
    <dxf>
      <numFmt numFmtId="1" formatCode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3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pivotCacheDefinition" Target="pivotCache/pivotCacheDefinition2.xml"/><Relationship Id="rId52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pivotCacheDefinition" Target="pivotCache/pivotCacheDefinition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layout>
        <c:manualLayout>
          <c:xMode val="edge"/>
          <c:yMode val="edge"/>
          <c:x val="0.44260478670268416"/>
          <c:y val="4.1044778129273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ACT 2022 - Dec YTD (k€)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891.04854</c:v>
              </c:pt>
              <c:pt idx="1">
                <c:v>368.98155800000006</c:v>
              </c:pt>
              <c:pt idx="2">
                <c:v>5819.1990399999995</c:v>
              </c:pt>
              <c:pt idx="3">
                <c:v>2921.9482299999995</c:v>
              </c:pt>
            </c:numLit>
          </c:val>
          <c:extLst>
            <c:ext xmlns:c16="http://schemas.microsoft.com/office/drawing/2014/chart" uri="{C3380CC4-5D6E-409C-BE32-E72D297353CC}">
              <c16:uniqueId val="{00000000-EEE0-40A3-AC0B-0E6C21D35089}"/>
            </c:ext>
          </c:extLst>
        </c:ser>
        <c:ser>
          <c:idx val="1"/>
          <c:order val="1"/>
          <c:tx>
            <c:v>Sum of AOP 2023 - Dec YTD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831.53125668478799</c:v>
              </c:pt>
              <c:pt idx="1">
                <c:v>298.77618956671301</c:v>
              </c:pt>
              <c:pt idx="2">
                <c:v>5728.7385882050066</c:v>
              </c:pt>
              <c:pt idx="3">
                <c:v>3374.78201972958</c:v>
              </c:pt>
            </c:numLit>
          </c:val>
          <c:extLst>
            <c:ext xmlns:c16="http://schemas.microsoft.com/office/drawing/2014/chart" uri="{C3380CC4-5D6E-409C-BE32-E72D297353CC}">
              <c16:uniqueId val="{00000001-EEE0-40A3-AC0B-0E6C21D35089}"/>
            </c:ext>
          </c:extLst>
        </c:ser>
        <c:ser>
          <c:idx val="2"/>
          <c:order val="2"/>
          <c:tx>
            <c:v>Sum of ACT 2023 - Dec YTD (k€)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GRC</c:v>
              </c:pt>
              <c:pt idx="1">
                <c:v>Growth</c:v>
              </c:pt>
              <c:pt idx="2">
                <c:v>NAM</c:v>
              </c:pt>
              <c:pt idx="3">
                <c:v>WE</c:v>
              </c:pt>
            </c:strLit>
          </c:cat>
          <c:val>
            <c:numLit>
              <c:formatCode>General</c:formatCode>
              <c:ptCount val="4"/>
              <c:pt idx="0">
                <c:v>152.27445565526293</c:v>
              </c:pt>
              <c:pt idx="1">
                <c:v>1027.047663910465</c:v>
              </c:pt>
              <c:pt idx="2">
                <c:v>6327.8640463752454</c:v>
              </c:pt>
              <c:pt idx="3">
                <c:v>3687.312011048929</c:v>
              </c:pt>
            </c:numLit>
          </c:val>
          <c:extLst>
            <c:ext xmlns:c16="http://schemas.microsoft.com/office/drawing/2014/chart" uri="{C3380CC4-5D6E-409C-BE32-E72D297353CC}">
              <c16:uniqueId val="{00000002-EEE0-40A3-AC0B-0E6C21D35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0829904"/>
        <c:axId val="104160783"/>
      </c:barChart>
      <c:catAx>
        <c:axId val="20408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783"/>
        <c:crosses val="autoZero"/>
        <c:auto val="1"/>
        <c:lblAlgn val="ctr"/>
        <c:lblOffset val="100"/>
        <c:noMultiLvlLbl val="0"/>
      </c:catAx>
      <c:valAx>
        <c:axId val="104160783"/>
        <c:scaling>
          <c:orientation val="minMax"/>
          <c:max val="6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Growth Region April YTD Sales &amp; iGM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Regions!$G$35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Regions!$G$36:$G$39</c:f>
              <c:numCache>
                <c:formatCode>0</c:formatCode>
                <c:ptCount val="4"/>
                <c:pt idx="0">
                  <c:v>13</c:v>
                </c:pt>
                <c:pt idx="1">
                  <c:v>70</c:v>
                </c:pt>
                <c:pt idx="2">
                  <c:v>185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C-4317-8F73-54D77A813FA9}"/>
            </c:ext>
          </c:extLst>
        </c:ser>
        <c:ser>
          <c:idx val="4"/>
          <c:order val="4"/>
          <c:tx>
            <c:strRef>
              <c:f>Regions!$I$35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Regions!$I$36:$I$39</c:f>
              <c:numCache>
                <c:formatCode>0%</c:formatCode>
                <c:ptCount val="4"/>
                <c:pt idx="0">
                  <c:v>-1.0769230769230769</c:v>
                </c:pt>
                <c:pt idx="1">
                  <c:v>-0.52857142857142858</c:v>
                </c:pt>
                <c:pt idx="2">
                  <c:v>0.11891891891891893</c:v>
                </c:pt>
                <c:pt idx="3">
                  <c:v>0.30063291139240506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C-4317-8F73-54D77A813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357520"/>
        <c:axId val="1428358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Regions!$E$35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Regions!$E$36:$E$39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149.68139471126136</c:v>
                      </c:pt>
                      <c:pt idx="1">
                        <c:v>244.73270313248122</c:v>
                      </c:pt>
                      <c:pt idx="2">
                        <c:v>377.67569447749116</c:v>
                      </c:pt>
                      <c:pt idx="3">
                        <c:v>120.12882462450966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1C-4317-8F73-54D77A813F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Regions!$F$35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Regions!$F$36:$F$39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">
                        <c:v>110.36629000000001</c:v>
                      </c:pt>
                      <c:pt idx="1">
                        <c:v>242</c:v>
                      </c:pt>
                      <c:pt idx="2">
                        <c:v>517</c:v>
                      </c:pt>
                      <c:pt idx="3">
                        <c:v>743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1C-4317-8F73-54D77A813F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Regions!$H$35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Regions!$D$36:$D$39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Regions!$H$36:$H$39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</c:v>
                      </c:pt>
                      <c:pt idx="1">
                        <c:v>-37</c:v>
                      </c:pt>
                      <c:pt idx="2">
                        <c:v>22</c:v>
                      </c:pt>
                      <c:pt idx="3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1C-4317-8F73-54D77A813FA9}"/>
                  </c:ext>
                </c:extLst>
              </c15:ser>
            </c15:filteredBarSeries>
          </c:ext>
        </c:extLst>
      </c:barChart>
      <c:catAx>
        <c:axId val="14283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8480"/>
        <c:crosses val="autoZero"/>
        <c:auto val="1"/>
        <c:lblAlgn val="ctr"/>
        <c:lblOffset val="100"/>
        <c:noMultiLvlLbl val="0"/>
      </c:catAx>
      <c:valAx>
        <c:axId val="1428358480"/>
        <c:scaling>
          <c:orientation val="minMax"/>
          <c:max val="33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Perfromance per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Comparision!$D$4:$D$19</c:f>
              <c:numCache>
                <c:formatCode>_ * #,##0_ ;_ * \-#,##0_ ;_ * "-"??_ ;_ @_ </c:formatCode>
                <c:ptCount val="16"/>
                <c:pt idx="0">
                  <c:v>3491.3513400000006</c:v>
                </c:pt>
                <c:pt idx="1">
                  <c:v>553.39825364633612</c:v>
                </c:pt>
                <c:pt idx="2">
                  <c:v>165.51032000000001</c:v>
                </c:pt>
                <c:pt idx="3">
                  <c:v>31.802003014101331</c:v>
                </c:pt>
                <c:pt idx="4">
                  <c:v>0</c:v>
                </c:pt>
                <c:pt idx="5">
                  <c:v>480.63949000000002</c:v>
                </c:pt>
                <c:pt idx="6">
                  <c:v>608.72884999999997</c:v>
                </c:pt>
                <c:pt idx="7">
                  <c:v>126.69359708914639</c:v>
                </c:pt>
                <c:pt idx="8">
                  <c:v>17.833650490051685</c:v>
                </c:pt>
                <c:pt idx="9">
                  <c:v>59.827576123321322</c:v>
                </c:pt>
                <c:pt idx="10">
                  <c:v>218.51727</c:v>
                </c:pt>
                <c:pt idx="11">
                  <c:v>217.88403</c:v>
                </c:pt>
                <c:pt idx="12">
                  <c:v>0</c:v>
                </c:pt>
                <c:pt idx="13">
                  <c:v>70.85925813506195</c:v>
                </c:pt>
                <c:pt idx="14">
                  <c:v>-25.760770000000008</c:v>
                </c:pt>
                <c:pt idx="1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0-434A-BB10-269390AC372A}"/>
            </c:ext>
          </c:extLst>
        </c:ser>
        <c:ser>
          <c:idx val="2"/>
          <c:order val="2"/>
          <c:tx>
            <c:strRef>
              <c:f>Comparision!$F$3</c:f>
              <c:strCache>
                <c:ptCount val="1"/>
                <c:pt idx="0">
                  <c:v>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</c:v>
                </c:pt>
              </c:strCache>
            </c:strRef>
          </c:cat>
          <c:val>
            <c:numRef>
              <c:f>Comparision!$F$4:$F$19</c:f>
              <c:numCache>
                <c:formatCode>General</c:formatCode>
                <c:ptCount val="16"/>
                <c:pt idx="0">
                  <c:v>3768</c:v>
                </c:pt>
                <c:pt idx="1">
                  <c:v>22</c:v>
                </c:pt>
                <c:pt idx="2">
                  <c:v>202.96466000000001</c:v>
                </c:pt>
                <c:pt idx="3">
                  <c:v>41</c:v>
                </c:pt>
                <c:pt idx="4">
                  <c:v>13</c:v>
                </c:pt>
                <c:pt idx="5">
                  <c:v>217</c:v>
                </c:pt>
                <c:pt idx="6">
                  <c:v>669</c:v>
                </c:pt>
                <c:pt idx="7">
                  <c:v>177</c:v>
                </c:pt>
                <c:pt idx="8">
                  <c:v>11.05</c:v>
                </c:pt>
                <c:pt idx="9">
                  <c:v>708</c:v>
                </c:pt>
                <c:pt idx="10">
                  <c:v>182.84475</c:v>
                </c:pt>
                <c:pt idx="11">
                  <c:v>348</c:v>
                </c:pt>
                <c:pt idx="12">
                  <c:v>222.04489000000001</c:v>
                </c:pt>
                <c:pt idx="13">
                  <c:v>113.15693</c:v>
                </c:pt>
                <c:pt idx="14">
                  <c:v>162</c:v>
                </c:pt>
                <c:pt idx="15">
                  <c:v>83.082319999999996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0-434A-BB10-269390AC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591199"/>
        <c:axId val="1585591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Comparision!$B$4:$B$19</c15:sqref>
                        </c15:formulaRef>
                      </c:ext>
                    </c:extLst>
                    <c:strCache>
                      <c:ptCount val="16"/>
                      <c:pt idx="0">
                        <c:v>NAM</c:v>
                      </c:pt>
                      <c:pt idx="1">
                        <c:v>GRC</c:v>
                      </c:pt>
                      <c:pt idx="2">
                        <c:v>APA</c:v>
                      </c:pt>
                      <c:pt idx="3">
                        <c:v>CEE</c:v>
                      </c:pt>
                      <c:pt idx="4">
                        <c:v>RCA</c:v>
                      </c:pt>
                      <c:pt idx="5">
                        <c:v>BNL</c:v>
                      </c:pt>
                      <c:pt idx="6">
                        <c:v>DAC</c:v>
                      </c:pt>
                      <c:pt idx="7">
                        <c:v>FRA</c:v>
                      </c:pt>
                      <c:pt idx="8">
                        <c:v>IBE</c:v>
                      </c:pt>
                      <c:pt idx="9">
                        <c:v>IIG</c:v>
                      </c:pt>
                      <c:pt idx="10">
                        <c:v>NOR</c:v>
                      </c:pt>
                      <c:pt idx="11">
                        <c:v>UKI</c:v>
                      </c:pt>
                      <c:pt idx="12">
                        <c:v>ISC</c:v>
                      </c:pt>
                      <c:pt idx="13">
                        <c:v>JPN</c:v>
                      </c:pt>
                      <c:pt idx="14">
                        <c:v>LAT</c:v>
                      </c:pt>
                      <c:pt idx="15">
                        <c:v>MET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Comparision!$C$4:$C$19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6"/>
                      <c:pt idx="0">
                        <c:v>5819.1990400000004</c:v>
                      </c:pt>
                      <c:pt idx="1">
                        <c:v>891.04853999999989</c:v>
                      </c:pt>
                      <c:pt idx="2">
                        <c:v>282.05473999999998</c:v>
                      </c:pt>
                      <c:pt idx="3">
                        <c:v>51.205670000000005</c:v>
                      </c:pt>
                      <c:pt idx="4">
                        <c:v>0</c:v>
                      </c:pt>
                      <c:pt idx="5">
                        <c:v>621.86069999999995</c:v>
                      </c:pt>
                      <c:pt idx="6">
                        <c:v>1068.2223899999999</c:v>
                      </c:pt>
                      <c:pt idx="7">
                        <c:v>203.99439999999998</c:v>
                      </c:pt>
                      <c:pt idx="8">
                        <c:v>28.714669999999998</c:v>
                      </c:pt>
                      <c:pt idx="9">
                        <c:v>96.330759999999984</c:v>
                      </c:pt>
                      <c:pt idx="10">
                        <c:v>263.78149000000002</c:v>
                      </c:pt>
                      <c:pt idx="11">
                        <c:v>305.78341</c:v>
                      </c:pt>
                      <c:pt idx="12">
                        <c:v>0</c:v>
                      </c:pt>
                      <c:pt idx="13">
                        <c:v>114.09331000000005</c:v>
                      </c:pt>
                      <c:pt idx="14">
                        <c:v>44.747440000000012</c:v>
                      </c:pt>
                      <c:pt idx="15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D0-434A-BB10-269390AC372A}"/>
                  </c:ext>
                </c:extLst>
              </c15:ser>
            </c15:filteredBarSeries>
          </c:ext>
        </c:extLst>
      </c:barChart>
      <c:catAx>
        <c:axId val="15855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679"/>
        <c:crosses val="autoZero"/>
        <c:auto val="1"/>
        <c:lblAlgn val="ctr"/>
        <c:lblOffset val="100"/>
        <c:noMultiLvlLbl val="0"/>
      </c:catAx>
      <c:valAx>
        <c:axId val="158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Dashboard_July 2024_YTD.xlsx]Comparision!PivotTable1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Comparision!$B$26</c:f>
              <c:strCache>
                <c:ptCount val="1"/>
                <c:pt idx="0">
                  <c:v>Sum of ACT 2022 - Aug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Comparision!$B$27:$B$31</c:f>
              <c:numCache>
                <c:formatCode>_ * #,##0_ ;_ * \-#,##0_ ;_ * "-"??_ ;_ @_ </c:formatCode>
                <c:ptCount val="4"/>
                <c:pt idx="0">
                  <c:v>553.39825364633612</c:v>
                </c:pt>
                <c:pt idx="1">
                  <c:v>134.09848813506193</c:v>
                </c:pt>
                <c:pt idx="2">
                  <c:v>3491.3513400000006</c:v>
                </c:pt>
                <c:pt idx="3">
                  <c:v>1927.4367867166206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B-49AE-8045-C6EC1B74A819}"/>
            </c:ext>
          </c:extLst>
        </c:ser>
        <c:ser>
          <c:idx val="1"/>
          <c:order val="1"/>
          <c:tx>
            <c:strRef>
              <c:f>Comparision!$C$26</c:f>
              <c:strCache>
                <c:ptCount val="1"/>
                <c:pt idx="0">
                  <c:v>Sum of AOP 2023 -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Comparision!$C$27:$C$31</c:f>
              <c:numCache>
                <c:formatCode>_ * #,##0_ ;_ * \-#,##0_ ;_ * "-"??_ ;_ @_ </c:formatCode>
                <c:ptCount val="4"/>
                <c:pt idx="0">
                  <c:v>304</c:v>
                </c:pt>
                <c:pt idx="1">
                  <c:v>209</c:v>
                </c:pt>
                <c:pt idx="2">
                  <c:v>2627</c:v>
                </c:pt>
                <c:pt idx="3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B-49AE-8045-C6EC1B74A819}"/>
            </c:ext>
          </c:extLst>
        </c:ser>
        <c:ser>
          <c:idx val="2"/>
          <c:order val="2"/>
          <c:tx>
            <c:strRef>
              <c:f>Comparision!$D$26</c:f>
              <c:strCache>
                <c:ptCount val="1"/>
                <c:pt idx="0">
                  <c:v>Sum of 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Comparision!$D$27:$D$31</c:f>
              <c:numCache>
                <c:formatCode>_ * #,##0_ ;_ * \-#,##0_ ;_ * "-"??_ ;_ @_ </c:formatCode>
                <c:ptCount val="4"/>
                <c:pt idx="0">
                  <c:v>22</c:v>
                </c:pt>
                <c:pt idx="1">
                  <c:v>593.28413999999998</c:v>
                </c:pt>
                <c:pt idx="2">
                  <c:v>3768</c:v>
                </c:pt>
                <c:pt idx="3">
                  <c:v>2556.85941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B-49AE-8045-C6EC1B74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05519"/>
        <c:axId val="1851593519"/>
      </c:barChart>
      <c:catAx>
        <c:axId val="18516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519"/>
        <c:crosses val="autoZero"/>
        <c:auto val="1"/>
        <c:lblAlgn val="ctr"/>
        <c:lblOffset val="100"/>
        <c:noMultiLvlLbl val="0"/>
      </c:catAx>
      <c:valAx>
        <c:axId val="18515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Dashboard_July 2024_YTD.xlsx]Comparision_2024!PivotTable1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layout>
        <c:manualLayout>
          <c:xMode val="edge"/>
          <c:yMode val="edge"/>
          <c:x val="0.44577941455948145"/>
          <c:y val="1.70666637998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Comparision_2024!$B$23</c:f>
              <c:strCache>
                <c:ptCount val="1"/>
                <c:pt idx="0">
                  <c:v>Sum of ACT 2022 - Apr YTD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Comparision_2024!$A$24:$A$25</c:f>
              <c:strCache>
                <c:ptCount val="1"/>
                <c:pt idx="0">
                  <c:v>Growth</c:v>
                </c:pt>
              </c:strCache>
            </c:strRef>
          </c:cat>
          <c:val>
            <c:numRef>
              <c:f>Comparision_2024!$B$24:$B$25</c:f>
              <c:numCache>
                <c:formatCode>0</c:formatCode>
                <c:ptCount val="1"/>
                <c:pt idx="0">
                  <c:v>151.62803424631471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6-4DB3-8632-0E53B501B9AF}"/>
            </c:ext>
          </c:extLst>
        </c:ser>
        <c:ser>
          <c:idx val="1"/>
          <c:order val="1"/>
          <c:tx>
            <c:strRef>
              <c:f>Comparision_2024!$C$23</c:f>
              <c:strCache>
                <c:ptCount val="1"/>
                <c:pt idx="0">
                  <c:v>Sum of ACT 2023 -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Comparision_2024!$A$24:$A$25</c:f>
              <c:strCache>
                <c:ptCount val="1"/>
                <c:pt idx="0">
                  <c:v>Growth</c:v>
                </c:pt>
              </c:strCache>
            </c:strRef>
          </c:cat>
          <c:val>
            <c:numRef>
              <c:f>Comparision_2024!$C$24:$C$25</c:f>
              <c:numCache>
                <c:formatCode>0</c:formatCode>
                <c:ptCount val="1"/>
                <c:pt idx="0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6-4DB3-8632-0E53B501B9AF}"/>
            </c:ext>
          </c:extLst>
        </c:ser>
        <c:ser>
          <c:idx val="2"/>
          <c:order val="2"/>
          <c:tx>
            <c:strRef>
              <c:f>Comparision_2024!$D$23</c:f>
              <c:strCache>
                <c:ptCount val="1"/>
                <c:pt idx="0">
                  <c:v>Sum of ACT 2024 - Apr YTD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Comparision_2024!$A$24:$A$25</c:f>
              <c:strCache>
                <c:ptCount val="1"/>
                <c:pt idx="0">
                  <c:v>Growth</c:v>
                </c:pt>
              </c:strCache>
            </c:strRef>
          </c:cat>
          <c:val>
            <c:numRef>
              <c:f>Comparision_2024!$D$24:$D$25</c:f>
              <c:numCache>
                <c:formatCode>0</c:formatCode>
                <c:ptCount val="1"/>
                <c:pt idx="0">
                  <c:v>316.11520000000002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46-4DB3-8632-0E53B501B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56240"/>
        <c:axId val="152454320"/>
      </c:barChart>
      <c:catAx>
        <c:axId val="152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320"/>
        <c:crosses val="autoZero"/>
        <c:auto val="1"/>
        <c:lblAlgn val="ctr"/>
        <c:lblOffset val="100"/>
        <c:noMultiLvlLbl val="0"/>
      </c:catAx>
      <c:valAx>
        <c:axId val="15245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5220362339687E-2"/>
          <c:y val="2.9798159397402414E-2"/>
          <c:w val="0.92867995695395988"/>
          <c:h val="0.65277013118155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Comparision_2024!$C$3</c:f>
              <c:strCache>
                <c:ptCount val="1"/>
                <c:pt idx="0">
                  <c:v>2022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Comparision_2024!$C$4:$C$19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2F-40F8-8CC1-DB674F945A95}"/>
            </c:ext>
          </c:extLst>
        </c:ser>
        <c:ser>
          <c:idx val="1"/>
          <c:order val="1"/>
          <c:tx>
            <c:strRef>
              <c:f>Comparision_2024!$D$3</c:f>
              <c:strCache>
                <c:ptCount val="1"/>
                <c:pt idx="0">
                  <c:v>ACT 2022 -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Comparision_2024!$D$4:$D$19</c:f>
              <c:numCache>
                <c:formatCode>0</c:formatCode>
                <c:ptCount val="16"/>
                <c:pt idx="0">
                  <c:v>1570.0547000000001</c:v>
                </c:pt>
                <c:pt idx="1">
                  <c:v>264.68922168267977</c:v>
                </c:pt>
                <c:pt idx="2">
                  <c:v>79.593999999999994</c:v>
                </c:pt>
                <c:pt idx="3">
                  <c:v>15.210831205716524</c:v>
                </c:pt>
                <c:pt idx="4">
                  <c:v>0</c:v>
                </c:pt>
                <c:pt idx="5">
                  <c:v>210.40964</c:v>
                </c:pt>
                <c:pt idx="6">
                  <c:v>339.39768999999995</c:v>
                </c:pt>
                <c:pt idx="7">
                  <c:v>60.597281225134211</c:v>
                </c:pt>
                <c:pt idx="8">
                  <c:v>8.5297975497215823</c:v>
                </c:pt>
                <c:pt idx="9">
                  <c:v>28.615403924572977</c:v>
                </c:pt>
                <c:pt idx="10">
                  <c:v>84.740350000000007</c:v>
                </c:pt>
                <c:pt idx="11">
                  <c:v>87.894419999999997</c:v>
                </c:pt>
                <c:pt idx="12">
                  <c:v>0</c:v>
                </c:pt>
                <c:pt idx="13">
                  <c:v>33.891834246314701</c:v>
                </c:pt>
                <c:pt idx="14">
                  <c:v>12.575519999999999</c:v>
                </c:pt>
                <c:pt idx="15">
                  <c:v>25.566679999999998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0F8-8CC1-DB674F945A95}"/>
            </c:ext>
          </c:extLst>
        </c:ser>
        <c:ser>
          <c:idx val="2"/>
          <c:order val="2"/>
          <c:tx>
            <c:strRef>
              <c:f>Comparision_2024!$E$3</c:f>
              <c:strCache>
                <c:ptCount val="1"/>
                <c:pt idx="0">
                  <c:v>AOP 2023 - Apr YTD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Comparision_2024!$E$4:$E$19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62F-40F8-8CC1-DB674F945A95}"/>
            </c:ext>
          </c:extLst>
        </c:ser>
        <c:ser>
          <c:idx val="3"/>
          <c:order val="3"/>
          <c:tx>
            <c:strRef>
              <c:f>Comparision_2024!$F$3</c:f>
              <c:strCache>
                <c:ptCount val="1"/>
                <c:pt idx="0">
                  <c:v>ACT 2023 - Apr YTD (k€)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Comparision_2024!$F$4:$F$19</c:f>
              <c:numCache>
                <c:formatCode>0</c:formatCode>
                <c:ptCount val="16"/>
                <c:pt idx="0">
                  <c:v>1661</c:v>
                </c:pt>
                <c:pt idx="1">
                  <c:v>6</c:v>
                </c:pt>
                <c:pt idx="2">
                  <c:v>86</c:v>
                </c:pt>
                <c:pt idx="3">
                  <c:v>34</c:v>
                </c:pt>
                <c:pt idx="4">
                  <c:v>10</c:v>
                </c:pt>
                <c:pt idx="5">
                  <c:v>114</c:v>
                </c:pt>
                <c:pt idx="6">
                  <c:v>341</c:v>
                </c:pt>
                <c:pt idx="7">
                  <c:v>141</c:v>
                </c:pt>
                <c:pt idx="8">
                  <c:v>1</c:v>
                </c:pt>
                <c:pt idx="9">
                  <c:v>25</c:v>
                </c:pt>
                <c:pt idx="10">
                  <c:v>108</c:v>
                </c:pt>
                <c:pt idx="11">
                  <c:v>13</c:v>
                </c:pt>
                <c:pt idx="12">
                  <c:v>222</c:v>
                </c:pt>
                <c:pt idx="13">
                  <c:v>22</c:v>
                </c:pt>
                <c:pt idx="14">
                  <c:v>57</c:v>
                </c:pt>
                <c:pt idx="15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F-40F8-8CC1-DB674F945A95}"/>
            </c:ext>
          </c:extLst>
        </c:ser>
        <c:ser>
          <c:idx val="4"/>
          <c:order val="4"/>
          <c:tx>
            <c:strRef>
              <c:f>Comparision_2024!$G$3</c:f>
              <c:strCache>
                <c:ptCount val="1"/>
                <c:pt idx="0">
                  <c:v>AOP 2024 - Apr YTD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Comparision_2024!$G$4:$G$19</c:f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62F-40F8-8CC1-DB674F945A95}"/>
            </c:ext>
          </c:extLst>
        </c:ser>
        <c:ser>
          <c:idx val="5"/>
          <c:order val="5"/>
          <c:tx>
            <c:strRef>
              <c:f>Comparision_2024!$H$3</c:f>
              <c:strCache>
                <c:ptCount val="1"/>
                <c:pt idx="0">
                  <c:v>ACT 2024 - Apr YTD (k€)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Comparision_2024!$H$4:$H$19</c:f>
              <c:numCache>
                <c:formatCode>0</c:formatCode>
                <c:ptCount val="16"/>
                <c:pt idx="0">
                  <c:v>2528.9535999999998</c:v>
                </c:pt>
                <c:pt idx="1">
                  <c:v>124.56229999999999</c:v>
                </c:pt>
                <c:pt idx="2">
                  <c:v>156.74379999999999</c:v>
                </c:pt>
                <c:pt idx="3">
                  <c:v>4.2018000000000004</c:v>
                </c:pt>
                <c:pt idx="4">
                  <c:v>2.6700000000000002E-2</c:v>
                </c:pt>
                <c:pt idx="5">
                  <c:v>89.631799999999998</c:v>
                </c:pt>
                <c:pt idx="6">
                  <c:v>349.15100000000001</c:v>
                </c:pt>
                <c:pt idx="7">
                  <c:v>90.0779</c:v>
                </c:pt>
                <c:pt idx="8">
                  <c:v>3.2141000000000002</c:v>
                </c:pt>
                <c:pt idx="9">
                  <c:v>21.718299999999999</c:v>
                </c:pt>
                <c:pt idx="10">
                  <c:v>19.0608</c:v>
                </c:pt>
                <c:pt idx="11">
                  <c:v>123.03800000000001</c:v>
                </c:pt>
                <c:pt idx="12">
                  <c:v>-0.23710000000000001</c:v>
                </c:pt>
                <c:pt idx="13">
                  <c:v>1.8834</c:v>
                </c:pt>
                <c:pt idx="14">
                  <c:v>97.365200000000016</c:v>
                </c:pt>
                <c:pt idx="15">
                  <c:v>60.333200000000005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F-40F8-8CC1-DB674F94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0896"/>
        <c:axId val="50137536"/>
        <c:extLst/>
      </c:barChart>
      <c:catAx>
        <c:axId val="50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536"/>
        <c:crosses val="autoZero"/>
        <c:auto val="1"/>
        <c:lblAlgn val="ctr"/>
        <c:lblOffset val="100"/>
        <c:noMultiLvlLbl val="0"/>
      </c:catAx>
      <c:valAx>
        <c:axId val="501375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31483710308808E-2"/>
          <c:y val="0.30076443569553807"/>
          <c:w val="0.890242582650929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Comparision_2024!$C$3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Comparision_2024!$C$4:$C$20</c15:sqref>
                  </c15:fullRef>
                </c:ext>
              </c:extLst>
              <c:f>Comparision_2024!$C$4:$C$19</c:f>
            </c:numRef>
          </c:val>
          <c:extLst>
            <c:ext xmlns:c16="http://schemas.microsoft.com/office/drawing/2014/chart" uri="{C3380CC4-5D6E-409C-BE32-E72D297353CC}">
              <c16:uniqueId val="{00000000-B186-416C-B981-6541215EFB04}"/>
            </c:ext>
          </c:extLst>
        </c:ser>
        <c:ser>
          <c:idx val="1"/>
          <c:order val="1"/>
          <c:tx>
            <c:strRef>
              <c:f>Comparision_2024!$D$3</c:f>
              <c:strCache>
                <c:ptCount val="1"/>
                <c:pt idx="0">
                  <c:v>ACT 2022 - Apr YTD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Comparision_2024!$D$4:$D$20</c15:sqref>
                  </c15:fullRef>
                </c:ext>
              </c:extLst>
              <c:f>Comparision_2024!$D$4:$D$19</c:f>
              <c:numCache>
                <c:formatCode>0</c:formatCode>
                <c:ptCount val="16"/>
                <c:pt idx="0">
                  <c:v>1570.0547000000001</c:v>
                </c:pt>
                <c:pt idx="1">
                  <c:v>264.68922168267977</c:v>
                </c:pt>
                <c:pt idx="2">
                  <c:v>79.593999999999994</c:v>
                </c:pt>
                <c:pt idx="3">
                  <c:v>15.210831205716524</c:v>
                </c:pt>
                <c:pt idx="4">
                  <c:v>0</c:v>
                </c:pt>
                <c:pt idx="5">
                  <c:v>210.40964</c:v>
                </c:pt>
                <c:pt idx="6">
                  <c:v>339.39768999999995</c:v>
                </c:pt>
                <c:pt idx="7">
                  <c:v>60.597281225134211</c:v>
                </c:pt>
                <c:pt idx="8">
                  <c:v>8.5297975497215823</c:v>
                </c:pt>
                <c:pt idx="9">
                  <c:v>28.615403924572977</c:v>
                </c:pt>
                <c:pt idx="10">
                  <c:v>84.740350000000007</c:v>
                </c:pt>
                <c:pt idx="11">
                  <c:v>87.894419999999997</c:v>
                </c:pt>
                <c:pt idx="12">
                  <c:v>0</c:v>
                </c:pt>
                <c:pt idx="13">
                  <c:v>33.891834246314701</c:v>
                </c:pt>
                <c:pt idx="14">
                  <c:v>12.575519999999999</c:v>
                </c:pt>
                <c:pt idx="15">
                  <c:v>25.566679999999998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6-416C-B981-6541215EFB04}"/>
            </c:ext>
          </c:extLst>
        </c:ser>
        <c:ser>
          <c:idx val="2"/>
          <c:order val="2"/>
          <c:tx>
            <c:strRef>
              <c:f>Comparision_2024!$E$3</c:f>
              <c:strCache>
                <c:ptCount val="1"/>
                <c:pt idx="0">
                  <c:v>AOP 2023 - Apr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Comparision_2024!$E$4:$E$20</c15:sqref>
                  </c15:fullRef>
                </c:ext>
              </c:extLst>
              <c:f>Comparision_2024!$E$4:$E$19</c:f>
            </c:numRef>
          </c:val>
          <c:extLst>
            <c:ext xmlns:c16="http://schemas.microsoft.com/office/drawing/2014/chart" uri="{C3380CC4-5D6E-409C-BE32-E72D297353CC}">
              <c16:uniqueId val="{00000002-B186-416C-B981-6541215EFB04}"/>
            </c:ext>
          </c:extLst>
        </c:ser>
        <c:ser>
          <c:idx val="3"/>
          <c:order val="3"/>
          <c:tx>
            <c:strRef>
              <c:f>Comparision_2024!$F$3</c:f>
              <c:strCache>
                <c:ptCount val="1"/>
                <c:pt idx="0">
                  <c:v>ACT 2023 - Apr YTD (k€)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Comparision_2024!$F$4:$F$20</c15:sqref>
                  </c15:fullRef>
                </c:ext>
              </c:extLst>
              <c:f>Comparision_2024!$F$4:$F$19</c:f>
              <c:numCache>
                <c:formatCode>0</c:formatCode>
                <c:ptCount val="16"/>
                <c:pt idx="0">
                  <c:v>1661</c:v>
                </c:pt>
                <c:pt idx="1">
                  <c:v>6</c:v>
                </c:pt>
                <c:pt idx="2">
                  <c:v>86</c:v>
                </c:pt>
                <c:pt idx="3">
                  <c:v>34</c:v>
                </c:pt>
                <c:pt idx="4">
                  <c:v>10</c:v>
                </c:pt>
                <c:pt idx="5">
                  <c:v>114</c:v>
                </c:pt>
                <c:pt idx="6">
                  <c:v>341</c:v>
                </c:pt>
                <c:pt idx="7">
                  <c:v>141</c:v>
                </c:pt>
                <c:pt idx="8">
                  <c:v>1</c:v>
                </c:pt>
                <c:pt idx="9">
                  <c:v>25</c:v>
                </c:pt>
                <c:pt idx="10">
                  <c:v>108</c:v>
                </c:pt>
                <c:pt idx="11">
                  <c:v>13</c:v>
                </c:pt>
                <c:pt idx="12">
                  <c:v>222</c:v>
                </c:pt>
                <c:pt idx="13">
                  <c:v>22</c:v>
                </c:pt>
                <c:pt idx="14">
                  <c:v>57</c:v>
                </c:pt>
                <c:pt idx="15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6-416C-B981-6541215EFB04}"/>
            </c:ext>
          </c:extLst>
        </c:ser>
        <c:ser>
          <c:idx val="4"/>
          <c:order val="4"/>
          <c:tx>
            <c:strRef>
              <c:f>Comparision_2024!$G$3</c:f>
              <c:strCache>
                <c:ptCount val="1"/>
                <c:pt idx="0">
                  <c:v>AOP 2024 - Apr YTD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  <c:pt idx="1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Comparision_2024!$G$4:$G$20</c15:sqref>
                  </c15:fullRef>
                </c:ext>
              </c:extLst>
              <c:f>Comparision_2024!$G$4:$G$19</c:f>
            </c:numRef>
          </c:val>
          <c:extLst>
            <c:ext xmlns:c16="http://schemas.microsoft.com/office/drawing/2014/chart" uri="{C3380CC4-5D6E-409C-BE32-E72D297353CC}">
              <c16:uniqueId val="{00000004-B186-416C-B981-6541215EFB04}"/>
            </c:ext>
          </c:extLst>
        </c:ser>
        <c:ser>
          <c:idx val="5"/>
          <c:order val="5"/>
          <c:tx>
            <c:strRef>
              <c:f>Comparision_2024!$H$3</c:f>
              <c:strCache>
                <c:ptCount val="1"/>
                <c:pt idx="0">
                  <c:v>ACT 2024 - Apr YTD (k€)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Comparision_2024!$B$4:$B$20</c15:sqref>
                  </c15:fullRef>
                </c:ext>
              </c:extLst>
              <c:f>Comparision_2024!$B$4:$B$19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Comparision_2024!$H$4:$H$20</c15:sqref>
                  </c15:fullRef>
                </c:ext>
              </c:extLst>
              <c:f>Comparision_2024!$H$4:$H$19</c:f>
              <c:numCache>
                <c:formatCode>0</c:formatCode>
                <c:ptCount val="16"/>
                <c:pt idx="0">
                  <c:v>2528.9535999999998</c:v>
                </c:pt>
                <c:pt idx="1">
                  <c:v>124.56229999999999</c:v>
                </c:pt>
                <c:pt idx="2">
                  <c:v>156.74379999999999</c:v>
                </c:pt>
                <c:pt idx="3">
                  <c:v>4.2018000000000004</c:v>
                </c:pt>
                <c:pt idx="4">
                  <c:v>2.6700000000000002E-2</c:v>
                </c:pt>
                <c:pt idx="5">
                  <c:v>89.631799999999998</c:v>
                </c:pt>
                <c:pt idx="6">
                  <c:v>349.15100000000001</c:v>
                </c:pt>
                <c:pt idx="7">
                  <c:v>90.0779</c:v>
                </c:pt>
                <c:pt idx="8">
                  <c:v>3.2141000000000002</c:v>
                </c:pt>
                <c:pt idx="9">
                  <c:v>21.718299999999999</c:v>
                </c:pt>
                <c:pt idx="10">
                  <c:v>19.0608</c:v>
                </c:pt>
                <c:pt idx="11">
                  <c:v>123.03800000000001</c:v>
                </c:pt>
                <c:pt idx="12">
                  <c:v>-0.23710000000000001</c:v>
                </c:pt>
                <c:pt idx="13">
                  <c:v>1.8834</c:v>
                </c:pt>
                <c:pt idx="14">
                  <c:v>97.365200000000016</c:v>
                </c:pt>
                <c:pt idx="15">
                  <c:v>60.333200000000005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6-416C-B981-6541215E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47999"/>
        <c:axId val="430460959"/>
      </c:barChart>
      <c:catAx>
        <c:axId val="4304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0959"/>
        <c:crosses val="autoZero"/>
        <c:auto val="1"/>
        <c:lblAlgn val="ctr"/>
        <c:lblOffset val="100"/>
        <c:noMultiLvlLbl val="0"/>
      </c:catAx>
      <c:valAx>
        <c:axId val="4304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Regions!$E$2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Regions!$E$3:$E$6</c:f>
              <c:numCache>
                <c:formatCode>0</c:formatCode>
                <c:ptCount val="4"/>
                <c:pt idx="0">
                  <c:v>291.88308000000001</c:v>
                </c:pt>
                <c:pt idx="1">
                  <c:v>210.65472999999989</c:v>
                </c:pt>
                <c:pt idx="2">
                  <c:v>626.59757000000013</c:v>
                </c:pt>
                <c:pt idx="3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3-4ED1-990E-5090E164172F}"/>
            </c:ext>
          </c:extLst>
        </c:ser>
        <c:ser>
          <c:idx val="1"/>
          <c:order val="1"/>
          <c:tx>
            <c:strRef>
              <c:f>Regions!$F$2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Regions!$F$3:$F$6</c:f>
              <c:numCache>
                <c:formatCode>General</c:formatCode>
                <c:ptCount val="4"/>
                <c:pt idx="0">
                  <c:v>504</c:v>
                </c:pt>
                <c:pt idx="1">
                  <c:v>906</c:v>
                </c:pt>
                <c:pt idx="2">
                  <c:v>1208</c:v>
                </c:pt>
                <c:pt idx="3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3-4ED1-990E-5090E164172F}"/>
            </c:ext>
          </c:extLst>
        </c:ser>
        <c:ser>
          <c:idx val="2"/>
          <c:order val="2"/>
          <c:tx>
            <c:strRef>
              <c:f>Regions!$G$2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Regions!$G$3:$G$6</c:f>
              <c:numCache>
                <c:formatCode>General</c:formatCode>
                <c:ptCount val="4"/>
                <c:pt idx="0">
                  <c:v>757</c:v>
                </c:pt>
                <c:pt idx="1">
                  <c:v>1322</c:v>
                </c:pt>
                <c:pt idx="2">
                  <c:v>2017</c:v>
                </c:pt>
                <c:pt idx="3" formatCode="0">
                  <c:v>2528.9535999999998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3-4ED1-990E-5090E1641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26192"/>
        <c:axId val="171124272"/>
      </c:barChart>
      <c:catAx>
        <c:axId val="171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4272"/>
        <c:crosses val="autoZero"/>
        <c:auto val="1"/>
        <c:lblAlgn val="ctr"/>
        <c:lblOffset val="100"/>
        <c:noMultiLvlLbl val="0"/>
      </c:catAx>
      <c:valAx>
        <c:axId val="17112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Regions!$E$19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Regions!$E$20:$E$23</c:f>
              <c:numCache>
                <c:formatCode>0</c:formatCode>
                <c:ptCount val="4"/>
                <c:pt idx="0">
                  <c:v>149.68139471126136</c:v>
                </c:pt>
                <c:pt idx="1">
                  <c:v>244.73270313248122</c:v>
                </c:pt>
                <c:pt idx="2">
                  <c:v>377.67569447749116</c:v>
                </c:pt>
                <c:pt idx="3">
                  <c:v>120.12882462450966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F-4653-B15C-4773B079141F}"/>
            </c:ext>
          </c:extLst>
        </c:ser>
        <c:ser>
          <c:idx val="1"/>
          <c:order val="1"/>
          <c:tx>
            <c:strRef>
              <c:f>Regions!$F$19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Regions!$F$20:$F$23</c:f>
              <c:numCache>
                <c:formatCode>0</c:formatCode>
                <c:ptCount val="4"/>
                <c:pt idx="0">
                  <c:v>110.36629000000001</c:v>
                </c:pt>
                <c:pt idx="1">
                  <c:v>242</c:v>
                </c:pt>
                <c:pt idx="2">
                  <c:v>517</c:v>
                </c:pt>
                <c:pt idx="3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F-4653-B15C-4773B079141F}"/>
            </c:ext>
          </c:extLst>
        </c:ser>
        <c:ser>
          <c:idx val="2"/>
          <c:order val="2"/>
          <c:tx>
            <c:strRef>
              <c:f>Regions!$G$19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Regions!$G$20:$G$23</c:f>
              <c:numCache>
                <c:formatCode>0</c:formatCode>
                <c:ptCount val="4"/>
                <c:pt idx="0">
                  <c:v>231</c:v>
                </c:pt>
                <c:pt idx="1">
                  <c:v>249</c:v>
                </c:pt>
                <c:pt idx="2">
                  <c:v>593</c:v>
                </c:pt>
                <c:pt idx="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F-4653-B15C-4773B0791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271775"/>
        <c:axId val="1187273695"/>
      </c:barChart>
      <c:catAx>
        <c:axId val="11872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3695"/>
        <c:crosses val="autoZero"/>
        <c:auto val="1"/>
        <c:lblAlgn val="ctr"/>
        <c:lblOffset val="100"/>
        <c:noMultiLvlLbl val="0"/>
      </c:catAx>
      <c:valAx>
        <c:axId val="118727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APR 2024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Regions!$E$35</c:f>
              <c:strCache>
                <c:ptCount val="1"/>
                <c:pt idx="0">
                  <c:v>2022 (k€)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Regions!$E$36:$E$39</c:f>
              <c:numCache>
                <c:formatCode>0</c:formatCode>
                <c:ptCount val="4"/>
                <c:pt idx="0">
                  <c:v>149.68139471126136</c:v>
                </c:pt>
                <c:pt idx="1">
                  <c:v>244.73270313248122</c:v>
                </c:pt>
                <c:pt idx="2">
                  <c:v>377.67569447749116</c:v>
                </c:pt>
                <c:pt idx="3">
                  <c:v>120.12882462450966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4CA7-B2FC-0630D5F2EB5C}"/>
            </c:ext>
          </c:extLst>
        </c:ser>
        <c:ser>
          <c:idx val="1"/>
          <c:order val="1"/>
          <c:tx>
            <c:strRef>
              <c:f>Regions!$F$35</c:f>
              <c:strCache>
                <c:ptCount val="1"/>
                <c:pt idx="0">
                  <c:v>2023 (k€)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Regions!$F$36:$F$39</c:f>
              <c:numCache>
                <c:formatCode>General</c:formatCode>
                <c:ptCount val="4"/>
                <c:pt idx="0" formatCode="0">
                  <c:v>110.36629000000001</c:v>
                </c:pt>
                <c:pt idx="1">
                  <c:v>242</c:v>
                </c:pt>
                <c:pt idx="2">
                  <c:v>517</c:v>
                </c:pt>
                <c:pt idx="3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2-4CA7-B2FC-0630D5F2EB5C}"/>
            </c:ext>
          </c:extLst>
        </c:ser>
        <c:ser>
          <c:idx val="2"/>
          <c:order val="2"/>
          <c:tx>
            <c:strRef>
              <c:f>Regions!$G$35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Regions!$D$36:$D$39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Regions!$G$36:$G$39</c:f>
              <c:numCache>
                <c:formatCode>0</c:formatCode>
                <c:ptCount val="4"/>
                <c:pt idx="0">
                  <c:v>13</c:v>
                </c:pt>
                <c:pt idx="1">
                  <c:v>70</c:v>
                </c:pt>
                <c:pt idx="2">
                  <c:v>185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2-4CA7-B2FC-0630D5F2E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490064"/>
        <c:axId val="2062491984"/>
      </c:barChart>
      <c:catAx>
        <c:axId val="20624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91984"/>
        <c:crosses val="autoZero"/>
        <c:auto val="1"/>
        <c:lblAlgn val="ctr"/>
        <c:lblOffset val="100"/>
        <c:noMultiLvlLbl val="0"/>
      </c:catAx>
      <c:valAx>
        <c:axId val="206249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</a:t>
            </a:r>
            <a:r>
              <a:rPr lang="en-US" baseline="0"/>
              <a:t> April YTD Sales &amp; iGM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25516309707328E-2"/>
          <c:y val="0.16228510879295541"/>
          <c:w val="0.79241727732010381"/>
          <c:h val="0.5875717826454988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Regions!$G$2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Regions!$G$3:$G$6</c:f>
              <c:numCache>
                <c:formatCode>General</c:formatCode>
                <c:ptCount val="4"/>
                <c:pt idx="0">
                  <c:v>757</c:v>
                </c:pt>
                <c:pt idx="1">
                  <c:v>1322</c:v>
                </c:pt>
                <c:pt idx="2">
                  <c:v>2017</c:v>
                </c:pt>
                <c:pt idx="3" formatCode="0">
                  <c:v>2528.9535999999998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D-449A-9053-CFDE3ACFE5F0}"/>
            </c:ext>
          </c:extLst>
        </c:ser>
        <c:ser>
          <c:idx val="4"/>
          <c:order val="4"/>
          <c:tx>
            <c:strRef>
              <c:f>Regions!$I$2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Regions!$D$3:$D$6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Regions!$I$3:$I$6</c:f>
              <c:numCache>
                <c:formatCode>0%</c:formatCode>
                <c:ptCount val="4"/>
                <c:pt idx="0">
                  <c:v>7.7939233817701459E-2</c:v>
                </c:pt>
                <c:pt idx="1">
                  <c:v>7.2617246596066568E-2</c:v>
                </c:pt>
                <c:pt idx="2">
                  <c:v>-6.494794248884482E-2</c:v>
                </c:pt>
                <c:pt idx="3">
                  <c:v>-8.6597081101053033E-2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49A-9053-CFDE3ACFE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1265792"/>
        <c:axId val="801266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Regions!$E$2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Regions!$E$3:$E$6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291.88308000000001</c:v>
                      </c:pt>
                      <c:pt idx="1">
                        <c:v>210.65472999999989</c:v>
                      </c:pt>
                      <c:pt idx="2">
                        <c:v>626.59757000000013</c:v>
                      </c:pt>
                      <c:pt idx="3">
                        <c:v>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FD-449A-9053-CFDE3ACFE5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Regions!$F$2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906</c:v>
                      </c:pt>
                      <c:pt idx="2">
                        <c:v>1208</c:v>
                      </c:pt>
                      <c:pt idx="3">
                        <c:v>1661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FD-449A-9053-CFDE3ACFE5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Regions!$H$2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Regions!$D$3:$D$6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96</c:v>
                      </c:pt>
                      <c:pt idx="2">
                        <c:v>-131</c:v>
                      </c:pt>
                      <c:pt idx="3">
                        <c:v>-219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FD-449A-9053-CFDE3ACFE5F0}"/>
                  </c:ext>
                </c:extLst>
              </c15:ser>
            </c15:filteredBarSeries>
          </c:ext>
        </c:extLst>
      </c:barChart>
      <c:catAx>
        <c:axId val="8012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6272"/>
        <c:crosses val="autoZero"/>
        <c:auto val="1"/>
        <c:lblAlgn val="ctr"/>
        <c:lblOffset val="100"/>
        <c:noMultiLvlLbl val="0"/>
      </c:catAx>
      <c:valAx>
        <c:axId val="801266272"/>
        <c:scaling>
          <c:orientation val="minMax"/>
          <c:max val="255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5792"/>
        <c:crosses val="autoZero"/>
        <c:crossBetween val="between"/>
        <c:majorUnit val="300"/>
        <c:min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18146445753896"/>
          <c:y val="0.86642947183806196"/>
          <c:w val="0.37591865247917611"/>
          <c:h val="0.1062200461601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 April YTD Sales &amp; iGM</a:t>
            </a:r>
          </a:p>
        </c:rich>
      </c:tx>
      <c:layout>
        <c:manualLayout>
          <c:xMode val="edge"/>
          <c:yMode val="edge"/>
          <c:x val="0.37193750491816457"/>
          <c:y val="3.3791938209027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Regions!$G$19</c:f>
              <c:strCache>
                <c:ptCount val="1"/>
                <c:pt idx="0">
                  <c:v>2024 (k€)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Regions!$G$20:$G$23</c:f>
              <c:numCache>
                <c:formatCode>0</c:formatCode>
                <c:ptCount val="4"/>
                <c:pt idx="0">
                  <c:v>231</c:v>
                </c:pt>
                <c:pt idx="1">
                  <c:v>249</c:v>
                </c:pt>
                <c:pt idx="2">
                  <c:v>593</c:v>
                </c:pt>
                <c:pt idx="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9-4BA5-9140-3405A0215232}"/>
            </c:ext>
          </c:extLst>
        </c:ser>
        <c:ser>
          <c:idx val="4"/>
          <c:order val="4"/>
          <c:tx>
            <c:strRef>
              <c:f>Regions!$I$19</c:f>
              <c:strCache>
                <c:ptCount val="1"/>
                <c:pt idx="0">
                  <c:v>iGM % of 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Regions!$D$20:$D$23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Regions!$I$20:$I$23</c:f>
              <c:numCache>
                <c:formatCode>0%</c:formatCode>
                <c:ptCount val="4"/>
                <c:pt idx="0">
                  <c:v>0.38961038961038963</c:v>
                </c:pt>
                <c:pt idx="1">
                  <c:v>8.0321285140562242E-3</c:v>
                </c:pt>
                <c:pt idx="2">
                  <c:v>0.27655986509274871</c:v>
                </c:pt>
                <c:pt idx="3">
                  <c:v>0.29597701149425287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9-4BA5-9140-3405A0215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053471"/>
        <c:axId val="1038056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Regions!$E$19</c15:sqref>
                        </c15:formulaRef>
                      </c:ext>
                    </c:extLst>
                    <c:strCache>
                      <c:ptCount val="1"/>
                      <c:pt idx="0">
                        <c:v>2022 (k€)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Regions!$E$20:$E$23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149.68139471126136</c:v>
                      </c:pt>
                      <c:pt idx="1">
                        <c:v>244.73270313248122</c:v>
                      </c:pt>
                      <c:pt idx="2">
                        <c:v>377.67569447749116</c:v>
                      </c:pt>
                      <c:pt idx="3">
                        <c:v>120.12882462450966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19-4BA5-9140-3405A02152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Regions!$F$19</c15:sqref>
                        </c15:formulaRef>
                      </c:ext>
                    </c:extLst>
                    <c:strCache>
                      <c:ptCount val="1"/>
                      <c:pt idx="0">
                        <c:v>2023 (k€)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Regions!$F$20:$F$23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110.36629000000001</c:v>
                      </c:pt>
                      <c:pt idx="1">
                        <c:v>242</c:v>
                      </c:pt>
                      <c:pt idx="2">
                        <c:v>517</c:v>
                      </c:pt>
                      <c:pt idx="3">
                        <c:v>743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19-4BA5-9140-3405A02152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Regions!$H$19</c15:sqref>
                        </c15:formulaRef>
                      </c:ext>
                    </c:extLst>
                    <c:strCache>
                      <c:ptCount val="1"/>
                      <c:pt idx="0">
                        <c:v>iGM 2024 (k€)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Regions!$D$20:$D$23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Regions!$H$20:$H$23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90</c:v>
                      </c:pt>
                      <c:pt idx="1">
                        <c:v>2</c:v>
                      </c:pt>
                      <c:pt idx="2">
                        <c:v>164</c:v>
                      </c:pt>
                      <c:pt idx="3">
                        <c:v>206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19-4BA5-9140-3405A0215232}"/>
                  </c:ext>
                </c:extLst>
              </c15:ser>
            </c15:filteredBarSeries>
          </c:ext>
        </c:extLst>
      </c:barChart>
      <c:catAx>
        <c:axId val="10380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56351"/>
        <c:crosses val="autoZero"/>
        <c:auto val="1"/>
        <c:lblAlgn val="ctr"/>
        <c:lblOffset val="100"/>
        <c:noMultiLvlLbl val="0"/>
      </c:catAx>
      <c:valAx>
        <c:axId val="1038056351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12988</xdr:colOff>
      <xdr:row>44</xdr:row>
      <xdr:rowOff>117764</xdr:rowOff>
    </xdr:from>
    <xdr:to>
      <xdr:col>3</xdr:col>
      <xdr:colOff>1498022</xdr:colOff>
      <xdr:row>54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438A-5498-4C5E-B025-73501029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440055</xdr:colOff>
      <xdr:row>34</xdr:row>
      <xdr:rowOff>103821</xdr:rowOff>
    </xdr:from>
    <xdr:to>
      <xdr:col>8</xdr:col>
      <xdr:colOff>352425</xdr:colOff>
      <xdr:row>50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F637-7622-931C-2839-C3CFEEC3F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1266824</xdr:colOff>
      <xdr:row>43</xdr:row>
      <xdr:rowOff>14287</xdr:rowOff>
    </xdr:from>
    <xdr:to>
      <xdr:col>8</xdr:col>
      <xdr:colOff>419099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9CC69-0C53-D50D-2E67-F3BDA6D7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771525</xdr:colOff>
      <xdr:row>26</xdr:row>
      <xdr:rowOff>14287</xdr:rowOff>
    </xdr:from>
    <xdr:to>
      <xdr:col>11</xdr:col>
      <xdr:colOff>68580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99A13-777C-5463-E026-EB9DC7F92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253365</xdr:colOff>
      <xdr:row>1</xdr:row>
      <xdr:rowOff>180975</xdr:rowOff>
    </xdr:from>
    <xdr:to>
      <xdr:col>24</xdr:col>
      <xdr:colOff>561975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6B214-BD22-F99F-C1D9-BD640696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18</xdr:row>
      <xdr:rowOff>53340</xdr:rowOff>
    </xdr:from>
    <xdr:to>
      <xdr:col>24</xdr:col>
      <xdr:colOff>198120</xdr:colOff>
      <xdr:row>32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73E17-1436-3486-07F8-86FE5EF13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440055</xdr:colOff>
      <xdr:row>34</xdr:row>
      <xdr:rowOff>28575</xdr:rowOff>
    </xdr:from>
    <xdr:to>
      <xdr:col>24</xdr:col>
      <xdr:colOff>198120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3A9D7-78AD-9045-4D0B-C66360EF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630556</xdr:colOff>
      <xdr:row>0</xdr:row>
      <xdr:rowOff>167640</xdr:rowOff>
    </xdr:from>
    <xdr:to>
      <xdr:col>17</xdr:col>
      <xdr:colOff>533400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1C071-0F4B-E000-7563-84C59F244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725805</xdr:colOff>
      <xdr:row>18</xdr:row>
      <xdr:rowOff>112395</xdr:rowOff>
    </xdr:from>
    <xdr:to>
      <xdr:col>20</xdr:col>
      <xdr:colOff>276224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A5CB4-4D71-BD5B-D41D-514D4D2E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503872</xdr:colOff>
      <xdr:row>46</xdr:row>
      <xdr:rowOff>136207</xdr:rowOff>
    </xdr:from>
    <xdr:to>
      <xdr:col>19</xdr:col>
      <xdr:colOff>542925</xdr:colOff>
      <xdr:row>64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FA53C-8B38-77EB-3470-DB5FE6AE0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881150</xdr:colOff>
      <xdr:row>20</xdr:row>
      <xdr:rowOff>176992</xdr:rowOff>
    </xdr:from>
    <xdr:to>
      <xdr:col>13</xdr:col>
      <xdr:colOff>413987</xdr:colOff>
      <xdr:row>35</xdr:row>
      <xdr:rowOff>85552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1226589</xdr:colOff>
      <xdr:row>36</xdr:row>
      <xdr:rowOff>23033</xdr:rowOff>
    </xdr:from>
    <xdr:to>
      <xdr:col>12</xdr:col>
      <xdr:colOff>98829</xdr:colOff>
      <xdr:row>46</xdr:row>
      <xdr:rowOff>141143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57AB5-D35C-0FA2-9049-4936D39A7F67}"/>
            </a:ext>
            <a:ext uri="{147F2762-F138-4A5C-976F-8EAC2B608ADB}">
              <a16:predDERef xmlns:a16="http://schemas.microsoft.com/office/drawing/2014/main" pre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https://docs.philips.com/Users/320137756/Downloads/CLV%20Market%20Dashboard%20Dec%2022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Analytics%20(1).xlsx" TargetMode="External"/><Relationship Id="rId1" Type="http://schemas.openxmlformats.org/officeDocument/2006/relationships/externalLinkPath" Target="https://docs.philips.com/personal/vishakha_patil_philips_com/Documents/CS_MTK/CLV/2023/Dec_23/Analytics%20(1)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53165\Downloads\Analytics%20(2).xlsx" TargetMode="External"/><Relationship Id="rId1" Type="http://schemas.openxmlformats.org/officeDocument/2006/relationships/externalLinkPath" Target="https://docs.philips.com/personal/vishakha_patil_philips_com/Documents/CS_MTK/CLV/2023/Dec_23/Analytics%20(2)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May-24/CLV%20Market%20Dashboard_May%202024_YTD.xlsx" TargetMode="External"/><Relationship Id="rId1" Type="http://schemas.openxmlformats.org/officeDocument/2006/relationships/externalLinkPath" Target="https://docs.philips.com/personal/deepthi_ar_philips_com/Documents/Documents/Prashi/CLV/CLV%20Automation/July-24/Final/CLV%20Market%20Dashboard_May%202024_YT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PREV%20CLV-IB%20Report%20-%20All%20Markets.xlsb" TargetMode="External"/><Relationship Id="rId1" Type="http://schemas.openxmlformats.org/officeDocument/2006/relationships/externalLinkPath" Target="https://docs.philips.com/personal/vishakha_patil_philips_com/Documents/CS_MTK/CLV/2023/Dec_23/PREV%20PREV%20CLV-IB%20Report%20-%20All%20Markets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B19" t="str">
            <v>JAN</v>
          </cell>
          <cell r="C19" t="str">
            <v>FEB</v>
          </cell>
          <cell r="D19" t="str">
            <v>MAR</v>
          </cell>
          <cell r="E19" t="str">
            <v>APR</v>
          </cell>
          <cell r="F19" t="str">
            <v>MAY</v>
          </cell>
          <cell r="G19" t="str">
            <v>JUN</v>
          </cell>
          <cell r="H19" t="str">
            <v>JUL</v>
          </cell>
          <cell r="I19" t="str">
            <v>AUG</v>
          </cell>
          <cell r="J19" t="str">
            <v>SEP</v>
          </cell>
          <cell r="K19" t="str">
            <v>OCT</v>
          </cell>
          <cell r="L19" t="str">
            <v>NOV</v>
          </cell>
          <cell r="M19" t="str">
            <v>DEC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G1"/>
          <cell r="H1"/>
        </row>
        <row r="2">
          <cell r="G2"/>
          <cell r="H2">
            <v>55.932438636196828</v>
          </cell>
        </row>
        <row r="3">
          <cell r="G3"/>
          <cell r="H3">
            <v>47.707259251786233</v>
          </cell>
        </row>
        <row r="4">
          <cell r="G4" t="str">
            <v>APA</v>
          </cell>
          <cell r="H4">
            <v>46.310432569974552</v>
          </cell>
        </row>
        <row r="5">
          <cell r="G5" t="str">
            <v>CEE</v>
          </cell>
          <cell r="H5">
            <v>81.666666666666671</v>
          </cell>
        </row>
        <row r="6">
          <cell r="G6" t="str">
            <v>RCA</v>
          </cell>
          <cell r="H6">
            <v>68.674698795180717</v>
          </cell>
        </row>
        <row r="7">
          <cell r="G7"/>
          <cell r="H7">
            <v>49.62265439239124</v>
          </cell>
        </row>
        <row r="8">
          <cell r="G8" t="str">
            <v>BNL</v>
          </cell>
          <cell r="H8">
            <v>44.871794871794876</v>
          </cell>
        </row>
        <row r="9">
          <cell r="G9" t="str">
            <v>DAC</v>
          </cell>
          <cell r="H9" t="e">
            <v>#N/A</v>
          </cell>
        </row>
        <row r="10">
          <cell r="G10" t="str">
            <v>FRA</v>
          </cell>
          <cell r="H10">
            <v>46.428571428571431</v>
          </cell>
        </row>
        <row r="11">
          <cell r="G11" t="str">
            <v>IBE</v>
          </cell>
          <cell r="H11">
            <v>71.111111111111114</v>
          </cell>
        </row>
        <row r="12">
          <cell r="G12" t="str">
            <v>IIG</v>
          </cell>
          <cell r="H12">
            <v>75</v>
          </cell>
        </row>
        <row r="13">
          <cell r="G13" t="str">
            <v>NOR</v>
          </cell>
          <cell r="H13">
            <v>27.631578947368425</v>
          </cell>
        </row>
        <row r="14">
          <cell r="G14" t="str">
            <v>UKI</v>
          </cell>
          <cell r="H14">
            <v>5</v>
          </cell>
        </row>
        <row r="15">
          <cell r="G15" t="str">
            <v>ISC</v>
          </cell>
          <cell r="H15">
            <v>42.8</v>
          </cell>
        </row>
        <row r="16">
          <cell r="G16" t="str">
            <v>JPN</v>
          </cell>
          <cell r="H16">
            <v>27.555555555555557</v>
          </cell>
        </row>
        <row r="17">
          <cell r="G17" t="str">
            <v>LAT</v>
          </cell>
          <cell r="H17">
            <v>51.748251748251747</v>
          </cell>
        </row>
        <row r="18">
          <cell r="G18" t="str">
            <v>META</v>
          </cell>
          <cell r="H18">
            <v>39.722222222222229</v>
          </cell>
        </row>
        <row r="19">
          <cell r="G19"/>
          <cell r="H19">
            <v>41.666666666666671</v>
          </cell>
        </row>
        <row r="20">
          <cell r="G20"/>
          <cell r="H20">
            <v>37.777777777777779</v>
          </cell>
        </row>
        <row r="21">
          <cell r="G21" t="str">
            <v>GRC</v>
          </cell>
          <cell r="H21">
            <v>93.382369679034824</v>
          </cell>
        </row>
        <row r="22">
          <cell r="G22" t="str">
            <v>NAM</v>
          </cell>
          <cell r="H22">
            <v>53.820303794498855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D1" t="str">
            <v>SQ NPS (Weighted)</v>
          </cell>
        </row>
        <row r="2">
          <cell r="C2" t="str">
            <v>CY23 YTD</v>
          </cell>
          <cell r="D2">
            <v>81.693140769566668</v>
          </cell>
        </row>
        <row r="3">
          <cell r="D3">
            <v>75.202885037004421</v>
          </cell>
        </row>
        <row r="4">
          <cell r="C4" t="str">
            <v>APA</v>
          </cell>
          <cell r="D4">
            <v>76.60944206008584</v>
          </cell>
        </row>
        <row r="5">
          <cell r="C5" t="str">
            <v>CEE</v>
          </cell>
          <cell r="D5">
            <v>85.106382978723403</v>
          </cell>
        </row>
        <row r="6">
          <cell r="C6" t="str">
            <v>RCA</v>
          </cell>
          <cell r="D6">
            <v>100</v>
          </cell>
        </row>
        <row r="7">
          <cell r="D7">
            <v>62.758687871094693</v>
          </cell>
        </row>
        <row r="8">
          <cell r="C8" t="str">
            <v>BNL</v>
          </cell>
          <cell r="D8">
            <v>49.624060150375939</v>
          </cell>
        </row>
        <row r="9">
          <cell r="C9" t="str">
            <v>DAC</v>
          </cell>
          <cell r="D9">
            <v>67.491166077738512</v>
          </cell>
        </row>
        <row r="10">
          <cell r="C10" t="str">
            <v>FRA</v>
          </cell>
          <cell r="D10">
            <v>76.119402985074629</v>
          </cell>
        </row>
        <row r="11">
          <cell r="C11" t="str">
            <v>IBE</v>
          </cell>
          <cell r="D11">
            <v>70.707070707070713</v>
          </cell>
        </row>
        <row r="12">
          <cell r="C12" t="str">
            <v>IIG</v>
          </cell>
          <cell r="D12">
            <v>52</v>
          </cell>
        </row>
        <row r="13">
          <cell r="C13" t="str">
            <v>NOR</v>
          </cell>
          <cell r="D13">
            <v>51.612903225806448</v>
          </cell>
        </row>
        <row r="14">
          <cell r="C14" t="str">
            <v>UKI</v>
          </cell>
          <cell r="D14">
            <v>49.484536082474229</v>
          </cell>
        </row>
        <row r="15">
          <cell r="C15" t="str">
            <v>ISC</v>
          </cell>
          <cell r="D15">
            <v>97.777777777777771</v>
          </cell>
        </row>
        <row r="16">
          <cell r="C16" t="str">
            <v>JPN</v>
          </cell>
          <cell r="D16">
            <v>45.161290322580641</v>
          </cell>
        </row>
        <row r="17">
          <cell r="C17" t="str">
            <v>LAT</v>
          </cell>
          <cell r="D17">
            <v>56.78391959798995</v>
          </cell>
        </row>
        <row r="18">
          <cell r="C18" t="str">
            <v>META</v>
          </cell>
          <cell r="D18">
            <v>76.336671270718227</v>
          </cell>
        </row>
        <row r="19">
          <cell r="D19">
            <v>66.25</v>
          </cell>
        </row>
        <row r="20">
          <cell r="D20">
            <v>81.767955801104975</v>
          </cell>
        </row>
        <row r="21">
          <cell r="C21" t="str">
            <v>GRC</v>
          </cell>
          <cell r="D21">
            <v>94.747899159663859</v>
          </cell>
        </row>
        <row r="22">
          <cell r="C22" t="str">
            <v>NAM</v>
          </cell>
          <cell r="D22">
            <v>81.886227544910184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_F 24 Revised"/>
      <sheetName val="Market Dashboard_Jun 23"/>
      <sheetName val="Market Dashboard_Dec 22"/>
      <sheetName val="Comparision_2024"/>
      <sheetName val="Comparision"/>
      <sheetName val="Market Dashboard"/>
      <sheetName val="AOP23 Market split"/>
      <sheetName val="NAM"/>
      <sheetName val="APAC"/>
      <sheetName val="BNL"/>
      <sheetName val="DACH"/>
      <sheetName val="NOR"/>
      <sheetName val="UKI"/>
      <sheetName val="LAT"/>
      <sheetName val="M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8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9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10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11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12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13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14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>
        <row r="1">
          <cell r="A1" t="str">
            <v>2001 Key Performance Indicators (KPI)</v>
          </cell>
        </row>
        <row r="4">
          <cell r="J4" t="str">
            <v>JAN</v>
          </cell>
          <cell r="K4" t="str">
            <v>FEB</v>
          </cell>
          <cell r="L4" t="str">
            <v>MAR</v>
          </cell>
          <cell r="M4" t="str">
            <v>APR</v>
          </cell>
          <cell r="N4" t="str">
            <v>MAY</v>
          </cell>
          <cell r="O4" t="str">
            <v>JUN</v>
          </cell>
          <cell r="P4" t="str">
            <v>JUL</v>
          </cell>
          <cell r="Q4" t="str">
            <v>AUG</v>
          </cell>
          <cell r="R4" t="str">
            <v>SEP</v>
          </cell>
          <cell r="S4" t="str">
            <v>OCT</v>
          </cell>
          <cell r="T4" t="str">
            <v>NOV</v>
          </cell>
          <cell r="U4" t="str">
            <v>DEC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>
        <row r="5">
          <cell r="C5" t="str">
            <v>JAN03</v>
          </cell>
          <cell r="D5" t="str">
            <v>FEB03</v>
          </cell>
          <cell r="E5" t="str">
            <v>MAR03</v>
          </cell>
          <cell r="F5" t="str">
            <v>APR03</v>
          </cell>
          <cell r="G5" t="str">
            <v>MAY03</v>
          </cell>
          <cell r="H5" t="str">
            <v>JUN03</v>
          </cell>
          <cell r="I5" t="str">
            <v>JUL03</v>
          </cell>
          <cell r="J5" t="str">
            <v>AUG03</v>
          </cell>
          <cell r="K5" t="str">
            <v>SEP03</v>
          </cell>
          <cell r="L5" t="str">
            <v>OCT03</v>
          </cell>
          <cell r="M5" t="str">
            <v>NOV03</v>
          </cell>
          <cell r="N5" t="str">
            <v>DEC03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20</v>
          </cell>
          <cell r="H6">
            <v>30</v>
          </cell>
          <cell r="I6">
            <v>0</v>
          </cell>
          <cell r="J6">
            <v>20</v>
          </cell>
          <cell r="K6">
            <v>10</v>
          </cell>
          <cell r="L6">
            <v>0</v>
          </cell>
          <cell r="M6">
            <v>20</v>
          </cell>
          <cell r="N6">
            <v>40</v>
          </cell>
        </row>
        <row r="7"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20.833333333333332</v>
          </cell>
          <cell r="I7">
            <v>0</v>
          </cell>
          <cell r="J7">
            <v>10</v>
          </cell>
          <cell r="K7">
            <v>16.666666666666668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1319.5</v>
          </cell>
          <cell r="D8">
            <v>1319.5</v>
          </cell>
          <cell r="E8">
            <v>1319.5</v>
          </cell>
          <cell r="F8">
            <v>1319.5</v>
          </cell>
          <cell r="G8">
            <v>1319.5</v>
          </cell>
          <cell r="H8">
            <v>1319.5</v>
          </cell>
          <cell r="I8">
            <v>1319.5</v>
          </cell>
          <cell r="J8">
            <v>1319.5</v>
          </cell>
          <cell r="K8">
            <v>1319.5</v>
          </cell>
          <cell r="L8">
            <v>1319.5</v>
          </cell>
          <cell r="M8">
            <v>1319.5</v>
          </cell>
          <cell r="N8">
            <v>1319.5</v>
          </cell>
        </row>
        <row r="64"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  <cell r="N64" t="e">
            <v>#REF!</v>
          </cell>
        </row>
        <row r="65"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 t="e">
            <v>#REF!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 t="e">
            <v>#REF!</v>
          </cell>
          <cell r="N65" t="e">
            <v>#REF!</v>
          </cell>
        </row>
        <row r="66"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 t="e">
            <v>#REF!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  <cell r="N66" t="e">
            <v>#REF!</v>
          </cell>
        </row>
        <row r="70">
          <cell r="C70">
            <v>4260</v>
          </cell>
          <cell r="D70">
            <v>3480</v>
          </cell>
          <cell r="E70">
            <v>2820</v>
          </cell>
          <cell r="F70">
            <v>2290</v>
          </cell>
          <cell r="G70">
            <v>1540</v>
          </cell>
          <cell r="H70">
            <v>2540</v>
          </cell>
          <cell r="I70">
            <v>3050</v>
          </cell>
          <cell r="J70">
            <v>2870</v>
          </cell>
          <cell r="K70">
            <v>2500</v>
          </cell>
          <cell r="L70">
            <v>2270</v>
          </cell>
          <cell r="M70">
            <v>3340</v>
          </cell>
          <cell r="N70">
            <v>3100</v>
          </cell>
        </row>
        <row r="71">
          <cell r="C71">
            <v>4186.666666666667</v>
          </cell>
          <cell r="D71">
            <v>2985.0000000000005</v>
          </cell>
          <cell r="E71">
            <v>2748</v>
          </cell>
          <cell r="F71">
            <v>3447.3684210526312</v>
          </cell>
          <cell r="G71">
            <v>1610</v>
          </cell>
          <cell r="H71">
            <v>2658.333333333333</v>
          </cell>
          <cell r="I71">
            <v>3547.3684210526321</v>
          </cell>
          <cell r="J71">
            <v>3085</v>
          </cell>
          <cell r="K71">
            <v>2262.4999999999995</v>
          </cell>
          <cell r="L71">
            <v>2465</v>
          </cell>
          <cell r="M71">
            <v>0</v>
          </cell>
          <cell r="N71">
            <v>0</v>
          </cell>
        </row>
        <row r="72">
          <cell r="C72">
            <v>5698.5</v>
          </cell>
          <cell r="D72">
            <v>5698.5</v>
          </cell>
          <cell r="E72">
            <v>5698.5</v>
          </cell>
          <cell r="F72">
            <v>5698.5</v>
          </cell>
          <cell r="G72">
            <v>5698.5</v>
          </cell>
          <cell r="H72">
            <v>5698.5</v>
          </cell>
          <cell r="I72">
            <v>5698.5</v>
          </cell>
          <cell r="J72">
            <v>5698.5</v>
          </cell>
          <cell r="K72">
            <v>5698.5</v>
          </cell>
          <cell r="L72">
            <v>5698.5</v>
          </cell>
          <cell r="M72">
            <v>5698.5</v>
          </cell>
          <cell r="N72">
            <v>5698.5</v>
          </cell>
        </row>
        <row r="76"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  <cell r="N76" t="e">
            <v>#REF!</v>
          </cell>
        </row>
        <row r="78"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 t="e">
            <v>#REF!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 t="e">
            <v>#REF!</v>
          </cell>
          <cell r="N78" t="e">
            <v>#REF!</v>
          </cell>
        </row>
        <row r="81">
          <cell r="C81">
            <v>51000</v>
          </cell>
          <cell r="D81">
            <v>65000</v>
          </cell>
          <cell r="E81">
            <v>83000</v>
          </cell>
          <cell r="F81">
            <v>88000</v>
          </cell>
          <cell r="G81">
            <v>86000</v>
          </cell>
          <cell r="H81">
            <v>86000</v>
          </cell>
          <cell r="I81">
            <v>81000</v>
          </cell>
          <cell r="J81">
            <v>87000</v>
          </cell>
          <cell r="K81">
            <v>83000</v>
          </cell>
          <cell r="L81">
            <v>83000</v>
          </cell>
          <cell r="M81">
            <v>51000</v>
          </cell>
          <cell r="N81">
            <v>68800</v>
          </cell>
        </row>
        <row r="82">
          <cell r="C82">
            <v>54313.333333333343</v>
          </cell>
          <cell r="D82">
            <v>66825</v>
          </cell>
          <cell r="E82">
            <v>70060</v>
          </cell>
          <cell r="F82">
            <v>94368.421052631573</v>
          </cell>
          <cell r="G82">
            <v>77775</v>
          </cell>
          <cell r="H82">
            <v>86641.666666666672</v>
          </cell>
          <cell r="I82">
            <v>74115.789473684214</v>
          </cell>
          <cell r="J82">
            <v>91304.999999999985</v>
          </cell>
          <cell r="K82">
            <v>84683.333333333343</v>
          </cell>
          <cell r="L82">
            <v>96675</v>
          </cell>
          <cell r="M82">
            <v>0</v>
          </cell>
          <cell r="N82">
            <v>0</v>
          </cell>
        </row>
        <row r="83">
          <cell r="C83">
            <v>83998.5</v>
          </cell>
          <cell r="D83">
            <v>83998.5</v>
          </cell>
          <cell r="E83">
            <v>83998.5</v>
          </cell>
          <cell r="F83">
            <v>83998.5</v>
          </cell>
          <cell r="G83">
            <v>83998.5</v>
          </cell>
          <cell r="H83">
            <v>83998.5</v>
          </cell>
          <cell r="I83">
            <v>83998.5</v>
          </cell>
          <cell r="J83">
            <v>83998.5</v>
          </cell>
          <cell r="K83">
            <v>83998.5</v>
          </cell>
          <cell r="L83">
            <v>83998.5</v>
          </cell>
          <cell r="M83">
            <v>83998.5</v>
          </cell>
          <cell r="N83">
            <v>83998.5</v>
          </cell>
        </row>
        <row r="87"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 t="e">
            <v>#REF!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 t="e">
            <v>#REF!</v>
          </cell>
          <cell r="N87" t="e">
            <v>#REF!</v>
          </cell>
        </row>
        <row r="88"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</row>
        <row r="89"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 t="e">
            <v>#REF!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 t="e">
            <v>#REF!</v>
          </cell>
          <cell r="N89" t="e">
            <v>#REF!</v>
          </cell>
        </row>
        <row r="93">
          <cell r="C93">
            <v>33000</v>
          </cell>
          <cell r="D93">
            <v>51000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75000</v>
          </cell>
          <cell r="J93">
            <v>75000</v>
          </cell>
          <cell r="K93">
            <v>69000</v>
          </cell>
          <cell r="L93">
            <v>68000</v>
          </cell>
          <cell r="M93">
            <v>35500</v>
          </cell>
          <cell r="N93">
            <v>42800</v>
          </cell>
        </row>
        <row r="94">
          <cell r="C94">
            <v>25473.333333333336</v>
          </cell>
          <cell r="D94">
            <v>51320.000000000007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100873.68421052631</v>
          </cell>
          <cell r="J94">
            <v>77900</v>
          </cell>
          <cell r="K94">
            <v>78350.000000000015</v>
          </cell>
          <cell r="L94">
            <v>98065</v>
          </cell>
          <cell r="M94">
            <v>0</v>
          </cell>
          <cell r="N94">
            <v>0</v>
          </cell>
        </row>
        <row r="95">
          <cell r="C95">
            <v>77669.25</v>
          </cell>
          <cell r="D95">
            <v>77669.25</v>
          </cell>
          <cell r="E95">
            <v>77669.25</v>
          </cell>
          <cell r="F95">
            <v>77669.25</v>
          </cell>
          <cell r="G95">
            <v>77669.25</v>
          </cell>
          <cell r="H95">
            <v>77669.25</v>
          </cell>
          <cell r="I95">
            <v>77669.25</v>
          </cell>
          <cell r="J95">
            <v>77669.25</v>
          </cell>
          <cell r="K95">
            <v>77669.25</v>
          </cell>
          <cell r="L95">
            <v>77669.25</v>
          </cell>
          <cell r="M95">
            <v>77669.25</v>
          </cell>
          <cell r="N95">
            <v>77669.25</v>
          </cell>
        </row>
        <row r="99">
          <cell r="C99">
            <v>37000</v>
          </cell>
          <cell r="D99">
            <v>45000</v>
          </cell>
          <cell r="E99">
            <v>57000</v>
          </cell>
          <cell r="F99">
            <v>80800</v>
          </cell>
          <cell r="G99">
            <v>65000</v>
          </cell>
          <cell r="H99">
            <v>47700</v>
          </cell>
          <cell r="I99">
            <v>75000</v>
          </cell>
          <cell r="J99">
            <v>80000</v>
          </cell>
          <cell r="K99">
            <v>113000</v>
          </cell>
          <cell r="L99">
            <v>140000</v>
          </cell>
          <cell r="M99">
            <v>130500</v>
          </cell>
          <cell r="N99">
            <v>40000</v>
          </cell>
        </row>
        <row r="100">
          <cell r="C100">
            <v>49100</v>
          </cell>
          <cell r="D100">
            <v>42555</v>
          </cell>
          <cell r="E100">
            <v>51732</v>
          </cell>
          <cell r="F100">
            <v>76489.473684210519</v>
          </cell>
          <cell r="G100">
            <v>61364.999999999993</v>
          </cell>
          <cell r="H100">
            <v>64754.166666666664</v>
          </cell>
          <cell r="I100">
            <v>79368.421052631573</v>
          </cell>
          <cell r="J100">
            <v>69800</v>
          </cell>
          <cell r="K100">
            <v>106191.66666666666</v>
          </cell>
          <cell r="L100">
            <v>109835</v>
          </cell>
          <cell r="M100">
            <v>0</v>
          </cell>
          <cell r="N100">
            <v>0</v>
          </cell>
        </row>
        <row r="101">
          <cell r="C101">
            <v>149988</v>
          </cell>
          <cell r="D101">
            <v>149988</v>
          </cell>
          <cell r="E101">
            <v>149988</v>
          </cell>
          <cell r="F101">
            <v>149988</v>
          </cell>
          <cell r="G101">
            <v>149988</v>
          </cell>
          <cell r="H101">
            <v>149988</v>
          </cell>
          <cell r="I101">
            <v>149988</v>
          </cell>
          <cell r="J101">
            <v>149988</v>
          </cell>
          <cell r="K101">
            <v>149988</v>
          </cell>
          <cell r="L101">
            <v>149988</v>
          </cell>
          <cell r="M101">
            <v>149988</v>
          </cell>
          <cell r="N101">
            <v>149988</v>
          </cell>
        </row>
        <row r="105">
          <cell r="C105">
            <v>22000</v>
          </cell>
          <cell r="D105">
            <v>32000</v>
          </cell>
          <cell r="E105">
            <v>80700</v>
          </cell>
          <cell r="F105">
            <v>103000</v>
          </cell>
          <cell r="G105">
            <v>106000</v>
          </cell>
          <cell r="H105">
            <v>108000</v>
          </cell>
          <cell r="I105">
            <v>33000</v>
          </cell>
          <cell r="J105">
            <v>37000</v>
          </cell>
          <cell r="K105">
            <v>42000</v>
          </cell>
          <cell r="L105">
            <v>44000</v>
          </cell>
          <cell r="M105">
            <v>15000</v>
          </cell>
          <cell r="N105">
            <v>32500</v>
          </cell>
        </row>
        <row r="106">
          <cell r="C106">
            <v>23386.666666666668</v>
          </cell>
          <cell r="D106">
            <v>34480.000000000007</v>
          </cell>
          <cell r="E106">
            <v>93592.000000000015</v>
          </cell>
          <cell r="F106">
            <v>77552.631578947374</v>
          </cell>
          <cell r="G106">
            <v>74804.999999999985</v>
          </cell>
          <cell r="H106">
            <v>98533.333333333343</v>
          </cell>
          <cell r="I106">
            <v>39663.15789473684</v>
          </cell>
          <cell r="J106">
            <v>36815</v>
          </cell>
          <cell r="K106">
            <v>52100</v>
          </cell>
          <cell r="L106">
            <v>52425</v>
          </cell>
          <cell r="M106">
            <v>0</v>
          </cell>
          <cell r="N106">
            <v>0</v>
          </cell>
        </row>
        <row r="107">
          <cell r="C107">
            <v>77669.25</v>
          </cell>
          <cell r="D107">
            <v>77669.25</v>
          </cell>
          <cell r="E107">
            <v>77669.25</v>
          </cell>
          <cell r="F107">
            <v>77669.25</v>
          </cell>
          <cell r="G107">
            <v>77669.25</v>
          </cell>
          <cell r="H107">
            <v>77669.25</v>
          </cell>
          <cell r="I107">
            <v>77669.25</v>
          </cell>
          <cell r="J107">
            <v>77669.25</v>
          </cell>
          <cell r="K107">
            <v>77669.25</v>
          </cell>
          <cell r="L107">
            <v>77669.25</v>
          </cell>
          <cell r="M107">
            <v>77669.25</v>
          </cell>
          <cell r="N107">
            <v>77669.25</v>
          </cell>
        </row>
        <row r="113">
          <cell r="C113">
            <v>305326.5</v>
          </cell>
          <cell r="D113">
            <v>305326.5</v>
          </cell>
          <cell r="E113">
            <v>305326.5</v>
          </cell>
          <cell r="F113">
            <v>305326.5</v>
          </cell>
          <cell r="G113">
            <v>305326.5</v>
          </cell>
          <cell r="H113">
            <v>305326.5</v>
          </cell>
          <cell r="I113">
            <v>305326.5</v>
          </cell>
          <cell r="J113">
            <v>305326.5</v>
          </cell>
          <cell r="K113">
            <v>305326.5</v>
          </cell>
          <cell r="L113">
            <v>305326.5</v>
          </cell>
          <cell r="M113">
            <v>305326.5</v>
          </cell>
          <cell r="N113">
            <v>305326.5</v>
          </cell>
        </row>
        <row r="115">
          <cell r="C115">
            <v>0</v>
          </cell>
          <cell r="D115">
            <v>0</v>
          </cell>
          <cell r="E115">
            <v>7200</v>
          </cell>
          <cell r="F115">
            <v>5330</v>
          </cell>
          <cell r="G115">
            <v>3260</v>
          </cell>
          <cell r="H115">
            <v>46000</v>
          </cell>
          <cell r="I115">
            <v>46000</v>
          </cell>
          <cell r="J115">
            <v>50000</v>
          </cell>
          <cell r="K115">
            <v>59000</v>
          </cell>
          <cell r="L115">
            <v>61000</v>
          </cell>
          <cell r="M115">
            <v>61500</v>
          </cell>
          <cell r="N115">
            <v>37000</v>
          </cell>
        </row>
        <row r="116">
          <cell r="C116">
            <v>0</v>
          </cell>
          <cell r="D116">
            <v>0</v>
          </cell>
          <cell r="E116">
            <v>8628</v>
          </cell>
          <cell r="F116">
            <v>7942.105263157895</v>
          </cell>
          <cell r="G116">
            <v>31089.999999999996</v>
          </cell>
          <cell r="H116">
            <v>34233.333333333336</v>
          </cell>
          <cell r="I116">
            <v>38400</v>
          </cell>
          <cell r="J116">
            <v>32364.999999999996</v>
          </cell>
          <cell r="K116">
            <v>68383.333333333343</v>
          </cell>
          <cell r="L116">
            <v>51085</v>
          </cell>
          <cell r="M116">
            <v>0</v>
          </cell>
          <cell r="N116">
            <v>0</v>
          </cell>
        </row>
        <row r="117">
          <cell r="C117">
            <v>19988.25</v>
          </cell>
          <cell r="D117">
            <v>19988.25</v>
          </cell>
          <cell r="E117">
            <v>19988.25</v>
          </cell>
          <cell r="F117">
            <v>19988.25</v>
          </cell>
          <cell r="G117">
            <v>19988.25</v>
          </cell>
          <cell r="H117">
            <v>19988.25</v>
          </cell>
          <cell r="I117">
            <v>19988.25</v>
          </cell>
          <cell r="J117">
            <v>19988.25</v>
          </cell>
          <cell r="K117">
            <v>19988.25</v>
          </cell>
          <cell r="L117">
            <v>19988.25</v>
          </cell>
          <cell r="M117">
            <v>19988.25</v>
          </cell>
          <cell r="N117">
            <v>19988.25</v>
          </cell>
        </row>
        <row r="121">
          <cell r="C121">
            <v>32000</v>
          </cell>
          <cell r="D121">
            <v>40000</v>
          </cell>
          <cell r="E121">
            <v>43000</v>
          </cell>
          <cell r="F121">
            <v>44000</v>
          </cell>
          <cell r="G121">
            <v>43000</v>
          </cell>
          <cell r="H121">
            <v>67000</v>
          </cell>
          <cell r="I121">
            <v>67000</v>
          </cell>
          <cell r="J121">
            <v>68000</v>
          </cell>
          <cell r="K121">
            <v>81000</v>
          </cell>
          <cell r="L121">
            <v>77000</v>
          </cell>
          <cell r="M121">
            <v>63700</v>
          </cell>
          <cell r="N121">
            <v>60300</v>
          </cell>
        </row>
        <row r="122">
          <cell r="C122">
            <v>27826.666666666664</v>
          </cell>
          <cell r="D122">
            <v>39019.999999999993</v>
          </cell>
          <cell r="E122">
            <v>45280</v>
          </cell>
          <cell r="F122">
            <v>45757.894736842107</v>
          </cell>
          <cell r="G122">
            <v>47060</v>
          </cell>
          <cell r="H122">
            <v>54145.833333333336</v>
          </cell>
          <cell r="I122">
            <v>72415.789473684214</v>
          </cell>
          <cell r="J122">
            <v>58875</v>
          </cell>
          <cell r="K122">
            <v>62150</v>
          </cell>
          <cell r="L122">
            <v>76210.000000000015</v>
          </cell>
          <cell r="M122">
            <v>0</v>
          </cell>
          <cell r="N122">
            <v>0</v>
          </cell>
        </row>
        <row r="123">
          <cell r="C123">
            <v>40998.75</v>
          </cell>
          <cell r="D123">
            <v>40998.75</v>
          </cell>
          <cell r="E123">
            <v>40998.75</v>
          </cell>
          <cell r="F123">
            <v>40998.75</v>
          </cell>
          <cell r="G123">
            <v>40998.75</v>
          </cell>
          <cell r="H123">
            <v>40998.75</v>
          </cell>
          <cell r="I123">
            <v>40998.75</v>
          </cell>
          <cell r="J123">
            <v>40998.75</v>
          </cell>
          <cell r="K123">
            <v>40998.75</v>
          </cell>
          <cell r="L123">
            <v>40998.75</v>
          </cell>
          <cell r="M123">
            <v>40998.75</v>
          </cell>
          <cell r="N123">
            <v>40998.75</v>
          </cell>
        </row>
        <row r="127">
          <cell r="C127">
            <v>15000</v>
          </cell>
          <cell r="D127">
            <v>23500</v>
          </cell>
          <cell r="E127">
            <v>21900</v>
          </cell>
          <cell r="F127">
            <v>11600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19959.999999999996</v>
          </cell>
          <cell r="D128">
            <v>31075</v>
          </cell>
          <cell r="E128">
            <v>26636</v>
          </cell>
          <cell r="F128">
            <v>19378.947368421053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31059</v>
          </cell>
          <cell r="D129">
            <v>31059</v>
          </cell>
          <cell r="E129">
            <v>31059</v>
          </cell>
          <cell r="F129">
            <v>31059</v>
          </cell>
          <cell r="G129">
            <v>31059</v>
          </cell>
          <cell r="H129">
            <v>31059</v>
          </cell>
          <cell r="I129">
            <v>31059</v>
          </cell>
          <cell r="J129">
            <v>31059</v>
          </cell>
          <cell r="K129">
            <v>31059</v>
          </cell>
          <cell r="L129">
            <v>31059</v>
          </cell>
          <cell r="M129">
            <v>31059</v>
          </cell>
          <cell r="N129">
            <v>31059</v>
          </cell>
        </row>
        <row r="133">
          <cell r="C133">
            <v>15000</v>
          </cell>
          <cell r="D133">
            <v>22000</v>
          </cell>
          <cell r="E133">
            <v>23800</v>
          </cell>
          <cell r="F133">
            <v>23500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13780</v>
          </cell>
          <cell r="D134">
            <v>20900</v>
          </cell>
          <cell r="E134">
            <v>26224</v>
          </cell>
          <cell r="F134">
            <v>27836.842105263157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40998.75</v>
          </cell>
          <cell r="D135">
            <v>40998.75</v>
          </cell>
          <cell r="E135">
            <v>40998.75</v>
          </cell>
          <cell r="F135">
            <v>40998.75</v>
          </cell>
          <cell r="G135">
            <v>40998.75</v>
          </cell>
          <cell r="H135">
            <v>40998.75</v>
          </cell>
          <cell r="I135">
            <v>40998.75</v>
          </cell>
          <cell r="J135">
            <v>40998.75</v>
          </cell>
          <cell r="K135">
            <v>40998.75</v>
          </cell>
          <cell r="L135">
            <v>40998.75</v>
          </cell>
          <cell r="M135">
            <v>40998.75</v>
          </cell>
          <cell r="N135">
            <v>40998.75</v>
          </cell>
        </row>
        <row r="139">
          <cell r="C139">
            <v>17500</v>
          </cell>
          <cell r="D139">
            <v>32000</v>
          </cell>
          <cell r="E139">
            <v>37400</v>
          </cell>
          <cell r="F139">
            <v>31500</v>
          </cell>
          <cell r="G139">
            <v>25610</v>
          </cell>
          <cell r="H139">
            <v>29240</v>
          </cell>
          <cell r="I139">
            <v>55000</v>
          </cell>
          <cell r="J139">
            <v>58000</v>
          </cell>
          <cell r="K139">
            <v>67000</v>
          </cell>
          <cell r="L139">
            <v>70000</v>
          </cell>
          <cell r="M139">
            <v>41500</v>
          </cell>
          <cell r="N139">
            <v>35500</v>
          </cell>
        </row>
        <row r="140">
          <cell r="C140">
            <v>18240.000000000004</v>
          </cell>
          <cell r="D140">
            <v>30994.999999999996</v>
          </cell>
          <cell r="E140">
            <v>42728</v>
          </cell>
          <cell r="F140">
            <v>32110.526315789477</v>
          </cell>
          <cell r="G140">
            <v>30350</v>
          </cell>
          <cell r="H140">
            <v>27408.333333333332</v>
          </cell>
          <cell r="I140">
            <v>53389.473684210519</v>
          </cell>
          <cell r="J140">
            <v>61290</v>
          </cell>
          <cell r="K140">
            <v>69641.666666666672</v>
          </cell>
          <cell r="L140">
            <v>69690</v>
          </cell>
          <cell r="M140">
            <v>0</v>
          </cell>
          <cell r="N140">
            <v>0</v>
          </cell>
        </row>
        <row r="141">
          <cell r="C141">
            <v>60051.75</v>
          </cell>
          <cell r="D141">
            <v>60051.75</v>
          </cell>
          <cell r="E141">
            <v>60051.75</v>
          </cell>
          <cell r="F141">
            <v>60051.75</v>
          </cell>
          <cell r="G141">
            <v>60051.75</v>
          </cell>
          <cell r="H141">
            <v>60051.75</v>
          </cell>
          <cell r="I141">
            <v>60051.75</v>
          </cell>
          <cell r="J141">
            <v>60051.75</v>
          </cell>
          <cell r="K141">
            <v>60051.75</v>
          </cell>
          <cell r="L141">
            <v>60051.75</v>
          </cell>
          <cell r="M141">
            <v>60051.75</v>
          </cell>
          <cell r="N141">
            <v>60051.75</v>
          </cell>
        </row>
        <row r="145">
          <cell r="C145">
            <v>42000</v>
          </cell>
          <cell r="D145">
            <v>62000</v>
          </cell>
          <cell r="E145">
            <v>68000</v>
          </cell>
          <cell r="F145">
            <v>70000</v>
          </cell>
          <cell r="G145">
            <v>68000</v>
          </cell>
          <cell r="H145">
            <v>71000</v>
          </cell>
          <cell r="I145">
            <v>71000</v>
          </cell>
          <cell r="J145">
            <v>73000</v>
          </cell>
          <cell r="K145">
            <v>80000</v>
          </cell>
          <cell r="L145">
            <v>80000</v>
          </cell>
          <cell r="M145">
            <v>55700</v>
          </cell>
          <cell r="N145">
            <v>55500</v>
          </cell>
        </row>
        <row r="146">
          <cell r="C146">
            <v>45626.666666666664</v>
          </cell>
          <cell r="D146">
            <v>37455</v>
          </cell>
          <cell r="E146">
            <v>53556.000000000007</v>
          </cell>
          <cell r="F146">
            <v>69042.105263157893</v>
          </cell>
          <cell r="G146">
            <v>49545</v>
          </cell>
          <cell r="H146">
            <v>48529.166666666672</v>
          </cell>
          <cell r="I146">
            <v>64278.947368421046</v>
          </cell>
          <cell r="J146">
            <v>75635</v>
          </cell>
          <cell r="K146">
            <v>80791.666666666672</v>
          </cell>
          <cell r="L146">
            <v>89635</v>
          </cell>
          <cell r="M146">
            <v>0</v>
          </cell>
          <cell r="N146">
            <v>0</v>
          </cell>
        </row>
        <row r="147">
          <cell r="C147">
            <v>62988</v>
          </cell>
          <cell r="D147">
            <v>62988</v>
          </cell>
          <cell r="E147">
            <v>62988</v>
          </cell>
          <cell r="F147">
            <v>62988</v>
          </cell>
          <cell r="G147">
            <v>62988</v>
          </cell>
          <cell r="H147">
            <v>62988</v>
          </cell>
          <cell r="I147">
            <v>62988</v>
          </cell>
          <cell r="J147">
            <v>62988</v>
          </cell>
          <cell r="K147">
            <v>62988</v>
          </cell>
          <cell r="L147">
            <v>62988</v>
          </cell>
          <cell r="M147">
            <v>62988</v>
          </cell>
          <cell r="N147">
            <v>62988</v>
          </cell>
        </row>
        <row r="151">
          <cell r="C151">
            <v>10000</v>
          </cell>
          <cell r="D151">
            <v>18000</v>
          </cell>
          <cell r="E151">
            <v>19000</v>
          </cell>
          <cell r="F151">
            <v>13100</v>
          </cell>
          <cell r="G151">
            <v>9870</v>
          </cell>
          <cell r="H151">
            <v>15000</v>
          </cell>
          <cell r="I151">
            <v>24000</v>
          </cell>
          <cell r="J151">
            <v>30000</v>
          </cell>
          <cell r="K151">
            <v>39000</v>
          </cell>
          <cell r="L151">
            <v>49000</v>
          </cell>
          <cell r="M151">
            <v>23000</v>
          </cell>
          <cell r="N151">
            <v>19200</v>
          </cell>
        </row>
        <row r="152">
          <cell r="C152">
            <v>10826.666666666666</v>
          </cell>
          <cell r="D152">
            <v>16195</v>
          </cell>
          <cell r="E152">
            <v>22024</v>
          </cell>
          <cell r="F152">
            <v>19594.736842105263</v>
          </cell>
          <cell r="G152">
            <v>12655</v>
          </cell>
          <cell r="H152">
            <v>8983.3333333333321</v>
          </cell>
          <cell r="I152">
            <v>24110.526315789473</v>
          </cell>
          <cell r="J152">
            <v>30564.999999999996</v>
          </cell>
          <cell r="K152">
            <v>30012.5</v>
          </cell>
          <cell r="L152">
            <v>47650</v>
          </cell>
          <cell r="M152">
            <v>0</v>
          </cell>
          <cell r="N152">
            <v>0</v>
          </cell>
        </row>
        <row r="153">
          <cell r="C153">
            <v>39998.25</v>
          </cell>
          <cell r="D153">
            <v>39998.25</v>
          </cell>
          <cell r="E153">
            <v>39998.25</v>
          </cell>
          <cell r="F153">
            <v>39998.25</v>
          </cell>
          <cell r="G153">
            <v>39998.25</v>
          </cell>
          <cell r="H153">
            <v>39998.25</v>
          </cell>
          <cell r="I153">
            <v>39998.25</v>
          </cell>
          <cell r="J153">
            <v>39998.25</v>
          </cell>
          <cell r="K153">
            <v>39998.25</v>
          </cell>
          <cell r="L153">
            <v>39998.25</v>
          </cell>
          <cell r="M153">
            <v>39998.25</v>
          </cell>
          <cell r="N153">
            <v>39998.25</v>
          </cell>
        </row>
        <row r="163">
          <cell r="C163">
            <v>84000</v>
          </cell>
          <cell r="D163">
            <v>91000</v>
          </cell>
          <cell r="E163">
            <v>97000</v>
          </cell>
          <cell r="F163">
            <v>101000</v>
          </cell>
          <cell r="G163">
            <v>103000</v>
          </cell>
          <cell r="H163">
            <v>104000</v>
          </cell>
          <cell r="I163">
            <v>91000</v>
          </cell>
          <cell r="J163">
            <v>100000</v>
          </cell>
          <cell r="K163">
            <v>106000</v>
          </cell>
          <cell r="L163">
            <v>103000</v>
          </cell>
          <cell r="M163">
            <v>85700</v>
          </cell>
          <cell r="N163">
            <v>85300</v>
          </cell>
        </row>
        <row r="164">
          <cell r="C164">
            <v>75380.000000000015</v>
          </cell>
          <cell r="D164">
            <v>83320.000000000015</v>
          </cell>
          <cell r="E164">
            <v>80143.999999999985</v>
          </cell>
          <cell r="F164">
            <v>70131.578947368427</v>
          </cell>
          <cell r="G164">
            <v>93300</v>
          </cell>
          <cell r="H164">
            <v>99587.499999999985</v>
          </cell>
          <cell r="I164">
            <v>99905.263157894733</v>
          </cell>
          <cell r="J164">
            <v>98175</v>
          </cell>
          <cell r="K164">
            <v>96366.666666666672</v>
          </cell>
          <cell r="L164">
            <v>115540</v>
          </cell>
          <cell r="M164">
            <v>0</v>
          </cell>
          <cell r="N164">
            <v>0</v>
          </cell>
        </row>
        <row r="165">
          <cell r="C165">
            <v>87000</v>
          </cell>
          <cell r="D165">
            <v>87000</v>
          </cell>
          <cell r="E165">
            <v>87000</v>
          </cell>
          <cell r="F165">
            <v>87000</v>
          </cell>
          <cell r="G165">
            <v>87000</v>
          </cell>
          <cell r="H165">
            <v>87000</v>
          </cell>
          <cell r="I165">
            <v>87000</v>
          </cell>
          <cell r="J165">
            <v>87000</v>
          </cell>
          <cell r="K165">
            <v>87000</v>
          </cell>
          <cell r="L165">
            <v>87000</v>
          </cell>
          <cell r="M165">
            <v>87000</v>
          </cell>
          <cell r="N165">
            <v>87000</v>
          </cell>
        </row>
        <row r="169">
          <cell r="C169">
            <v>4500</v>
          </cell>
          <cell r="D169">
            <v>11500</v>
          </cell>
          <cell r="E169">
            <v>8700</v>
          </cell>
          <cell r="F169">
            <v>6440</v>
          </cell>
          <cell r="G169">
            <v>5150</v>
          </cell>
          <cell r="H169">
            <v>7020</v>
          </cell>
          <cell r="I169">
            <v>6650</v>
          </cell>
          <cell r="J169">
            <v>6650</v>
          </cell>
          <cell r="K169">
            <v>5000</v>
          </cell>
          <cell r="L169">
            <v>7250</v>
          </cell>
          <cell r="M169">
            <v>10180</v>
          </cell>
          <cell r="N169">
            <v>13170</v>
          </cell>
        </row>
        <row r="170">
          <cell r="C170">
            <v>5113.333333333333</v>
          </cell>
          <cell r="D170">
            <v>12325</v>
          </cell>
          <cell r="E170">
            <v>7988</v>
          </cell>
          <cell r="F170">
            <v>8168.4210526315774</v>
          </cell>
          <cell r="G170">
            <v>6050</v>
          </cell>
          <cell r="H170">
            <v>9295.8333333333321</v>
          </cell>
          <cell r="I170">
            <v>10000</v>
          </cell>
          <cell r="J170">
            <v>10730</v>
          </cell>
          <cell r="K170">
            <v>9766.6666666666679</v>
          </cell>
          <cell r="L170">
            <v>8650</v>
          </cell>
          <cell r="M170">
            <v>0</v>
          </cell>
          <cell r="N170">
            <v>0</v>
          </cell>
        </row>
        <row r="171">
          <cell r="C171">
            <v>32994.75</v>
          </cell>
          <cell r="D171">
            <v>32994.75</v>
          </cell>
          <cell r="E171">
            <v>32994.75</v>
          </cell>
          <cell r="F171">
            <v>32994.75</v>
          </cell>
          <cell r="G171">
            <v>32994.75</v>
          </cell>
          <cell r="H171">
            <v>32994.75</v>
          </cell>
          <cell r="I171">
            <v>32994.75</v>
          </cell>
          <cell r="J171">
            <v>32994.75</v>
          </cell>
          <cell r="K171">
            <v>32994.75</v>
          </cell>
          <cell r="L171">
            <v>32994.75</v>
          </cell>
          <cell r="M171">
            <v>32994.75</v>
          </cell>
          <cell r="N171">
            <v>32994.75</v>
          </cell>
        </row>
        <row r="175"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 t="e">
            <v>#REF!</v>
          </cell>
          <cell r="L175" t="e">
            <v>#REF!</v>
          </cell>
          <cell r="M175" t="e">
            <v>#REF!</v>
          </cell>
          <cell r="N175" t="e">
            <v>#REF!</v>
          </cell>
        </row>
        <row r="176"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 t="e">
            <v>#REF!</v>
          </cell>
          <cell r="L176" t="e">
            <v>#REF!</v>
          </cell>
          <cell r="M176" t="e">
            <v>#REF!</v>
          </cell>
          <cell r="N176" t="e">
            <v>#REF!</v>
          </cell>
        </row>
        <row r="177"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 t="e">
            <v>#REF!</v>
          </cell>
          <cell r="L177" t="e">
            <v>#REF!</v>
          </cell>
          <cell r="M177" t="e">
            <v>#REF!</v>
          </cell>
          <cell r="N177" t="e">
            <v>#REF!</v>
          </cell>
        </row>
        <row r="179">
          <cell r="C179">
            <v>13000</v>
          </cell>
          <cell r="D179">
            <v>19000</v>
          </cell>
          <cell r="E179">
            <v>24400</v>
          </cell>
          <cell r="F179">
            <v>30600</v>
          </cell>
          <cell r="G179">
            <v>16000</v>
          </cell>
          <cell r="H179">
            <v>25000</v>
          </cell>
          <cell r="I179">
            <v>33300</v>
          </cell>
          <cell r="J179">
            <v>39000</v>
          </cell>
          <cell r="K179">
            <v>43000</v>
          </cell>
          <cell r="L179">
            <v>55000</v>
          </cell>
          <cell r="M179">
            <v>44000</v>
          </cell>
          <cell r="N179">
            <v>32299.999999999996</v>
          </cell>
        </row>
        <row r="180">
          <cell r="C180">
            <v>13413.333333333332</v>
          </cell>
          <cell r="D180">
            <v>18815</v>
          </cell>
          <cell r="E180">
            <v>23555.999999999996</v>
          </cell>
          <cell r="F180">
            <v>28547.36842105263</v>
          </cell>
          <cell r="G180">
            <v>27855</v>
          </cell>
          <cell r="H180">
            <v>25800</v>
          </cell>
          <cell r="I180">
            <v>20542.105263157897</v>
          </cell>
          <cell r="J180">
            <v>24480</v>
          </cell>
          <cell r="K180">
            <v>43083.333333333336</v>
          </cell>
          <cell r="L180">
            <v>46295</v>
          </cell>
          <cell r="M180">
            <v>0</v>
          </cell>
          <cell r="N180">
            <v>0</v>
          </cell>
        </row>
        <row r="181">
          <cell r="C181">
            <v>35191.5</v>
          </cell>
          <cell r="D181">
            <v>35191.5</v>
          </cell>
          <cell r="E181">
            <v>35191.5</v>
          </cell>
          <cell r="F181">
            <v>35191.5</v>
          </cell>
          <cell r="G181">
            <v>35191.5</v>
          </cell>
          <cell r="H181">
            <v>35191.5</v>
          </cell>
          <cell r="I181">
            <v>35191.5</v>
          </cell>
          <cell r="J181">
            <v>35191.5</v>
          </cell>
          <cell r="K181">
            <v>35191.5</v>
          </cell>
          <cell r="L181">
            <v>35191.5</v>
          </cell>
          <cell r="M181">
            <v>35191.5</v>
          </cell>
          <cell r="N181">
            <v>35191.5</v>
          </cell>
        </row>
        <row r="185">
          <cell r="C185">
            <v>22500</v>
          </cell>
          <cell r="D185">
            <v>31600</v>
          </cell>
          <cell r="E185">
            <v>36000</v>
          </cell>
          <cell r="F185">
            <v>34000</v>
          </cell>
          <cell r="G185">
            <v>32000</v>
          </cell>
          <cell r="H185">
            <v>34000</v>
          </cell>
          <cell r="I185">
            <v>35000</v>
          </cell>
          <cell r="J185">
            <v>40000</v>
          </cell>
          <cell r="K185">
            <v>46000</v>
          </cell>
          <cell r="L185">
            <v>51000</v>
          </cell>
          <cell r="M185">
            <v>62700</v>
          </cell>
          <cell r="N185">
            <v>44000</v>
          </cell>
        </row>
        <row r="186">
          <cell r="C186">
            <v>25433.333333333332</v>
          </cell>
          <cell r="D186">
            <v>26464.999999999996</v>
          </cell>
          <cell r="E186">
            <v>30191.999999999996</v>
          </cell>
          <cell r="F186">
            <v>31778.94736842105</v>
          </cell>
          <cell r="G186">
            <v>26105</v>
          </cell>
          <cell r="H186">
            <v>34125</v>
          </cell>
          <cell r="I186">
            <v>28742.105263157897</v>
          </cell>
          <cell r="J186">
            <v>32850</v>
          </cell>
          <cell r="K186">
            <v>33308.333333333328</v>
          </cell>
          <cell r="L186">
            <v>32265</v>
          </cell>
          <cell r="M186">
            <v>0</v>
          </cell>
          <cell r="N186">
            <v>0</v>
          </cell>
        </row>
        <row r="187">
          <cell r="C187">
            <v>33995.25</v>
          </cell>
          <cell r="D187">
            <v>33995.25</v>
          </cell>
          <cell r="E187">
            <v>33995.25</v>
          </cell>
          <cell r="F187">
            <v>33995.25</v>
          </cell>
          <cell r="G187">
            <v>33995.25</v>
          </cell>
          <cell r="H187">
            <v>33995.25</v>
          </cell>
          <cell r="I187">
            <v>33995.25</v>
          </cell>
          <cell r="J187">
            <v>33995.25</v>
          </cell>
          <cell r="K187">
            <v>33995.25</v>
          </cell>
          <cell r="L187">
            <v>33995.25</v>
          </cell>
          <cell r="M187">
            <v>33995.25</v>
          </cell>
          <cell r="N187">
            <v>33995.25</v>
          </cell>
        </row>
        <row r="191">
          <cell r="C191">
            <v>22000</v>
          </cell>
          <cell r="D191">
            <v>26000</v>
          </cell>
          <cell r="E191">
            <v>26500</v>
          </cell>
          <cell r="F191">
            <v>18200</v>
          </cell>
          <cell r="G191">
            <v>14600</v>
          </cell>
          <cell r="H191">
            <v>20000</v>
          </cell>
          <cell r="I191">
            <v>26000</v>
          </cell>
          <cell r="J191">
            <v>35000</v>
          </cell>
          <cell r="K191">
            <v>40000</v>
          </cell>
          <cell r="L191">
            <v>40000</v>
          </cell>
          <cell r="M191">
            <v>43700</v>
          </cell>
          <cell r="N191">
            <v>41300</v>
          </cell>
        </row>
        <row r="192">
          <cell r="C192">
            <v>23566.666666666668</v>
          </cell>
          <cell r="D192">
            <v>23725</v>
          </cell>
          <cell r="E192">
            <v>31764</v>
          </cell>
          <cell r="F192">
            <v>26347.368421052633</v>
          </cell>
          <cell r="G192">
            <v>20110</v>
          </cell>
          <cell r="H192">
            <v>26900.000000000004</v>
          </cell>
          <cell r="I192">
            <v>27468.421052631576</v>
          </cell>
          <cell r="J192">
            <v>33725</v>
          </cell>
          <cell r="K192">
            <v>34308.333333333328</v>
          </cell>
          <cell r="L192">
            <v>28110.000000000004</v>
          </cell>
          <cell r="M192">
            <v>0</v>
          </cell>
          <cell r="N192">
            <v>0</v>
          </cell>
        </row>
        <row r="193">
          <cell r="C193">
            <v>47393.25</v>
          </cell>
          <cell r="D193">
            <v>47393.25</v>
          </cell>
          <cell r="E193">
            <v>47393.25</v>
          </cell>
          <cell r="F193">
            <v>47393.25</v>
          </cell>
          <cell r="G193">
            <v>47393.25</v>
          </cell>
          <cell r="H193">
            <v>47393.25</v>
          </cell>
          <cell r="I193">
            <v>47393.25</v>
          </cell>
          <cell r="J193">
            <v>47393.25</v>
          </cell>
          <cell r="K193">
            <v>47393.25</v>
          </cell>
          <cell r="L193">
            <v>47393.25</v>
          </cell>
          <cell r="M193">
            <v>47393.25</v>
          </cell>
          <cell r="N193">
            <v>47393.25</v>
          </cell>
        </row>
        <row r="197">
          <cell r="C197">
            <v>25000</v>
          </cell>
          <cell r="D197">
            <v>30000</v>
          </cell>
          <cell r="E197">
            <v>42000</v>
          </cell>
          <cell r="F197">
            <v>41000</v>
          </cell>
          <cell r="G197">
            <v>33000</v>
          </cell>
          <cell r="H197">
            <v>35000</v>
          </cell>
          <cell r="I197">
            <v>45000</v>
          </cell>
          <cell r="J197">
            <v>50000</v>
          </cell>
          <cell r="K197">
            <v>50000</v>
          </cell>
          <cell r="L197">
            <v>50000</v>
          </cell>
          <cell r="M197">
            <v>48500</v>
          </cell>
          <cell r="N197">
            <v>47500</v>
          </cell>
        </row>
        <row r="198">
          <cell r="C198">
            <v>27459.999999999996</v>
          </cell>
          <cell r="D198">
            <v>28665</v>
          </cell>
          <cell r="E198">
            <v>38100</v>
          </cell>
          <cell r="F198">
            <v>31684.21052631579</v>
          </cell>
          <cell r="G198">
            <v>31740</v>
          </cell>
          <cell r="H198">
            <v>37516.666666666664</v>
          </cell>
          <cell r="I198">
            <v>33710.526315789473</v>
          </cell>
          <cell r="J198">
            <v>47320</v>
          </cell>
          <cell r="K198">
            <v>48125</v>
          </cell>
          <cell r="L198">
            <v>47960</v>
          </cell>
          <cell r="M198">
            <v>0</v>
          </cell>
          <cell r="N198">
            <v>0</v>
          </cell>
        </row>
        <row r="199">
          <cell r="C199">
            <v>43282.5</v>
          </cell>
          <cell r="D199">
            <v>43282.5</v>
          </cell>
          <cell r="E199">
            <v>43282.5</v>
          </cell>
          <cell r="F199">
            <v>43282.5</v>
          </cell>
          <cell r="G199">
            <v>43282.5</v>
          </cell>
          <cell r="H199">
            <v>43282.5</v>
          </cell>
          <cell r="I199">
            <v>43282.5</v>
          </cell>
          <cell r="J199">
            <v>43282.5</v>
          </cell>
          <cell r="K199">
            <v>43282.5</v>
          </cell>
          <cell r="L199">
            <v>43282.5</v>
          </cell>
          <cell r="M199">
            <v>43282.5</v>
          </cell>
          <cell r="N199">
            <v>43282.5</v>
          </cell>
        </row>
        <row r="233">
          <cell r="C233">
            <v>91800</v>
          </cell>
          <cell r="D233">
            <v>114290</v>
          </cell>
          <cell r="E233">
            <v>138980</v>
          </cell>
          <cell r="F233">
            <v>130050</v>
          </cell>
          <cell r="G233">
            <v>101550</v>
          </cell>
          <cell r="H233">
            <v>121400</v>
          </cell>
          <cell r="I233">
            <v>145850</v>
          </cell>
          <cell r="J233">
            <v>170360</v>
          </cell>
          <cell r="K233">
            <v>185500</v>
          </cell>
          <cell r="L233">
            <v>209030</v>
          </cell>
          <cell r="M233">
            <v>215900</v>
          </cell>
          <cell r="N233">
            <v>198490</v>
          </cell>
        </row>
        <row r="235">
          <cell r="C235">
            <v>184722.75</v>
          </cell>
          <cell r="D235">
            <v>184722.75</v>
          </cell>
          <cell r="E235">
            <v>184722.75</v>
          </cell>
          <cell r="F235">
            <v>184722.75</v>
          </cell>
          <cell r="G235">
            <v>184722.75</v>
          </cell>
          <cell r="H235">
            <v>184722.75</v>
          </cell>
          <cell r="I235">
            <v>184722.75</v>
          </cell>
          <cell r="J235">
            <v>184722.75</v>
          </cell>
          <cell r="K235">
            <v>184722.75</v>
          </cell>
          <cell r="L235">
            <v>184722.75</v>
          </cell>
          <cell r="M235">
            <v>184722.75</v>
          </cell>
          <cell r="N235">
            <v>184722.75</v>
          </cell>
        </row>
        <row r="237">
          <cell r="C237">
            <v>320</v>
          </cell>
          <cell r="D237">
            <v>315</v>
          </cell>
          <cell r="E237">
            <v>140</v>
          </cell>
          <cell r="F237">
            <v>140</v>
          </cell>
          <cell r="G237">
            <v>150</v>
          </cell>
          <cell r="H237">
            <v>250</v>
          </cell>
          <cell r="I237">
            <v>170</v>
          </cell>
          <cell r="J237">
            <v>170</v>
          </cell>
          <cell r="K237">
            <v>630</v>
          </cell>
          <cell r="L237">
            <v>410</v>
          </cell>
          <cell r="M237">
            <v>550</v>
          </cell>
          <cell r="N237">
            <v>310</v>
          </cell>
        </row>
        <row r="238">
          <cell r="C238">
            <v>426.66666666666669</v>
          </cell>
          <cell r="D238">
            <v>205</v>
          </cell>
          <cell r="E238">
            <v>244</v>
          </cell>
          <cell r="F238">
            <v>347.36842105263156</v>
          </cell>
          <cell r="G238">
            <v>225</v>
          </cell>
          <cell r="H238">
            <v>183.33333333333334</v>
          </cell>
          <cell r="I238">
            <v>231.57894736842107</v>
          </cell>
          <cell r="J238">
            <v>315</v>
          </cell>
          <cell r="K238">
            <v>633.33333333333326</v>
          </cell>
          <cell r="L238">
            <v>320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</sheetNames>
    <sheetDataSet>
      <sheetData sheetId="0" refreshError="1"/>
      <sheetData sheetId="1" refreshError="1"/>
      <sheetData sheetId="2" refreshError="1"/>
      <sheetData sheetId="3" refreshError="1">
        <row r="20">
          <cell r="F20">
            <v>1085</v>
          </cell>
        </row>
        <row r="22">
          <cell r="F22">
            <v>19782</v>
          </cell>
          <cell r="G22">
            <v>37182</v>
          </cell>
          <cell r="H22">
            <v>134432</v>
          </cell>
          <cell r="I22">
            <v>179682</v>
          </cell>
          <cell r="J22">
            <v>188038</v>
          </cell>
          <cell r="K22">
            <v>188038</v>
          </cell>
          <cell r="L22">
            <v>233888</v>
          </cell>
          <cell r="M22">
            <v>237888</v>
          </cell>
          <cell r="N22">
            <v>246090</v>
          </cell>
          <cell r="O22">
            <v>250720</v>
          </cell>
          <cell r="P22">
            <v>252252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R, Deepthi" refreshedDate="45220.776466435185" createdVersion="8" refreshedVersion="8" minRefreshableVersion="3" recordCount="16" xr:uid="{C20D0A61-AD9D-4E2D-8660-F060CE59A12B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Aug YTD" numFmtId="168">
      <sharedItems containsSemiMixedTypes="0" containsString="0" containsNumber="1" minValue="-25.760770000000008" maxValue="3491.3513400000006"/>
    </cacheField>
    <cacheField name="AOP 2023 - Aug YTD" numFmtId="0">
      <sharedItems containsSemiMixedTypes="0" containsString="0" containsNumber="1" containsInteger="1" minValue="0" maxValue="2627"/>
    </cacheField>
    <cacheField name="ACT 2023 - Aug YTD" numFmtId="0">
      <sharedItems containsSemiMixedTypes="0" containsString="0" containsNumber="1" minValue="11.05" maxValue="3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435.527079629632" createdVersion="8" refreshedVersion="8" minRefreshableVersion="3" recordCount="17" xr:uid="{60980166-4F4F-4E29-A0E6-C681CAEAC406}">
  <cacheSource type="worksheet">
    <worksheetSource ref="A3:H20" sheet="Comparision_2024"/>
  </cacheSource>
  <cacheFields count="8">
    <cacheField name="Region" numFmtId="0">
      <sharedItems containsBlank="1" count="6">
        <s v="NAM"/>
        <s v="GRC"/>
        <s v="Growth"/>
        <s v="CEE"/>
        <s v="WE"/>
        <m/>
      </sharedItems>
    </cacheField>
    <cacheField name="Market" numFmtId="0">
      <sharedItems/>
    </cacheField>
    <cacheField name="2022" numFmtId="168">
      <sharedItems containsSemiMixedTypes="0" containsString="0" containsNumber="1" minValue="0" maxValue="10004.036559999999"/>
    </cacheField>
    <cacheField name="ACT 2022 - Apr YTD (k€)" numFmtId="1">
      <sharedItems containsSemiMixedTypes="0" containsString="0" containsNumber="1" minValue="0" maxValue="1757.8037541007975"/>
    </cacheField>
    <cacheField name="AOP 2023 - Apr YTD" numFmtId="1">
      <sharedItems containsSemiMixedTypes="0" containsString="0" containsNumber="1" minValue="-2.9441599469492985E-7" maxValue="10233.82805418609"/>
    </cacheField>
    <cacheField name="ACT 2023 - Apr YTD (k€)" numFmtId="1">
      <sharedItems containsSemiMixedTypes="0" containsString="0" containsNumber="1" containsInteger="1" minValue="-13" maxValue="2828"/>
    </cacheField>
    <cacheField name="AOP 2024 - Apr YTD" numFmtId="0">
      <sharedItems containsNonDate="0" containsString="0" containsBlank="1"/>
    </cacheField>
    <cacheField name="ACT 2024 - Apr YTD (k€)" numFmtId="1">
      <sharedItems containsSemiMixedTypes="0" containsString="0" containsNumber="1" minValue="-0.23710000000000001" maxValue="3669.7248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3491.3513400000006"/>
    <n v="2627"/>
    <n v="3768"/>
  </r>
  <r>
    <x v="1"/>
    <s v="GRC"/>
    <n v="891.04853999999989"/>
    <n v="553.39825364633612"/>
    <n v="304"/>
    <n v="22"/>
  </r>
  <r>
    <x v="2"/>
    <s v="APA"/>
    <n v="282.05473999999998"/>
    <n v="165.51032000000001"/>
    <n v="168"/>
    <n v="202.96466000000001"/>
  </r>
  <r>
    <x v="2"/>
    <s v="CEE"/>
    <n v="51.205670000000005"/>
    <n v="31.802003014101331"/>
    <n v="68"/>
    <n v="41"/>
  </r>
  <r>
    <x v="3"/>
    <s v="RCA"/>
    <n v="0"/>
    <n v="0"/>
    <n v="0"/>
    <n v="13"/>
  </r>
  <r>
    <x v="2"/>
    <s v="BNL"/>
    <n v="621.86069999999995"/>
    <n v="480.63949000000002"/>
    <n v="487"/>
    <n v="217"/>
  </r>
  <r>
    <x v="2"/>
    <s v="DAC"/>
    <n v="1068.2223899999999"/>
    <n v="608.72884999999997"/>
    <n v="683"/>
    <n v="669"/>
  </r>
  <r>
    <x v="2"/>
    <s v="FRA"/>
    <n v="203.99439999999998"/>
    <n v="126.69359708914639"/>
    <n v="134"/>
    <n v="177"/>
  </r>
  <r>
    <x v="2"/>
    <s v="IBE"/>
    <n v="28.714669999999998"/>
    <n v="17.833650490051685"/>
    <n v="106"/>
    <n v="11.05"/>
  </r>
  <r>
    <x v="2"/>
    <s v="IIG"/>
    <n v="96.330759999999984"/>
    <n v="59.827576123321322"/>
    <n v="95"/>
    <n v="708"/>
  </r>
  <r>
    <x v="2"/>
    <s v="NOR"/>
    <n v="263.78149000000002"/>
    <n v="218.51727"/>
    <n v="224"/>
    <n v="182.84475"/>
  </r>
  <r>
    <x v="2"/>
    <s v="UKI"/>
    <n v="305.78341"/>
    <n v="217.88403"/>
    <n v="450"/>
    <n v="348"/>
  </r>
  <r>
    <x v="3"/>
    <s v="ISC"/>
    <n v="0"/>
    <n v="0"/>
    <n v="4"/>
    <n v="222.04489000000001"/>
  </r>
  <r>
    <x v="3"/>
    <s v="JPN"/>
    <n v="114.09331000000005"/>
    <n v="70.85925813506195"/>
    <n v="42"/>
    <n v="113.15693"/>
  </r>
  <r>
    <x v="3"/>
    <s v="LAT"/>
    <n v="44.747440000000012"/>
    <n v="-25.760770000000008"/>
    <n v="0"/>
    <n v="162"/>
  </r>
  <r>
    <x v="3"/>
    <s v="MET"/>
    <n v="213"/>
    <n v="89"/>
    <n v="163"/>
    <n v="83.08231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NAM"/>
    <n v="5819.1990400000004"/>
    <n v="506.09108426665796"/>
    <n v="5728.7385882050066"/>
    <n v="1661"/>
    <m/>
    <n v="2528.9535999999998"/>
  </r>
  <r>
    <x v="1"/>
    <s v="GRC"/>
    <n v="891.04853999999989"/>
    <n v="264.68922168267977"/>
    <n v="831.53125668478799"/>
    <n v="6"/>
    <m/>
    <n v="124.56229999999999"/>
  </r>
  <r>
    <x v="2"/>
    <s v="APA"/>
    <n v="282.05473999999998"/>
    <n v="79.593999999999994"/>
    <n v="473.43176117324185"/>
    <n v="86"/>
    <m/>
    <n v="156.74379999999999"/>
  </r>
  <r>
    <x v="3"/>
    <s v="CEE"/>
    <n v="51.205670000000005"/>
    <n v="15.210831205716524"/>
    <n v="82.246120476606023"/>
    <n v="34"/>
    <m/>
    <n v="4.2018000000000004"/>
  </r>
  <r>
    <x v="2"/>
    <s v="RCA"/>
    <n v="0"/>
    <n v="0"/>
    <n v="24.999999934375005"/>
    <n v="10"/>
    <m/>
    <n v="2.6700000000000002E-2"/>
  </r>
  <r>
    <x v="4"/>
    <s v="BNL"/>
    <n v="621.86069999999995"/>
    <n v="210.40964"/>
    <n v="697.00559999999996"/>
    <n v="114"/>
    <m/>
    <n v="89.631799999999998"/>
  </r>
  <r>
    <x v="4"/>
    <s v="DAC"/>
    <n v="1068.2223899999999"/>
    <n v="339.39768999999995"/>
    <n v="825.92599927683193"/>
    <n v="341"/>
    <m/>
    <n v="349.15100000000001"/>
  </r>
  <r>
    <x v="4"/>
    <s v="FRA"/>
    <n v="203.99439999999998"/>
    <n v="60.597281225134211"/>
    <n v="201.42107000000004"/>
    <n v="141"/>
    <m/>
    <n v="90.0779"/>
  </r>
  <r>
    <x v="4"/>
    <s v="IBE"/>
    <n v="28.714669999999998"/>
    <n v="8.5297975497215823"/>
    <n v="125.27643999999999"/>
    <n v="1"/>
    <m/>
    <n v="3.2141000000000002"/>
  </r>
  <r>
    <x v="4"/>
    <s v="IIG"/>
    <n v="96.330759999999984"/>
    <n v="28.615403924572977"/>
    <n v="123.18208000000004"/>
    <n v="25"/>
    <m/>
    <n v="21.718299999999999"/>
  </r>
  <r>
    <x v="4"/>
    <s v="NOR"/>
    <n v="263.78149000000002"/>
    <n v="84.740350000000007"/>
    <n v="299.99996640000006"/>
    <n v="108"/>
    <m/>
    <n v="19.0608"/>
  </r>
  <r>
    <x v="4"/>
    <s v="UKI"/>
    <n v="305.78341"/>
    <n v="87.894419999999997"/>
    <n v="546.29298240290007"/>
    <n v="13"/>
    <m/>
    <n v="123.03800000000001"/>
  </r>
  <r>
    <x v="2"/>
    <s v="ISC"/>
    <n v="0"/>
    <n v="0"/>
    <n v="-2.9441599469492985E-7"/>
    <n v="222"/>
    <m/>
    <n v="-0.23710000000000001"/>
  </r>
  <r>
    <x v="2"/>
    <s v="JPN"/>
    <n v="114.09331000000005"/>
    <n v="33.891834246314701"/>
    <n v="83.776164749904012"/>
    <n v="22"/>
    <m/>
    <n v="1.8834"/>
  </r>
  <r>
    <x v="2"/>
    <s v="LAT"/>
    <n v="44.747440000000012"/>
    <n v="12.575519999999999"/>
    <n v="3.9671760012592357E-6"/>
    <n v="57"/>
    <m/>
    <n v="97.365200000000016"/>
  </r>
  <r>
    <x v="2"/>
    <s v="META"/>
    <n v="213"/>
    <n v="25.566679999999998"/>
    <n v="190.00002120967397"/>
    <n v="-13"/>
    <m/>
    <n v="60.333200000000005"/>
  </r>
  <r>
    <x v="5"/>
    <s v="Total"/>
    <n v="10004.036559999999"/>
    <n v="1757.8037541007975"/>
    <n v="10233.82805418609"/>
    <n v="2828"/>
    <m/>
    <n v="3669.7248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6CC12-3417-4D1B-97C6-80C16329EED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3:D25" firstHeaderRow="0" firstDataRow="1" firstDataCol="1"/>
  <pivotFields count="8">
    <pivotField axis="axisRow" showAll="0">
      <items count="7">
        <item h="1" x="3"/>
        <item h="1" x="1"/>
        <item x="2"/>
        <item h="1" x="0"/>
        <item h="1" x="4"/>
        <item h="1" x="5"/>
        <item t="default"/>
      </items>
    </pivotField>
    <pivotField showAll="0"/>
    <pivotField numFmtId="168" showAll="0"/>
    <pivotField dataField="1" numFmtId="1" showAll="0"/>
    <pivotField numFmtId="1" showAll="0"/>
    <pivotField dataField="1" numFmtId="1" showAll="0"/>
    <pivotField showAll="0"/>
    <pivotField dataField="1" numFmtId="1" showAll="0"/>
  </pivotFields>
  <rowFields count="1">
    <field x="0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Apr YTD (k€)" fld="3" baseField="0" baseItem="0"/>
    <dataField name="Sum of ACT 2023 - Apr YTD (k€)" fld="5" baseField="0" baseItem="0"/>
    <dataField name="Sum of ACT 2024 - Apr YTD (k€)" fld="7" baseField="0" baseItem="0"/>
  </dataFields>
  <formats count="4">
    <format dxfId="798">
      <pivotArea outline="0" collapsedLevelsAreSubtotals="1" fieldPosition="0"/>
    </format>
    <format dxfId="797">
      <pivotArea outline="0" collapsedLevelsAreSubtotals="1" fieldPosition="0"/>
    </format>
    <format dxfId="796">
      <pivotArea outline="0" collapsedLevelsAreSubtotals="1" fieldPosition="0"/>
    </format>
    <format dxfId="7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6:D31" firstHeaderRow="0" firstDataRow="1" firstDataCol="1"/>
  <pivotFields count="6">
    <pivotField axis="axisRow" compact="0" outline="0" showAll="0">
      <items count="5">
        <item sd="0" x="1"/>
        <item sd="0" x="3"/>
        <item sd="0" x="0"/>
        <item sd="0" x="2"/>
        <item t="default"/>
      </items>
    </pivotField>
    <pivotField compact="0" outline="0" showAll="0"/>
    <pivotField compact="0" numFmtId="168" outline="0" showAll="0"/>
    <pivotField dataField="1" compact="0" numFmtId="168" outline="0" showAll="0"/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Aug YTD" fld="3" baseField="0" baseItem="0"/>
    <dataField name="Sum of AOP 2023 - Aug YTD" fld="4" baseField="0" baseItem="0"/>
    <dataField name="Sum of ACT 2023 - Aug YTD" fld="5" baseField="0" baseItem="0"/>
  </dataFields>
  <formats count="5">
    <format dxfId="794">
      <pivotArea type="all" dataOnly="0" outline="0" fieldPosition="0"/>
    </format>
    <format dxfId="793">
      <pivotArea outline="0" collapsedLevelsAreSubtotals="1" fieldPosition="0"/>
    </format>
    <format dxfId="792">
      <pivotArea field="0" type="button" dataOnly="0" labelOnly="1" outline="0" axis="axisRow" fieldPosition="0"/>
    </format>
    <format dxfId="791">
      <pivotArea dataOnly="0" labelOnly="1" fieldPosition="0">
        <references count="1">
          <reference field="0" count="0"/>
        </references>
      </pivotArea>
    </format>
    <format dxfId="790">
      <pivotArea dataOnly="0" labelOnly="1" grandRow="1" outline="0" fieldPosition="0"/>
    </format>
  </format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hidden="1" customWidth="1" collapsed="1"/>
    <col min="9" max="9" width="12.6640625" style="101" hidden="1" customWidth="1"/>
    <col min="10" max="10" width="10.6640625" style="2" customWidth="1"/>
    <col min="11" max="11" width="13.886718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6640625" style="9" customWidth="1" collapsed="1"/>
    <col min="28" max="28" width="15.33203125" style="9" customWidth="1"/>
    <col min="29" max="46" width="10.5546875" style="9" customWidth="1"/>
    <col min="47" max="47" width="13.6640625" style="9" bestFit="1" customWidth="1"/>
    <col min="48" max="49" width="13.6640625" style="9" customWidth="1"/>
    <col min="50" max="115" width="9.109375" style="1"/>
    <col min="116" max="16384" width="9.1093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12" t="s">
        <v>29</v>
      </c>
      <c r="C4" s="314" t="s">
        <v>30</v>
      </c>
      <c r="D4" s="326" t="s">
        <v>31</v>
      </c>
      <c r="E4" s="327"/>
      <c r="F4" s="328" t="s">
        <v>32</v>
      </c>
      <c r="G4" s="330" t="s">
        <v>33</v>
      </c>
      <c r="H4" s="317">
        <v>0.63</v>
      </c>
      <c r="I4" s="31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19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13"/>
      <c r="C5" s="315"/>
      <c r="D5" s="321"/>
      <c r="E5" s="322"/>
      <c r="F5" s="329"/>
      <c r="G5" s="331"/>
      <c r="H5" s="318"/>
      <c r="I5" s="32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2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13"/>
      <c r="C6" s="315"/>
      <c r="D6" s="321" t="s">
        <v>36</v>
      </c>
      <c r="E6" s="322" t="s">
        <v>37</v>
      </c>
      <c r="F6" s="323" t="s">
        <v>32</v>
      </c>
      <c r="G6" s="331"/>
      <c r="H6" s="324">
        <v>0.5</v>
      </c>
      <c r="I6" s="32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2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13"/>
      <c r="C7" s="315"/>
      <c r="D7" s="321"/>
      <c r="E7" s="322"/>
      <c r="F7" s="323"/>
      <c r="G7" s="331"/>
      <c r="H7" s="324"/>
      <c r="I7" s="32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2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13"/>
      <c r="C8" s="315"/>
      <c r="D8" s="321" t="s">
        <v>38</v>
      </c>
      <c r="E8" s="322" t="s">
        <v>39</v>
      </c>
      <c r="F8" s="329" t="s">
        <v>32</v>
      </c>
      <c r="G8" s="331"/>
      <c r="H8" s="318">
        <v>0.83</v>
      </c>
      <c r="I8" s="32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2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13"/>
      <c r="C9" s="316"/>
      <c r="D9" s="333"/>
      <c r="E9" s="334"/>
      <c r="F9" s="335"/>
      <c r="G9" s="332"/>
      <c r="H9" s="336"/>
      <c r="I9" s="33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38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53" t="s">
        <v>40</v>
      </c>
      <c r="C10" s="314" t="s">
        <v>41</v>
      </c>
      <c r="D10" s="358" t="s">
        <v>42</v>
      </c>
      <c r="E10" s="359" t="s">
        <v>37</v>
      </c>
      <c r="F10" s="360" t="s">
        <v>32</v>
      </c>
      <c r="G10" s="361" t="s">
        <v>43</v>
      </c>
      <c r="H10" s="363">
        <v>0.38</v>
      </c>
      <c r="I10" s="33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41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2" thickBot="1">
      <c r="B11" s="354"/>
      <c r="C11" s="355"/>
      <c r="D11" s="344"/>
      <c r="E11" s="322"/>
      <c r="F11" s="346"/>
      <c r="G11" s="362"/>
      <c r="H11" s="364"/>
      <c r="I11" s="34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18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2" hidden="1" thickBot="1">
      <c r="B12" s="342" t="s">
        <v>44</v>
      </c>
      <c r="C12" s="356"/>
      <c r="D12" s="343" t="s">
        <v>45</v>
      </c>
      <c r="E12" s="343" t="s">
        <v>37</v>
      </c>
      <c r="F12" s="345" t="s">
        <v>32</v>
      </c>
      <c r="G12" s="346" t="s">
        <v>46</v>
      </c>
      <c r="H12" s="348">
        <v>349</v>
      </c>
      <c r="I12" s="35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5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42"/>
      <c r="C13" s="357"/>
      <c r="D13" s="344"/>
      <c r="E13" s="322"/>
      <c r="F13" s="346"/>
      <c r="G13" s="347"/>
      <c r="H13" s="349"/>
      <c r="I13" s="351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52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398" t="s">
        <v>48</v>
      </c>
      <c r="C14" s="384" t="s">
        <v>49</v>
      </c>
      <c r="D14" s="359" t="s">
        <v>50</v>
      </c>
      <c r="E14" s="359" t="s">
        <v>37</v>
      </c>
      <c r="F14" s="360" t="s">
        <v>51</v>
      </c>
      <c r="G14" s="360" t="s">
        <v>43</v>
      </c>
      <c r="H14" s="365">
        <v>2462</v>
      </c>
      <c r="I14" s="36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6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98"/>
      <c r="C15" s="370"/>
      <c r="D15" s="344"/>
      <c r="E15" s="322"/>
      <c r="F15" s="346"/>
      <c r="G15" s="346"/>
      <c r="H15" s="352"/>
      <c r="I15" s="325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25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399"/>
      <c r="C16" s="370"/>
      <c r="D16" s="344"/>
      <c r="E16" s="322"/>
      <c r="F16" s="346"/>
      <c r="G16" s="346"/>
      <c r="H16" s="352"/>
      <c r="I16" s="32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25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352">
        <v>4072</v>
      </c>
      <c r="I17" s="32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2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99"/>
      <c r="C18" s="370"/>
      <c r="D18" s="344"/>
      <c r="E18" s="322"/>
      <c r="F18" s="346"/>
      <c r="G18" s="346"/>
      <c r="H18" s="352"/>
      <c r="I18" s="325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25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99"/>
      <c r="C19" s="370"/>
      <c r="D19" s="344"/>
      <c r="E19" s="322"/>
      <c r="F19" s="346"/>
      <c r="G19" s="346"/>
      <c r="H19" s="352"/>
      <c r="I19" s="32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25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99"/>
      <c r="C20" s="370"/>
      <c r="D20" s="322" t="s">
        <v>59</v>
      </c>
      <c r="E20" s="322" t="s">
        <v>37</v>
      </c>
      <c r="F20" s="346" t="s">
        <v>51</v>
      </c>
      <c r="G20" s="346" t="s">
        <v>43</v>
      </c>
      <c r="H20" s="352"/>
      <c r="I20" s="32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2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399"/>
      <c r="C21" s="370"/>
      <c r="D21" s="322"/>
      <c r="E21" s="322"/>
      <c r="F21" s="346"/>
      <c r="G21" s="346"/>
      <c r="H21" s="352"/>
      <c r="I21" s="325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2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399"/>
      <c r="C22" s="370"/>
      <c r="D22" s="322"/>
      <c r="E22" s="322"/>
      <c r="F22" s="346"/>
      <c r="G22" s="346"/>
      <c r="H22" s="352"/>
      <c r="I22" s="32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2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399"/>
      <c r="C23" s="370"/>
      <c r="D23" s="322" t="s">
        <v>60</v>
      </c>
      <c r="E23" s="322" t="s">
        <v>39</v>
      </c>
      <c r="F23" s="346" t="s">
        <v>51</v>
      </c>
      <c r="G23" s="346" t="s">
        <v>43</v>
      </c>
      <c r="H23" s="352"/>
      <c r="I23" s="32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2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399"/>
      <c r="C24" s="370"/>
      <c r="D24" s="322"/>
      <c r="E24" s="322"/>
      <c r="F24" s="346"/>
      <c r="G24" s="346"/>
      <c r="H24" s="352"/>
      <c r="I24" s="325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2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399"/>
      <c r="C25" s="370"/>
      <c r="D25" s="322"/>
      <c r="E25" s="322"/>
      <c r="F25" s="346"/>
      <c r="G25" s="346"/>
      <c r="H25" s="352"/>
      <c r="I25" s="32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2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399"/>
      <c r="C26" s="370"/>
      <c r="D26" s="375" t="s">
        <v>61</v>
      </c>
      <c r="E26" s="378" t="s">
        <v>62</v>
      </c>
      <c r="F26" s="380" t="s">
        <v>51</v>
      </c>
      <c r="G26" s="380" t="s">
        <v>43</v>
      </c>
      <c r="H26" s="382">
        <f>SUM(H14:H25)</f>
        <v>6534</v>
      </c>
      <c r="I26" s="367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367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399"/>
      <c r="C27" s="370"/>
      <c r="D27" s="376"/>
      <c r="E27" s="378"/>
      <c r="F27" s="380"/>
      <c r="G27" s="380"/>
      <c r="H27" s="382"/>
      <c r="I27" s="367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367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399"/>
      <c r="C28" s="371"/>
      <c r="D28" s="377"/>
      <c r="E28" s="379"/>
      <c r="F28" s="381"/>
      <c r="G28" s="381"/>
      <c r="H28" s="383"/>
      <c r="I28" s="368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368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2" hidden="1" thickBot="1">
      <c r="B29" s="399"/>
      <c r="C29" s="369" t="s">
        <v>63</v>
      </c>
      <c r="D29" s="327" t="s">
        <v>64</v>
      </c>
      <c r="E29" s="327" t="s">
        <v>39</v>
      </c>
      <c r="F29" s="372" t="s">
        <v>51</v>
      </c>
      <c r="G29" s="372" t="s">
        <v>43</v>
      </c>
      <c r="H29" s="373">
        <v>0</v>
      </c>
      <c r="I29" s="37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7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399"/>
      <c r="C30" s="370"/>
      <c r="D30" s="344"/>
      <c r="E30" s="322"/>
      <c r="F30" s="346"/>
      <c r="G30" s="346"/>
      <c r="H30" s="352"/>
      <c r="I30" s="325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25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99"/>
      <c r="C31" s="370"/>
      <c r="D31" s="344"/>
      <c r="E31" s="322"/>
      <c r="F31" s="346"/>
      <c r="G31" s="346"/>
      <c r="H31" s="352"/>
      <c r="I31" s="32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25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399"/>
      <c r="C32" s="370"/>
      <c r="D32" s="322" t="s">
        <v>65</v>
      </c>
      <c r="E32" s="322" t="s">
        <v>39</v>
      </c>
      <c r="F32" s="346" t="s">
        <v>51</v>
      </c>
      <c r="G32" s="346" t="s">
        <v>43</v>
      </c>
      <c r="H32" s="352">
        <v>7</v>
      </c>
      <c r="I32" s="32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2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399"/>
      <c r="C33" s="370"/>
      <c r="D33" s="344"/>
      <c r="E33" s="322"/>
      <c r="F33" s="346"/>
      <c r="G33" s="346"/>
      <c r="H33" s="352"/>
      <c r="I33" s="325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25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399"/>
      <c r="C34" s="370"/>
      <c r="D34" s="344"/>
      <c r="E34" s="322"/>
      <c r="F34" s="346"/>
      <c r="G34" s="346"/>
      <c r="H34" s="352"/>
      <c r="I34" s="32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25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399"/>
      <c r="C35" s="370"/>
      <c r="D35" s="322" t="s">
        <v>66</v>
      </c>
      <c r="E35" s="322" t="s">
        <v>39</v>
      </c>
      <c r="F35" s="346" t="s">
        <v>51</v>
      </c>
      <c r="G35" s="346" t="s">
        <v>43</v>
      </c>
      <c r="H35" s="352">
        <v>802</v>
      </c>
      <c r="I35" s="32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2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399"/>
      <c r="C36" s="370"/>
      <c r="D36" s="344"/>
      <c r="E36" s="322"/>
      <c r="F36" s="346"/>
      <c r="G36" s="346"/>
      <c r="H36" s="352"/>
      <c r="I36" s="325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25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399"/>
      <c r="C37" s="370"/>
      <c r="D37" s="344"/>
      <c r="E37" s="322"/>
      <c r="F37" s="346"/>
      <c r="G37" s="346"/>
      <c r="H37" s="352"/>
      <c r="I37" s="32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25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399"/>
      <c r="C38" s="370"/>
      <c r="D38" s="322" t="s">
        <v>67</v>
      </c>
      <c r="E38" s="322" t="s">
        <v>39</v>
      </c>
      <c r="F38" s="346" t="s">
        <v>51</v>
      </c>
      <c r="G38" s="346" t="s">
        <v>43</v>
      </c>
      <c r="H38" s="352">
        <v>5</v>
      </c>
      <c r="I38" s="32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2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399"/>
      <c r="C39" s="370"/>
      <c r="D39" s="344"/>
      <c r="E39" s="322"/>
      <c r="F39" s="346"/>
      <c r="G39" s="346"/>
      <c r="H39" s="352"/>
      <c r="I39" s="325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25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399"/>
      <c r="C40" s="370"/>
      <c r="D40" s="344"/>
      <c r="E40" s="322"/>
      <c r="F40" s="346"/>
      <c r="G40" s="346"/>
      <c r="H40" s="352"/>
      <c r="I40" s="32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25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399"/>
      <c r="C41" s="370"/>
      <c r="D41" s="375" t="s">
        <v>68</v>
      </c>
      <c r="E41" s="378" t="s">
        <v>62</v>
      </c>
      <c r="F41" s="380" t="s">
        <v>51</v>
      </c>
      <c r="G41" s="380" t="s">
        <v>43</v>
      </c>
      <c r="H41" s="382">
        <f>SUM(H29:H40)</f>
        <v>814</v>
      </c>
      <c r="I41" s="367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367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399"/>
      <c r="C42" s="370"/>
      <c r="D42" s="376"/>
      <c r="E42" s="378"/>
      <c r="F42" s="380"/>
      <c r="G42" s="380"/>
      <c r="H42" s="382"/>
      <c r="I42" s="367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367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2" thickBot="1">
      <c r="B43" s="399"/>
      <c r="C43" s="371"/>
      <c r="D43" s="377"/>
      <c r="E43" s="379"/>
      <c r="F43" s="381"/>
      <c r="G43" s="381"/>
      <c r="H43" s="383"/>
      <c r="I43" s="368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368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400" t="s">
        <v>69</v>
      </c>
      <c r="C44" s="403" t="s">
        <v>70</v>
      </c>
      <c r="D44" s="406" t="s">
        <v>71</v>
      </c>
      <c r="E44" s="407" t="s">
        <v>37</v>
      </c>
      <c r="F44" s="408" t="s">
        <v>51</v>
      </c>
      <c r="G44" s="408" t="s">
        <v>43</v>
      </c>
      <c r="H44" s="409">
        <f>H14</f>
        <v>2462</v>
      </c>
      <c r="I44" s="385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385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401"/>
      <c r="C45" s="404"/>
      <c r="D45" s="388"/>
      <c r="E45" s="390"/>
      <c r="F45" s="392"/>
      <c r="G45" s="392"/>
      <c r="H45" s="394"/>
      <c r="I45" s="386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386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402"/>
      <c r="C46" s="404"/>
      <c r="D46" s="388"/>
      <c r="E46" s="390"/>
      <c r="F46" s="392"/>
      <c r="G46" s="392"/>
      <c r="H46" s="394"/>
      <c r="I46" s="386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386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402"/>
      <c r="C47" s="404"/>
      <c r="D47" s="387" t="s">
        <v>72</v>
      </c>
      <c r="E47" s="390" t="s">
        <v>39</v>
      </c>
      <c r="F47" s="392" t="s">
        <v>51</v>
      </c>
      <c r="G47" s="392" t="s">
        <v>43</v>
      </c>
      <c r="H47" s="394">
        <f>H17+H29+H32+H35+H38</f>
        <v>4886</v>
      </c>
      <c r="I47" s="386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386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402"/>
      <c r="C48" s="404"/>
      <c r="D48" s="388"/>
      <c r="E48" s="390"/>
      <c r="F48" s="392"/>
      <c r="G48" s="392"/>
      <c r="H48" s="394"/>
      <c r="I48" s="386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386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402"/>
      <c r="C49" s="404"/>
      <c r="D49" s="388"/>
      <c r="E49" s="390"/>
      <c r="F49" s="392"/>
      <c r="G49" s="392"/>
      <c r="H49" s="397"/>
      <c r="I49" s="386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386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402"/>
      <c r="C50" s="404"/>
      <c r="D50" s="387" t="s">
        <v>73</v>
      </c>
      <c r="E50" s="390" t="s">
        <v>62</v>
      </c>
      <c r="F50" s="392" t="s">
        <v>51</v>
      </c>
      <c r="G50" s="392" t="s">
        <v>43</v>
      </c>
      <c r="H50" s="394">
        <f>H47+H44</f>
        <v>7348</v>
      </c>
      <c r="I50" s="386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386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402"/>
      <c r="C51" s="404"/>
      <c r="D51" s="388"/>
      <c r="E51" s="390"/>
      <c r="F51" s="392"/>
      <c r="G51" s="392"/>
      <c r="H51" s="394"/>
      <c r="I51" s="386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386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402"/>
      <c r="C52" s="405"/>
      <c r="D52" s="389"/>
      <c r="E52" s="391"/>
      <c r="F52" s="393"/>
      <c r="G52" s="393"/>
      <c r="H52" s="395"/>
      <c r="I52" s="396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96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expression" dxfId="789" priority="105">
      <formula>K5&gt;K4</formula>
    </cfRule>
    <cfRule type="expression" dxfId="788" priority="104">
      <formula>K5&lt;K4</formula>
    </cfRule>
    <cfRule type="containsBlanks" dxfId="787" priority="103">
      <formula>LEN(TRIM(K5))=0</formula>
    </cfRule>
  </conditionalFormatting>
  <conditionalFormatting sqref="K7:AA7">
    <cfRule type="expression" dxfId="786" priority="98">
      <formula>K7&lt;K6</formula>
    </cfRule>
    <cfRule type="containsBlanks" dxfId="785" priority="97">
      <formula>LEN(TRIM(K7))=0</formula>
    </cfRule>
    <cfRule type="expression" dxfId="784" priority="99">
      <formula>K7&gt;K6</formula>
    </cfRule>
  </conditionalFormatting>
  <conditionalFormatting sqref="K9:AA9">
    <cfRule type="expression" dxfId="783" priority="101">
      <formula>K9&lt;K8</formula>
    </cfRule>
    <cfRule type="expression" dxfId="782" priority="102">
      <formula>K9&gt;K8</formula>
    </cfRule>
    <cfRule type="containsBlanks" dxfId="781" priority="100">
      <formula>LEN(TRIM(K9))=0</formula>
    </cfRule>
  </conditionalFormatting>
  <conditionalFormatting sqref="K11:AA11">
    <cfRule type="containsBlanks" dxfId="780" priority="112">
      <formula>LEN(TRIM(K11))=0</formula>
    </cfRule>
    <cfRule type="expression" dxfId="779" priority="113">
      <formula>K11&lt;K10</formula>
    </cfRule>
    <cfRule type="expression" dxfId="778" priority="114">
      <formula>K11&gt;K10</formula>
    </cfRule>
  </conditionalFormatting>
  <conditionalFormatting sqref="K16:AA16">
    <cfRule type="expression" dxfId="777" priority="120">
      <formula>K16&gt;K15</formula>
    </cfRule>
    <cfRule type="expression" dxfId="776" priority="119">
      <formula>K16&lt;K15</formula>
    </cfRule>
  </conditionalFormatting>
  <conditionalFormatting sqref="K19:AA19">
    <cfRule type="expression" dxfId="775" priority="125">
      <formula>K19&lt;K18</formula>
    </cfRule>
    <cfRule type="expression" dxfId="774" priority="126">
      <formula>K19&gt;K18</formula>
    </cfRule>
  </conditionalFormatting>
  <conditionalFormatting sqref="K22:AA22">
    <cfRule type="expression" dxfId="773" priority="132">
      <formula>K22&gt;K21</formula>
    </cfRule>
    <cfRule type="expression" dxfId="772" priority="131">
      <formula>K22&lt;K21</formula>
    </cfRule>
  </conditionalFormatting>
  <conditionalFormatting sqref="K25:AA25">
    <cfRule type="expression" dxfId="771" priority="137">
      <formula>K25&lt;K24</formula>
    </cfRule>
    <cfRule type="expression" dxfId="770" priority="138">
      <formula>K25&gt;K24</formula>
    </cfRule>
  </conditionalFormatting>
  <conditionalFormatting sqref="K28:AA28">
    <cfRule type="expression" dxfId="769" priority="144">
      <formula>K28&gt;K27</formula>
    </cfRule>
    <cfRule type="expression" dxfId="768" priority="143">
      <formula>K28&lt;K27</formula>
    </cfRule>
  </conditionalFormatting>
  <conditionalFormatting sqref="K31:AA31">
    <cfRule type="expression" dxfId="767" priority="150">
      <formula>K31&gt;K30</formula>
    </cfRule>
    <cfRule type="expression" dxfId="766" priority="149">
      <formula>K31&lt;K30</formula>
    </cfRule>
  </conditionalFormatting>
  <conditionalFormatting sqref="K34:AA34">
    <cfRule type="expression" dxfId="765" priority="156">
      <formula>K34&gt;K33</formula>
    </cfRule>
    <cfRule type="expression" dxfId="764" priority="155">
      <formula>K34&lt;K33</formula>
    </cfRule>
  </conditionalFormatting>
  <conditionalFormatting sqref="K37:AA37">
    <cfRule type="expression" dxfId="763" priority="162">
      <formula>K37&gt;K36</formula>
    </cfRule>
    <cfRule type="expression" dxfId="762" priority="161">
      <formula>K37&lt;K36</formula>
    </cfRule>
  </conditionalFormatting>
  <conditionalFormatting sqref="K40:AA40">
    <cfRule type="expression" dxfId="761" priority="168">
      <formula>K40&gt;K39</formula>
    </cfRule>
    <cfRule type="expression" dxfId="760" priority="167">
      <formula>K40&lt;K39</formula>
    </cfRule>
  </conditionalFormatting>
  <conditionalFormatting sqref="K43:AA43">
    <cfRule type="expression" dxfId="759" priority="174">
      <formula>K43&gt;K42</formula>
    </cfRule>
    <cfRule type="expression" dxfId="758" priority="173">
      <formula>K43&lt;K42</formula>
    </cfRule>
  </conditionalFormatting>
  <conditionalFormatting sqref="K46:AA46">
    <cfRule type="expression" dxfId="757" priority="179">
      <formula>K46&lt;K45</formula>
    </cfRule>
    <cfRule type="expression" dxfId="756" priority="180">
      <formula>K46&gt;K45</formula>
    </cfRule>
  </conditionalFormatting>
  <conditionalFormatting sqref="K49:AA49">
    <cfRule type="expression" dxfId="755" priority="185">
      <formula>K49&lt;K48</formula>
    </cfRule>
    <cfRule type="expression" dxfId="754" priority="186">
      <formula>K49&gt;K48</formula>
    </cfRule>
  </conditionalFormatting>
  <conditionalFormatting sqref="K52:AA52">
    <cfRule type="expression" dxfId="753" priority="191">
      <formula>K52&lt;K51</formula>
    </cfRule>
    <cfRule type="expression" dxfId="752" priority="192">
      <formula>K52&gt;K51</formula>
    </cfRule>
  </conditionalFormatting>
  <conditionalFormatting sqref="AD16:AO16">
    <cfRule type="expression" dxfId="751" priority="25">
      <formula>AD16&lt;AD15</formula>
    </cfRule>
    <cfRule type="expression" dxfId="750" priority="26">
      <formula>AD16&gt;AD15</formula>
    </cfRule>
  </conditionalFormatting>
  <conditionalFormatting sqref="AD16:AQ16">
    <cfRule type="containsBlanks" dxfId="749" priority="24">
      <formula>LEN(TRIM(AD16))=0</formula>
    </cfRule>
  </conditionalFormatting>
  <conditionalFormatting sqref="AD22:AT22">
    <cfRule type="containsBlanks" dxfId="748" priority="33">
      <formula>LEN(TRIM(AD22))=0</formula>
    </cfRule>
    <cfRule type="expression" dxfId="747" priority="35">
      <formula>AD22&gt;AD21</formula>
    </cfRule>
    <cfRule type="expression" dxfId="746" priority="34">
      <formula>AD22&lt;AD21</formula>
    </cfRule>
  </conditionalFormatting>
  <conditionalFormatting sqref="AD25:AT25">
    <cfRule type="expression" dxfId="745" priority="41">
      <formula>AD25&gt;AD24</formula>
    </cfRule>
    <cfRule type="containsBlanks" dxfId="744" priority="39">
      <formula>LEN(TRIM(AD25))=0</formula>
    </cfRule>
    <cfRule type="expression" dxfId="743" priority="40">
      <formula>AD25&lt;AD24</formula>
    </cfRule>
  </conditionalFormatting>
  <conditionalFormatting sqref="AD40:AT40">
    <cfRule type="containsBlanks" dxfId="742" priority="72">
      <formula>LEN(TRIM(AD40))=0</formula>
    </cfRule>
    <cfRule type="expression" dxfId="741" priority="73">
      <formula>AD40&lt;AD39</formula>
    </cfRule>
    <cfRule type="expression" dxfId="740" priority="74">
      <formula>AD40&gt;AD39</formula>
    </cfRule>
  </conditionalFormatting>
  <conditionalFormatting sqref="AD5:AW5">
    <cfRule type="containsBlanks" dxfId="739" priority="7">
      <formula>LEN(TRIM(AD5))=0</formula>
    </cfRule>
    <cfRule type="expression" dxfId="738" priority="9">
      <formula>AD5&gt;AD4</formula>
    </cfRule>
    <cfRule type="expression" dxfId="737" priority="8">
      <formula>AD5&lt;AD4</formula>
    </cfRule>
  </conditionalFormatting>
  <conditionalFormatting sqref="AD7:AW7">
    <cfRule type="expression" dxfId="736" priority="3">
      <formula>AD7&gt;AD6</formula>
    </cfRule>
    <cfRule type="containsBlanks" dxfId="735" priority="1">
      <formula>LEN(TRIM(AD7))=0</formula>
    </cfRule>
    <cfRule type="expression" dxfId="734" priority="2">
      <formula>AD7&lt;AD6</formula>
    </cfRule>
  </conditionalFormatting>
  <conditionalFormatting sqref="AD9:AW9">
    <cfRule type="expression" dxfId="733" priority="6">
      <formula>AD9&gt;AD8</formula>
    </cfRule>
    <cfRule type="expression" dxfId="732" priority="5">
      <formula>AD9&lt;AD8</formula>
    </cfRule>
    <cfRule type="containsBlanks" dxfId="731" priority="4">
      <formula>LEN(TRIM(AD9))=0</formula>
    </cfRule>
  </conditionalFormatting>
  <conditionalFormatting sqref="AD11:AW11">
    <cfRule type="containsBlanks" dxfId="730" priority="16">
      <formula>LEN(TRIM(AD11))=0</formula>
    </cfRule>
    <cfRule type="expression" dxfId="729" priority="17">
      <formula>AD11&lt;AD10</formula>
    </cfRule>
    <cfRule type="expression" dxfId="728" priority="18">
      <formula>AD11&gt;AD10</formula>
    </cfRule>
  </conditionalFormatting>
  <conditionalFormatting sqref="AD28:AW28">
    <cfRule type="expression" dxfId="727" priority="50">
      <formula>AD28&gt;AD27</formula>
    </cfRule>
    <cfRule type="expression" dxfId="726" priority="49">
      <formula>AD28&lt;AD27</formula>
    </cfRule>
    <cfRule type="containsBlanks" dxfId="725" priority="48">
      <formula>LEN(TRIM(AD28))=0</formula>
    </cfRule>
  </conditionalFormatting>
  <conditionalFormatting sqref="AD31:AW31">
    <cfRule type="expression" dxfId="724" priority="53">
      <formula>AD31&gt;AD30</formula>
    </cfRule>
    <cfRule type="expression" dxfId="723" priority="52">
      <formula>AD31&lt;AD30</formula>
    </cfRule>
    <cfRule type="containsBlanks" dxfId="722" priority="51">
      <formula>LEN(TRIM(AD31))=0</formula>
    </cfRule>
  </conditionalFormatting>
  <conditionalFormatting sqref="AD37:AW37">
    <cfRule type="expression" dxfId="721" priority="64">
      <formula>AD37&lt;AD36</formula>
    </cfRule>
    <cfRule type="expression" dxfId="720" priority="65">
      <formula>AD37&gt;AD36</formula>
    </cfRule>
    <cfRule type="containsBlanks" dxfId="719" priority="63">
      <formula>LEN(TRIM(AD37))=0</formula>
    </cfRule>
  </conditionalFormatting>
  <conditionalFormatting sqref="AD43:AW43">
    <cfRule type="expression" dxfId="718" priority="80">
      <formula>AD43&gt;AD42</formula>
    </cfRule>
    <cfRule type="expression" dxfId="717" priority="79">
      <formula>AD43&lt;AD42</formula>
    </cfRule>
    <cfRule type="containsBlanks" dxfId="716" priority="78">
      <formula>LEN(TRIM(AD43))=0</formula>
    </cfRule>
  </conditionalFormatting>
  <conditionalFormatting sqref="AD46:AW46">
    <cfRule type="containsBlanks" dxfId="715" priority="84">
      <formula>LEN(TRIM(AD46))=0</formula>
    </cfRule>
    <cfRule type="expression" dxfId="714" priority="85">
      <formula>AD46&lt;AD45</formula>
    </cfRule>
    <cfRule type="expression" dxfId="713" priority="86">
      <formula>AD46&gt;AD45</formula>
    </cfRule>
  </conditionalFormatting>
  <conditionalFormatting sqref="AD49:AW49">
    <cfRule type="containsBlanks" dxfId="712" priority="90">
      <formula>LEN(TRIM(AD49))=0</formula>
    </cfRule>
    <cfRule type="expression" dxfId="711" priority="91">
      <formula>AD49&lt;AD48</formula>
    </cfRule>
    <cfRule type="expression" dxfId="710" priority="92">
      <formula>AD49&gt;AD48</formula>
    </cfRule>
  </conditionalFormatting>
  <conditionalFormatting sqref="AD52:AW52">
    <cfRule type="containsBlanks" dxfId="709" priority="93">
      <formula>LEN(TRIM(AD52))=0</formula>
    </cfRule>
    <cfRule type="expression" dxfId="708" priority="94">
      <formula>AD52&lt;AD51</formula>
    </cfRule>
    <cfRule type="expression" dxfId="707" priority="95">
      <formula>AD52&gt;AD51</formula>
    </cfRule>
  </conditionalFormatting>
  <conditionalFormatting sqref="AH19:AS19 AS16:AT16">
    <cfRule type="expression" dxfId="706" priority="28">
      <formula>AH16&lt;AG15</formula>
    </cfRule>
  </conditionalFormatting>
  <conditionalFormatting sqref="AI34:AT34">
    <cfRule type="expression" dxfId="705" priority="59">
      <formula>AI34&gt;AH33</formula>
    </cfRule>
    <cfRule type="expression" dxfId="704" priority="58">
      <formula>AI34&lt;AH33</formula>
    </cfRule>
  </conditionalFormatting>
  <conditionalFormatting sqref="AP16">
    <cfRule type="expression" dxfId="703" priority="22">
      <formula>AP16&lt;AP15</formula>
    </cfRule>
    <cfRule type="expression" dxfId="702" priority="23">
      <formula>AP16&gt;AP15</formula>
    </cfRule>
  </conditionalFormatting>
  <conditionalFormatting sqref="AP40">
    <cfRule type="containsBlanks" dxfId="701" priority="69">
      <formula>LEN(TRIM(AP40))=0</formula>
    </cfRule>
    <cfRule type="expression" dxfId="700" priority="70">
      <formula>AP40&lt;AP39</formula>
    </cfRule>
    <cfRule type="expression" dxfId="699" priority="71">
      <formula>AP40&gt;AP39</formula>
    </cfRule>
  </conditionalFormatting>
  <conditionalFormatting sqref="AQ16 AU16:AW16 AD19:AG19 AT19:AW19 AV22:AW22 AV25:AW25 AD34:AG34 AU34:AW34 AQ40:AW40">
    <cfRule type="expression" dxfId="698" priority="195">
      <formula>AD16&gt;AD15</formula>
    </cfRule>
  </conditionalFormatting>
  <conditionalFormatting sqref="AQ19">
    <cfRule type="containsBlanks" dxfId="697" priority="27">
      <formula>LEN(TRIM(AQ19))=0</formula>
    </cfRule>
  </conditionalFormatting>
  <conditionalFormatting sqref="AQ34">
    <cfRule type="containsBlanks" dxfId="696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695" priority="118">
      <formula>LEN(TRIM(K16))=0</formula>
    </cfRule>
  </conditionalFormatting>
  <conditionalFormatting sqref="AS16:AT16 AH19:AS19">
    <cfRule type="expression" dxfId="694" priority="29">
      <formula>AH16&gt;AG15</formula>
    </cfRule>
  </conditionalFormatting>
  <conditionalFormatting sqref="AU16:AW16 AD19:AG19 AT19:AW19 AV22:AW22 AV25:AW25 AD34:AG34 AU34:AW34 AQ40:AW40 AQ16">
    <cfRule type="expression" dxfId="693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0.44140625" style="101" bestFit="1" customWidth="1" collapsed="1"/>
    <col min="9" max="9" width="10.44140625" style="101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12" t="s">
        <v>29</v>
      </c>
      <c r="C5" s="369" t="s">
        <v>30</v>
      </c>
      <c r="D5" s="327" t="s">
        <v>31</v>
      </c>
      <c r="E5" s="327"/>
      <c r="F5" s="327" t="s">
        <v>32</v>
      </c>
      <c r="G5" s="372" t="s">
        <v>33</v>
      </c>
      <c r="H5" s="423"/>
      <c r="I5" s="423">
        <f>0.6*I7+0.4*I9</f>
        <v>50.6</v>
      </c>
      <c r="J5" s="4" t="s">
        <v>47</v>
      </c>
      <c r="K5" s="465">
        <f t="shared" ref="K5:K6" si="0">0.6*K7+0.4*K9</f>
        <v>0.50600000000000001</v>
      </c>
      <c r="L5" s="465"/>
      <c r="M5" s="465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13"/>
      <c r="C6" s="370"/>
      <c r="D6" s="322"/>
      <c r="E6" s="322"/>
      <c r="F6" s="322"/>
      <c r="G6" s="346"/>
      <c r="H6" s="424"/>
      <c r="I6" s="424"/>
      <c r="J6" s="5" t="s">
        <v>132</v>
      </c>
      <c r="K6" s="466">
        <f t="shared" si="0"/>
        <v>0.33199999999999996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13"/>
      <c r="C7" s="370"/>
      <c r="D7" s="322" t="s">
        <v>36</v>
      </c>
      <c r="E7" s="322" t="s">
        <v>37</v>
      </c>
      <c r="F7" s="346" t="s">
        <v>32</v>
      </c>
      <c r="G7" s="346"/>
      <c r="H7" s="410"/>
      <c r="I7" s="410">
        <f>'Market Dashboard'!M6</f>
        <v>47</v>
      </c>
      <c r="J7" s="5" t="s">
        <v>47</v>
      </c>
      <c r="K7" s="467">
        <v>0.47</v>
      </c>
      <c r="L7" s="467">
        <f t="shared" ref="L7:M7" si="2">$I$7</f>
        <v>47</v>
      </c>
      <c r="M7" s="467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13"/>
      <c r="C8" s="370"/>
      <c r="D8" s="322"/>
      <c r="E8" s="322"/>
      <c r="F8" s="346"/>
      <c r="G8" s="346"/>
      <c r="H8" s="410"/>
      <c r="I8" s="410"/>
      <c r="J8" s="5" t="s">
        <v>132</v>
      </c>
      <c r="K8" s="466">
        <v>0.08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13"/>
      <c r="C9" s="370"/>
      <c r="D9" s="322" t="s">
        <v>38</v>
      </c>
      <c r="E9" s="322" t="s">
        <v>39</v>
      </c>
      <c r="F9" s="322" t="s">
        <v>32</v>
      </c>
      <c r="G9" s="346"/>
      <c r="H9" s="424"/>
      <c r="I9" s="424">
        <f>'Market Dashboard'!M8</f>
        <v>56</v>
      </c>
      <c r="J9" s="106" t="s">
        <v>47</v>
      </c>
      <c r="K9" s="467">
        <v>0.56000000000000005</v>
      </c>
      <c r="L9" s="467">
        <f t="shared" ref="L9:M9" si="4">$I$9</f>
        <v>56</v>
      </c>
      <c r="M9" s="467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13"/>
      <c r="C10" s="371"/>
      <c r="D10" s="334"/>
      <c r="E10" s="334"/>
      <c r="F10" s="334"/>
      <c r="G10" s="426"/>
      <c r="H10" s="469"/>
      <c r="I10" s="469"/>
      <c r="J10" s="118" t="s">
        <v>132</v>
      </c>
      <c r="K10" s="468">
        <v>0.71</v>
      </c>
      <c r="L10" s="468"/>
      <c r="M10" s="468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53" t="s">
        <v>40</v>
      </c>
      <c r="C11" s="369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317"/>
      <c r="I11" s="454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54"/>
      <c r="C12" s="370"/>
      <c r="D12" s="322"/>
      <c r="E12" s="322"/>
      <c r="F12" s="346"/>
      <c r="G12" s="346"/>
      <c r="H12" s="318"/>
      <c r="I12" s="455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42" t="s">
        <v>44</v>
      </c>
      <c r="C13" s="370"/>
      <c r="D13" s="322" t="s">
        <v>45</v>
      </c>
      <c r="E13" s="322" t="s">
        <v>37</v>
      </c>
      <c r="F13" s="346" t="s">
        <v>32</v>
      </c>
      <c r="G13" s="346" t="s">
        <v>134</v>
      </c>
      <c r="H13" s="463"/>
      <c r="I13" s="458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42"/>
      <c r="C14" s="371"/>
      <c r="D14" s="334"/>
      <c r="E14" s="334"/>
      <c r="F14" s="426"/>
      <c r="G14" s="426"/>
      <c r="H14" s="464"/>
      <c r="I14" s="462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451" t="s">
        <v>48</v>
      </c>
      <c r="C15" s="369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11">
        <v>301</v>
      </c>
      <c r="I15" s="411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399"/>
      <c r="C16" s="370"/>
      <c r="D16" s="322"/>
      <c r="E16" s="322"/>
      <c r="F16" s="346"/>
      <c r="G16" s="346"/>
      <c r="H16" s="410"/>
      <c r="I16" s="410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10">
        <v>65</v>
      </c>
      <c r="I17" s="410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399"/>
      <c r="C18" s="370"/>
      <c r="D18" s="322"/>
      <c r="E18" s="322"/>
      <c r="F18" s="346"/>
      <c r="G18" s="346"/>
      <c r="H18" s="410"/>
      <c r="I18" s="410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10">
        <v>0</v>
      </c>
      <c r="I19" s="410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399"/>
      <c r="C20" s="370"/>
      <c r="D20" s="322"/>
      <c r="E20" s="322"/>
      <c r="F20" s="346"/>
      <c r="G20" s="346"/>
      <c r="H20" s="410"/>
      <c r="I20" s="410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10">
        <v>0</v>
      </c>
      <c r="I21" s="410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399"/>
      <c r="C22" s="370"/>
      <c r="D22" s="322"/>
      <c r="E22" s="322"/>
      <c r="F22" s="346"/>
      <c r="G22" s="346"/>
      <c r="H22" s="410"/>
      <c r="I22" s="410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382">
        <f>SUM(H15:H22)</f>
        <v>366</v>
      </c>
      <c r="I23" s="382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399"/>
      <c r="C24" s="425"/>
      <c r="D24" s="448"/>
      <c r="E24" s="449"/>
      <c r="F24" s="450"/>
      <c r="G24" s="450"/>
      <c r="H24" s="460"/>
      <c r="I24" s="460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399"/>
      <c r="C25" s="369" t="s">
        <v>63</v>
      </c>
      <c r="D25" s="327" t="s">
        <v>64</v>
      </c>
      <c r="E25" s="327" t="s">
        <v>39</v>
      </c>
      <c r="F25" s="372" t="s">
        <v>51</v>
      </c>
      <c r="G25" s="372" t="s">
        <v>43</v>
      </c>
      <c r="H25" s="411">
        <v>0</v>
      </c>
      <c r="I25" s="411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10"/>
      <c r="I26" s="410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10">
        <v>0</v>
      </c>
      <c r="I27" s="410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399"/>
      <c r="C28" s="370"/>
      <c r="D28" s="322"/>
      <c r="E28" s="322"/>
      <c r="F28" s="346"/>
      <c r="G28" s="346"/>
      <c r="H28" s="410"/>
      <c r="I28" s="410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10">
        <v>74</v>
      </c>
      <c r="I29" s="410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399"/>
      <c r="C30" s="370"/>
      <c r="D30" s="322"/>
      <c r="E30" s="322"/>
      <c r="F30" s="346"/>
      <c r="G30" s="346"/>
      <c r="H30" s="410"/>
      <c r="I30" s="410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10">
        <v>4</v>
      </c>
      <c r="I31" s="410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399"/>
      <c r="C32" s="370"/>
      <c r="D32" s="322"/>
      <c r="E32" s="322"/>
      <c r="F32" s="346"/>
      <c r="G32" s="346"/>
      <c r="H32" s="410"/>
      <c r="I32" s="410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382">
        <f>SUM(H25:H32)</f>
        <v>78</v>
      </c>
      <c r="I33" s="382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399"/>
      <c r="C34" s="371"/>
      <c r="D34" s="461"/>
      <c r="E34" s="379"/>
      <c r="F34" s="381"/>
      <c r="G34" s="381"/>
      <c r="H34" s="383"/>
      <c r="I34" s="383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400" t="s">
        <v>69</v>
      </c>
      <c r="C35" s="403" t="s">
        <v>70</v>
      </c>
      <c r="D35" s="406" t="s">
        <v>71</v>
      </c>
      <c r="E35" s="407" t="s">
        <v>37</v>
      </c>
      <c r="F35" s="408" t="s">
        <v>51</v>
      </c>
      <c r="G35" s="408" t="s">
        <v>43</v>
      </c>
      <c r="H35" s="409">
        <v>301</v>
      </c>
      <c r="I35" s="459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402"/>
      <c r="C36" s="404"/>
      <c r="D36" s="387"/>
      <c r="E36" s="390"/>
      <c r="F36" s="392"/>
      <c r="G36" s="392"/>
      <c r="H36" s="394"/>
      <c r="I36" s="441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394">
        <v>143</v>
      </c>
      <c r="I37" s="441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402"/>
      <c r="C38" s="404"/>
      <c r="D38" s="387"/>
      <c r="E38" s="390"/>
      <c r="F38" s="392"/>
      <c r="G38" s="392"/>
      <c r="H38" s="394"/>
      <c r="I38" s="441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394">
        <f>H35+H37</f>
        <v>444</v>
      </c>
      <c r="I39" s="441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402"/>
      <c r="C40" s="405"/>
      <c r="D40" s="440"/>
      <c r="E40" s="391"/>
      <c r="F40" s="393"/>
      <c r="G40" s="393"/>
      <c r="H40" s="395"/>
      <c r="I40" s="442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79" t="s">
        <v>29</v>
      </c>
      <c r="C5" s="474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45.8</v>
      </c>
      <c r="J5" s="4" t="s">
        <v>47</v>
      </c>
      <c r="K5" s="465">
        <f t="shared" ref="K5:K6" si="0">0.6*K7+0.4*K9</f>
        <v>0.45799999999999996</v>
      </c>
      <c r="L5" s="465"/>
      <c r="M5" s="465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80"/>
      <c r="C6" s="375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0.40400000000000003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80"/>
      <c r="C7" s="375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Dashboard'!P6</f>
        <v>47</v>
      </c>
      <c r="J7" s="5" t="s">
        <v>47</v>
      </c>
      <c r="K7" s="467">
        <v>0.47</v>
      </c>
      <c r="L7" s="467">
        <f t="shared" ref="L7:M7" si="2">$I$7</f>
        <v>47</v>
      </c>
      <c r="M7" s="467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80"/>
      <c r="C8" s="375"/>
      <c r="D8" s="322"/>
      <c r="E8" s="322"/>
      <c r="F8" s="346"/>
      <c r="G8" s="346"/>
      <c r="H8" s="445"/>
      <c r="I8" s="445"/>
      <c r="J8" s="5" t="s">
        <v>132</v>
      </c>
      <c r="K8" s="466">
        <v>0.38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80"/>
      <c r="C9" s="375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Dashboard'!P8</f>
        <v>44</v>
      </c>
      <c r="J9" s="106" t="s">
        <v>47</v>
      </c>
      <c r="K9" s="467">
        <v>0.44</v>
      </c>
      <c r="L9" s="467">
        <f t="shared" ref="L9:M9" si="4">$I$9</f>
        <v>44</v>
      </c>
      <c r="M9" s="467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2" customHeight="1" outlineLevel="1" thickBot="1">
      <c r="B10" s="480"/>
      <c r="C10" s="375"/>
      <c r="D10" s="322"/>
      <c r="E10" s="322"/>
      <c r="F10" s="322"/>
      <c r="G10" s="346"/>
      <c r="H10" s="445"/>
      <c r="I10" s="445"/>
      <c r="J10" s="5" t="s">
        <v>132</v>
      </c>
      <c r="K10" s="468">
        <v>0.44</v>
      </c>
      <c r="L10" s="468"/>
      <c r="M10" s="468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72" t="s">
        <v>40</v>
      </c>
      <c r="C11" s="474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75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73"/>
      <c r="C12" s="375"/>
      <c r="D12" s="322"/>
      <c r="E12" s="322"/>
      <c r="F12" s="346"/>
      <c r="G12" s="346"/>
      <c r="H12" s="453"/>
      <c r="I12" s="476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">
      <c r="B13" s="478" t="s">
        <v>44</v>
      </c>
      <c r="C13" s="375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77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">
      <c r="B14" s="478"/>
      <c r="C14" s="375"/>
      <c r="D14" s="322"/>
      <c r="E14" s="322"/>
      <c r="F14" s="346"/>
      <c r="G14" s="456"/>
      <c r="H14" s="453"/>
      <c r="I14" s="477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451" t="s">
        <v>48</v>
      </c>
      <c r="C15" s="369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288</v>
      </c>
      <c r="I15" s="444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399"/>
      <c r="C16" s="370"/>
      <c r="D16" s="322"/>
      <c r="E16" s="322"/>
      <c r="F16" s="346"/>
      <c r="G16" s="346"/>
      <c r="H16" s="445"/>
      <c r="I16" s="445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379</v>
      </c>
      <c r="I17" s="445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399"/>
      <c r="C18" s="370"/>
      <c r="D18" s="322"/>
      <c r="E18" s="322"/>
      <c r="F18" s="346"/>
      <c r="G18" s="346"/>
      <c r="H18" s="445"/>
      <c r="I18" s="445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399"/>
      <c r="C20" s="370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399"/>
      <c r="C22" s="370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667</v>
      </c>
      <c r="I23" s="446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399"/>
      <c r="C24" s="371"/>
      <c r="D24" s="461"/>
      <c r="E24" s="379"/>
      <c r="F24" s="381"/>
      <c r="G24" s="381"/>
      <c r="H24" s="471"/>
      <c r="I24" s="471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399"/>
      <c r="C25" s="384" t="s">
        <v>63</v>
      </c>
      <c r="D25" s="359" t="s">
        <v>64</v>
      </c>
      <c r="E25" s="359" t="s">
        <v>39</v>
      </c>
      <c r="F25" s="360" t="s">
        <v>51</v>
      </c>
      <c r="G25" s="360" t="s">
        <v>43</v>
      </c>
      <c r="H25" s="470">
        <v>0</v>
      </c>
      <c r="I25" s="470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45"/>
      <c r="I26" s="445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399"/>
      <c r="C28" s="370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0</v>
      </c>
      <c r="I29" s="445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399"/>
      <c r="C30" s="370"/>
      <c r="D30" s="322"/>
      <c r="E30" s="322"/>
      <c r="F30" s="346"/>
      <c r="G30" s="346"/>
      <c r="H30" s="445"/>
      <c r="I30" s="445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399"/>
      <c r="C32" s="370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0</v>
      </c>
      <c r="I33" s="446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2" customHeight="1" thickBot="1">
      <c r="B34" s="399"/>
      <c r="C34" s="371"/>
      <c r="D34" s="461"/>
      <c r="E34" s="379"/>
      <c r="F34" s="381"/>
      <c r="G34" s="381"/>
      <c r="H34" s="471"/>
      <c r="I34" s="471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400" t="s">
        <v>69</v>
      </c>
      <c r="C35" s="436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288</v>
      </c>
      <c r="I35" s="443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402"/>
      <c r="C36" s="404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379</v>
      </c>
      <c r="I37" s="441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402"/>
      <c r="C38" s="404"/>
      <c r="D38" s="387"/>
      <c r="E38" s="390"/>
      <c r="F38" s="392"/>
      <c r="G38" s="392"/>
      <c r="H38" s="441"/>
      <c r="I38" s="441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667</v>
      </c>
      <c r="I39" s="441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402"/>
      <c r="C40" s="405"/>
      <c r="D40" s="440"/>
      <c r="E40" s="391"/>
      <c r="F40" s="393"/>
      <c r="G40" s="393"/>
      <c r="H40" s="442"/>
      <c r="I40" s="442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12" t="s">
        <v>29</v>
      </c>
      <c r="C5" s="369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51</v>
      </c>
      <c r="J5" s="4" t="s">
        <v>47</v>
      </c>
      <c r="K5" s="465">
        <f t="shared" ref="K5:K6" si="0">0.6*K7+0.4*K9</f>
        <v>0.51</v>
      </c>
      <c r="L5" s="465"/>
      <c r="M5" s="465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13"/>
      <c r="C6" s="370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0.37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13"/>
      <c r="C7" s="370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Dashboard'!Q6</f>
        <v>47</v>
      </c>
      <c r="J7" s="5" t="s">
        <v>47</v>
      </c>
      <c r="K7" s="467">
        <v>0.47</v>
      </c>
      <c r="L7" s="467">
        <f t="shared" ref="L7:M7" si="4">$I$7</f>
        <v>47</v>
      </c>
      <c r="M7" s="467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13"/>
      <c r="C8" s="370"/>
      <c r="D8" s="322"/>
      <c r="E8" s="322"/>
      <c r="F8" s="346"/>
      <c r="G8" s="346"/>
      <c r="H8" s="445"/>
      <c r="I8" s="445"/>
      <c r="J8" s="5" t="s">
        <v>132</v>
      </c>
      <c r="K8" s="466">
        <v>0.23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13"/>
      <c r="C9" s="370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Dashboard'!Q8</f>
        <v>57</v>
      </c>
      <c r="J9" s="106" t="s">
        <v>47</v>
      </c>
      <c r="K9" s="467">
        <v>0.56999999999999995</v>
      </c>
      <c r="L9" s="467">
        <f t="shared" ref="L9:M9" si="6">$I$9</f>
        <v>57</v>
      </c>
      <c r="M9" s="467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2" customHeight="1" outlineLevel="1" thickBot="1">
      <c r="B10" s="313"/>
      <c r="C10" s="370"/>
      <c r="D10" s="322"/>
      <c r="E10" s="322"/>
      <c r="F10" s="322"/>
      <c r="G10" s="346"/>
      <c r="H10" s="445"/>
      <c r="I10" s="445"/>
      <c r="J10" s="5" t="s">
        <v>132</v>
      </c>
      <c r="K10" s="468">
        <v>0.57999999999999996</v>
      </c>
      <c r="L10" s="468"/>
      <c r="M10" s="468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53" t="s">
        <v>40</v>
      </c>
      <c r="C11" s="369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54"/>
      <c r="C12" s="370"/>
      <c r="D12" s="322"/>
      <c r="E12" s="322"/>
      <c r="F12" s="346"/>
      <c r="G12" s="346"/>
      <c r="H12" s="453"/>
      <c r="I12" s="455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42" t="s">
        <v>44</v>
      </c>
      <c r="C13" s="370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42"/>
      <c r="C14" s="371"/>
      <c r="D14" s="334"/>
      <c r="E14" s="334"/>
      <c r="F14" s="426"/>
      <c r="G14" s="426"/>
      <c r="H14" s="483"/>
      <c r="I14" s="462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451" t="s">
        <v>48</v>
      </c>
      <c r="C15" s="369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588</v>
      </c>
      <c r="I15" s="444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399"/>
      <c r="C16" s="370"/>
      <c r="D16" s="322"/>
      <c r="E16" s="322"/>
      <c r="F16" s="346"/>
      <c r="G16" s="346"/>
      <c r="H16" s="445"/>
      <c r="I16" s="445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590</v>
      </c>
      <c r="I17" s="445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399"/>
      <c r="C18" s="370"/>
      <c r="D18" s="322"/>
      <c r="E18" s="322"/>
      <c r="F18" s="346"/>
      <c r="G18" s="346"/>
      <c r="H18" s="445"/>
      <c r="I18" s="445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399"/>
      <c r="C20" s="370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399"/>
      <c r="C22" s="370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1178</v>
      </c>
      <c r="I23" s="446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399"/>
      <c r="C24" s="371"/>
      <c r="D24" s="461"/>
      <c r="E24" s="379"/>
      <c r="F24" s="381"/>
      <c r="G24" s="381"/>
      <c r="H24" s="471"/>
      <c r="I24" s="471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399"/>
      <c r="C25" s="369" t="s">
        <v>63</v>
      </c>
      <c r="D25" s="327" t="s">
        <v>64</v>
      </c>
      <c r="E25" s="327" t="s">
        <v>39</v>
      </c>
      <c r="F25" s="372" t="s">
        <v>51</v>
      </c>
      <c r="G25" s="372" t="s">
        <v>43</v>
      </c>
      <c r="H25" s="444">
        <v>0</v>
      </c>
      <c r="I25" s="444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45"/>
      <c r="I26" s="445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99"/>
      <c r="C28" s="370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0</v>
      </c>
      <c r="I29" s="445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99"/>
      <c r="C30" s="370"/>
      <c r="D30" s="322"/>
      <c r="E30" s="322"/>
      <c r="F30" s="346"/>
      <c r="G30" s="346"/>
      <c r="H30" s="445"/>
      <c r="I30" s="445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99"/>
      <c r="C32" s="370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0</v>
      </c>
      <c r="I33" s="446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2" customHeight="1" thickBot="1">
      <c r="B34" s="482"/>
      <c r="C34" s="425"/>
      <c r="D34" s="448"/>
      <c r="E34" s="449"/>
      <c r="F34" s="450"/>
      <c r="G34" s="450"/>
      <c r="H34" s="447"/>
      <c r="I34" s="447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400" t="s">
        <v>69</v>
      </c>
      <c r="C35" s="436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588</v>
      </c>
      <c r="I35" s="443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402"/>
      <c r="C36" s="404"/>
      <c r="D36" s="387"/>
      <c r="E36" s="390"/>
      <c r="F36" s="392"/>
      <c r="G36" s="392"/>
      <c r="H36" s="441"/>
      <c r="I36" s="441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590</v>
      </c>
      <c r="I37" s="441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402"/>
      <c r="C38" s="404"/>
      <c r="D38" s="387"/>
      <c r="E38" s="390"/>
      <c r="F38" s="392"/>
      <c r="G38" s="392"/>
      <c r="H38" s="441"/>
      <c r="I38" s="441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1178</v>
      </c>
      <c r="I39" s="441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81"/>
      <c r="C40" s="405"/>
      <c r="D40" s="440"/>
      <c r="E40" s="391"/>
      <c r="F40" s="393"/>
      <c r="G40" s="393"/>
      <c r="H40" s="442"/>
      <c r="I40" s="442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79" t="s">
        <v>29</v>
      </c>
      <c r="C5" s="474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47.400000000000006</v>
      </c>
      <c r="J5" s="4" t="s">
        <v>47</v>
      </c>
      <c r="K5" s="465">
        <f t="shared" ref="K5:K6" si="0">0.6*K7+0.4*K9</f>
        <v>0.47399999999999998</v>
      </c>
      <c r="L5" s="465"/>
      <c r="M5" s="465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80"/>
      <c r="C6" s="375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0.25800000000000001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80"/>
      <c r="C7" s="375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Dashboard'!U6</f>
        <v>47</v>
      </c>
      <c r="J7" s="5" t="s">
        <v>47</v>
      </c>
      <c r="K7" s="467">
        <v>0.47</v>
      </c>
      <c r="L7" s="467">
        <f t="shared" ref="L7:M7" si="4">$I$7</f>
        <v>47</v>
      </c>
      <c r="M7" s="467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80"/>
      <c r="C8" s="375"/>
      <c r="D8" s="322"/>
      <c r="E8" s="322"/>
      <c r="F8" s="346"/>
      <c r="G8" s="346"/>
      <c r="H8" s="445"/>
      <c r="I8" s="445"/>
      <c r="J8" s="5" t="s">
        <v>132</v>
      </c>
      <c r="K8" s="466">
        <v>0.05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80"/>
      <c r="C9" s="375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Dashboard'!U8</f>
        <v>48</v>
      </c>
      <c r="J9" s="106" t="s">
        <v>47</v>
      </c>
      <c r="K9" s="467">
        <v>0.48</v>
      </c>
      <c r="L9" s="467">
        <f t="shared" ref="L9:M9" si="6">$I$9</f>
        <v>48</v>
      </c>
      <c r="M9" s="467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2" customHeight="1" outlineLevel="1" thickBot="1">
      <c r="B10" s="480"/>
      <c r="C10" s="375"/>
      <c r="D10" s="322"/>
      <c r="E10" s="322"/>
      <c r="F10" s="322"/>
      <c r="G10" s="346"/>
      <c r="H10" s="445"/>
      <c r="I10" s="445"/>
      <c r="J10" s="5" t="s">
        <v>132</v>
      </c>
      <c r="K10" s="468">
        <v>0.56999999999999995</v>
      </c>
      <c r="L10" s="468"/>
      <c r="M10" s="468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72" t="s">
        <v>40</v>
      </c>
      <c r="C11" s="474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73"/>
      <c r="C12" s="375"/>
      <c r="D12" s="322"/>
      <c r="E12" s="322"/>
      <c r="F12" s="346"/>
      <c r="G12" s="346"/>
      <c r="H12" s="453"/>
      <c r="I12" s="455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78" t="s">
        <v>44</v>
      </c>
      <c r="C13" s="375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78"/>
      <c r="C14" s="375"/>
      <c r="D14" s="322"/>
      <c r="E14" s="322"/>
      <c r="F14" s="346"/>
      <c r="G14" s="456"/>
      <c r="H14" s="453"/>
      <c r="I14" s="458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451" t="s">
        <v>48</v>
      </c>
      <c r="C15" s="369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245</v>
      </c>
      <c r="I15" s="444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399"/>
      <c r="C16" s="370"/>
      <c r="D16" s="322"/>
      <c r="E16" s="322"/>
      <c r="F16" s="346"/>
      <c r="G16" s="346"/>
      <c r="H16" s="445"/>
      <c r="I16" s="445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0</v>
      </c>
      <c r="I17" s="445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399"/>
      <c r="C18" s="370"/>
      <c r="D18" s="322"/>
      <c r="E18" s="322"/>
      <c r="F18" s="346"/>
      <c r="G18" s="346"/>
      <c r="H18" s="445"/>
      <c r="I18" s="445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99"/>
      <c r="C20" s="370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399"/>
      <c r="C22" s="370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245</v>
      </c>
      <c r="I23" s="446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399"/>
      <c r="C24" s="371"/>
      <c r="D24" s="461"/>
      <c r="E24" s="379"/>
      <c r="F24" s="381"/>
      <c r="G24" s="381"/>
      <c r="H24" s="471"/>
      <c r="I24" s="471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399"/>
      <c r="C25" s="369" t="s">
        <v>63</v>
      </c>
      <c r="D25" s="327" t="s">
        <v>64</v>
      </c>
      <c r="E25" s="327" t="s">
        <v>39</v>
      </c>
      <c r="F25" s="372" t="s">
        <v>51</v>
      </c>
      <c r="G25" s="372" t="s">
        <v>43</v>
      </c>
      <c r="H25" s="444">
        <v>0</v>
      </c>
      <c r="I25" s="444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45"/>
      <c r="I26" s="445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99"/>
      <c r="C28" s="370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0</v>
      </c>
      <c r="I29" s="445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99"/>
      <c r="C30" s="370"/>
      <c r="D30" s="322"/>
      <c r="E30" s="322"/>
      <c r="F30" s="346"/>
      <c r="G30" s="346"/>
      <c r="H30" s="445"/>
      <c r="I30" s="445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99"/>
      <c r="C32" s="370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0</v>
      </c>
      <c r="I33" s="446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399"/>
      <c r="C34" s="371"/>
      <c r="D34" s="461"/>
      <c r="E34" s="379"/>
      <c r="F34" s="381"/>
      <c r="G34" s="381"/>
      <c r="H34" s="471"/>
      <c r="I34" s="471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400" t="s">
        <v>69</v>
      </c>
      <c r="C35" s="436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245</v>
      </c>
      <c r="I35" s="443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402"/>
      <c r="C36" s="404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0</v>
      </c>
      <c r="I37" s="441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402"/>
      <c r="C38" s="404"/>
      <c r="D38" s="387"/>
      <c r="E38" s="390"/>
      <c r="F38" s="392"/>
      <c r="G38" s="392"/>
      <c r="H38" s="441"/>
      <c r="I38" s="441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245</v>
      </c>
      <c r="I39" s="441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402"/>
      <c r="C40" s="405"/>
      <c r="D40" s="440"/>
      <c r="E40" s="391"/>
      <c r="F40" s="393"/>
      <c r="G40" s="393"/>
      <c r="H40" s="442"/>
      <c r="I40" s="442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12" t="s">
        <v>29</v>
      </c>
      <c r="C5" s="369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48.2</v>
      </c>
      <c r="J5" s="4" t="s">
        <v>47</v>
      </c>
      <c r="K5" s="465">
        <f t="shared" ref="K5:K6" si="0">0.6*K7+0.4*K9</f>
        <v>0.48199999999999998</v>
      </c>
      <c r="L5" s="465"/>
      <c r="M5" s="465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13"/>
      <c r="C6" s="370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0.35399999999999998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13"/>
      <c r="C7" s="370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Dashboard'!V6</f>
        <v>47</v>
      </c>
      <c r="J7" s="5" t="s">
        <v>47</v>
      </c>
      <c r="K7" s="467">
        <v>0.47</v>
      </c>
      <c r="L7" s="467">
        <f t="shared" ref="L7:M7" si="4">$I$7</f>
        <v>47</v>
      </c>
      <c r="M7" s="467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13"/>
      <c r="C8" s="370"/>
      <c r="D8" s="322"/>
      <c r="E8" s="322"/>
      <c r="F8" s="346"/>
      <c r="G8" s="346"/>
      <c r="H8" s="445"/>
      <c r="I8" s="445"/>
      <c r="J8" s="5" t="s">
        <v>132</v>
      </c>
      <c r="K8" s="466">
        <v>0.25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13"/>
      <c r="C9" s="370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Dashboard'!V8</f>
        <v>50</v>
      </c>
      <c r="J9" s="106" t="s">
        <v>47</v>
      </c>
      <c r="K9" s="467">
        <v>0.5</v>
      </c>
      <c r="L9" s="467">
        <f t="shared" ref="L9:M9" si="6">$I$9</f>
        <v>50</v>
      </c>
      <c r="M9" s="467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2" customHeight="1" outlineLevel="1" thickBot="1">
      <c r="B10" s="313"/>
      <c r="C10" s="371"/>
      <c r="D10" s="334"/>
      <c r="E10" s="334"/>
      <c r="F10" s="334"/>
      <c r="G10" s="426"/>
      <c r="H10" s="484"/>
      <c r="I10" s="484"/>
      <c r="J10" s="118" t="s">
        <v>132</v>
      </c>
      <c r="K10" s="468">
        <v>0.51</v>
      </c>
      <c r="L10" s="468"/>
      <c r="M10" s="468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53" t="s">
        <v>40</v>
      </c>
      <c r="C11" s="369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54"/>
      <c r="C12" s="370"/>
      <c r="D12" s="322"/>
      <c r="E12" s="322"/>
      <c r="F12" s="346"/>
      <c r="G12" s="346"/>
      <c r="H12" s="453"/>
      <c r="I12" s="455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42" t="s">
        <v>44</v>
      </c>
      <c r="C13" s="370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42"/>
      <c r="C14" s="371"/>
      <c r="D14" s="334"/>
      <c r="E14" s="334"/>
      <c r="F14" s="426"/>
      <c r="G14" s="426"/>
      <c r="H14" s="483"/>
      <c r="I14" s="462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451" t="s">
        <v>48</v>
      </c>
      <c r="C15" s="369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150</v>
      </c>
      <c r="I15" s="444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399"/>
      <c r="C16" s="370"/>
      <c r="D16" s="322"/>
      <c r="E16" s="322"/>
      <c r="F16" s="346"/>
      <c r="G16" s="346"/>
      <c r="H16" s="445"/>
      <c r="I16" s="445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113</v>
      </c>
      <c r="I17" s="445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399"/>
      <c r="C18" s="370"/>
      <c r="D18" s="322"/>
      <c r="E18" s="322"/>
      <c r="F18" s="346"/>
      <c r="G18" s="346"/>
      <c r="H18" s="445"/>
      <c r="I18" s="445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99"/>
      <c r="C20" s="370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399"/>
      <c r="C22" s="370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263</v>
      </c>
      <c r="I23" s="446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399"/>
      <c r="C24" s="371"/>
      <c r="D24" s="461"/>
      <c r="E24" s="379"/>
      <c r="F24" s="381"/>
      <c r="G24" s="381"/>
      <c r="H24" s="471"/>
      <c r="I24" s="471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399"/>
      <c r="C25" s="369" t="s">
        <v>63</v>
      </c>
      <c r="D25" s="327" t="s">
        <v>64</v>
      </c>
      <c r="E25" s="327" t="s">
        <v>39</v>
      </c>
      <c r="F25" s="372" t="s">
        <v>51</v>
      </c>
      <c r="G25" s="372" t="s">
        <v>43</v>
      </c>
      <c r="H25" s="444">
        <v>0</v>
      </c>
      <c r="I25" s="444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45"/>
      <c r="I26" s="445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399"/>
      <c r="C28" s="370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0</v>
      </c>
      <c r="I29" s="445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399"/>
      <c r="C30" s="370"/>
      <c r="D30" s="322"/>
      <c r="E30" s="322"/>
      <c r="F30" s="346"/>
      <c r="G30" s="346"/>
      <c r="H30" s="445"/>
      <c r="I30" s="445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399"/>
      <c r="C32" s="370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0</v>
      </c>
      <c r="I33" s="446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2" customHeight="1" thickBot="1">
      <c r="B34" s="399"/>
      <c r="C34" s="371"/>
      <c r="D34" s="461"/>
      <c r="E34" s="379"/>
      <c r="F34" s="381"/>
      <c r="G34" s="381"/>
      <c r="H34" s="471"/>
      <c r="I34" s="471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400" t="s">
        <v>69</v>
      </c>
      <c r="C35" s="436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150</v>
      </c>
      <c r="I35" s="443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402"/>
      <c r="C36" s="404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113</v>
      </c>
      <c r="I37" s="441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402"/>
      <c r="C38" s="404"/>
      <c r="D38" s="387"/>
      <c r="E38" s="390"/>
      <c r="F38" s="392"/>
      <c r="G38" s="392"/>
      <c r="H38" s="441"/>
      <c r="I38" s="441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263</v>
      </c>
      <c r="I39" s="441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402"/>
      <c r="C40" s="405"/>
      <c r="D40" s="440"/>
      <c r="E40" s="391"/>
      <c r="F40" s="393"/>
      <c r="G40" s="393"/>
      <c r="H40" s="442"/>
      <c r="I40" s="442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79" t="s">
        <v>29</v>
      </c>
      <c r="C5" s="474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57</v>
      </c>
      <c r="J5" s="4" t="s">
        <v>47</v>
      </c>
      <c r="K5" s="465">
        <f t="shared" ref="K5:K6" si="0">0.6*K7+0.4*K9</f>
        <v>0.56999999999999995</v>
      </c>
      <c r="L5" s="465"/>
      <c r="M5" s="465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80"/>
      <c r="C6" s="375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0.57200000000000006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80"/>
      <c r="C7" s="375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Dashboard'!Y6</f>
        <v>47</v>
      </c>
      <c r="J7" s="5" t="s">
        <v>47</v>
      </c>
      <c r="K7" s="467">
        <v>0.47</v>
      </c>
      <c r="L7" s="467">
        <f t="shared" ref="L7:M7" si="4">$I$7</f>
        <v>47</v>
      </c>
      <c r="M7" s="467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80"/>
      <c r="C8" s="375"/>
      <c r="D8" s="322"/>
      <c r="E8" s="322"/>
      <c r="F8" s="346"/>
      <c r="G8" s="346"/>
      <c r="H8" s="445"/>
      <c r="I8" s="445"/>
      <c r="J8" s="5" t="s">
        <v>132</v>
      </c>
      <c r="K8" s="466">
        <v>0.44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80"/>
      <c r="C9" s="375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Dashboard'!Y8</f>
        <v>72</v>
      </c>
      <c r="J9" s="106" t="s">
        <v>47</v>
      </c>
      <c r="K9" s="467">
        <v>0.72</v>
      </c>
      <c r="L9" s="467">
        <f t="shared" ref="L9:M9" si="6">$I$9</f>
        <v>72</v>
      </c>
      <c r="M9" s="467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2" customHeight="1" outlineLevel="1" thickBot="1">
      <c r="B10" s="480"/>
      <c r="C10" s="375"/>
      <c r="D10" s="322"/>
      <c r="E10" s="322"/>
      <c r="F10" s="322"/>
      <c r="G10" s="346"/>
      <c r="H10" s="445"/>
      <c r="I10" s="445"/>
      <c r="J10" s="5" t="s">
        <v>132</v>
      </c>
      <c r="K10" s="468">
        <v>0.77</v>
      </c>
      <c r="L10" s="468"/>
      <c r="M10" s="468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72" t="s">
        <v>40</v>
      </c>
      <c r="C11" s="474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73"/>
      <c r="C12" s="375"/>
      <c r="D12" s="322"/>
      <c r="E12" s="322"/>
      <c r="F12" s="346"/>
      <c r="G12" s="346"/>
      <c r="H12" s="453"/>
      <c r="I12" s="455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78" t="s">
        <v>44</v>
      </c>
      <c r="C13" s="375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78"/>
      <c r="C14" s="375"/>
      <c r="D14" s="322"/>
      <c r="E14" s="322"/>
      <c r="F14" s="346"/>
      <c r="G14" s="456"/>
      <c r="H14" s="453"/>
      <c r="I14" s="458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85" t="s">
        <v>48</v>
      </c>
      <c r="C15" s="474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18</v>
      </c>
      <c r="I15" s="444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86"/>
      <c r="C16" s="375"/>
      <c r="D16" s="322"/>
      <c r="E16" s="322"/>
      <c r="F16" s="346"/>
      <c r="G16" s="346"/>
      <c r="H16" s="445"/>
      <c r="I16" s="445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86"/>
      <c r="C17" s="375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0</v>
      </c>
      <c r="I17" s="445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86"/>
      <c r="C18" s="375"/>
      <c r="D18" s="322"/>
      <c r="E18" s="322"/>
      <c r="F18" s="346"/>
      <c r="G18" s="346"/>
      <c r="H18" s="445"/>
      <c r="I18" s="445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86"/>
      <c r="C19" s="375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86"/>
      <c r="C20" s="375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86"/>
      <c r="C21" s="375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86"/>
      <c r="C22" s="375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86"/>
      <c r="C23" s="375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18</v>
      </c>
      <c r="I23" s="446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86"/>
      <c r="C24" s="448"/>
      <c r="D24" s="448"/>
      <c r="E24" s="449"/>
      <c r="F24" s="450"/>
      <c r="G24" s="450"/>
      <c r="H24" s="447"/>
      <c r="I24" s="447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86"/>
      <c r="C25" s="375" t="s">
        <v>63</v>
      </c>
      <c r="D25" s="322" t="s">
        <v>64</v>
      </c>
      <c r="E25" s="322" t="s">
        <v>39</v>
      </c>
      <c r="F25" s="346" t="s">
        <v>51</v>
      </c>
      <c r="G25" s="346" t="s">
        <v>43</v>
      </c>
      <c r="H25" s="445">
        <v>0</v>
      </c>
      <c r="I25" s="445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86"/>
      <c r="C26" s="375"/>
      <c r="D26" s="322"/>
      <c r="E26" s="322"/>
      <c r="F26" s="346"/>
      <c r="G26" s="346"/>
      <c r="H26" s="445"/>
      <c r="I26" s="445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86"/>
      <c r="C27" s="375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7</v>
      </c>
      <c r="I27" s="445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86"/>
      <c r="C28" s="375"/>
      <c r="D28" s="322"/>
      <c r="E28" s="322"/>
      <c r="F28" s="346"/>
      <c r="G28" s="346"/>
      <c r="H28" s="445"/>
      <c r="I28" s="445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86"/>
      <c r="C29" s="375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1</v>
      </c>
      <c r="I29" s="445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86"/>
      <c r="C30" s="375"/>
      <c r="D30" s="322"/>
      <c r="E30" s="322"/>
      <c r="F30" s="346"/>
      <c r="G30" s="346"/>
      <c r="H30" s="445"/>
      <c r="I30" s="445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86"/>
      <c r="C31" s="375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86"/>
      <c r="C32" s="375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86"/>
      <c r="C33" s="375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8</v>
      </c>
      <c r="I33" s="446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486"/>
      <c r="C34" s="461"/>
      <c r="D34" s="461"/>
      <c r="E34" s="379"/>
      <c r="F34" s="381"/>
      <c r="G34" s="381"/>
      <c r="H34" s="471"/>
      <c r="I34" s="471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436" t="s">
        <v>69</v>
      </c>
      <c r="C35" s="437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18</v>
      </c>
      <c r="I35" s="443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404"/>
      <c r="C36" s="387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404"/>
      <c r="C37" s="387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8</v>
      </c>
      <c r="I37" s="441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404"/>
      <c r="C38" s="387"/>
      <c r="D38" s="387"/>
      <c r="E38" s="390"/>
      <c r="F38" s="392"/>
      <c r="G38" s="392"/>
      <c r="H38" s="441"/>
      <c r="I38" s="441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404"/>
      <c r="C39" s="387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26</v>
      </c>
      <c r="I39" s="441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405"/>
      <c r="C40" s="440"/>
      <c r="D40" s="440"/>
      <c r="E40" s="391"/>
      <c r="F40" s="393"/>
      <c r="G40" s="393"/>
      <c r="H40" s="442"/>
      <c r="I40" s="442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9.5546875" style="120" customWidth="1" collapsed="1"/>
    <col min="9" max="9" width="12" style="120" bestFit="1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5.4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79" t="s">
        <v>29</v>
      </c>
      <c r="C5" s="474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51.8</v>
      </c>
      <c r="J5" s="4" t="s">
        <v>47</v>
      </c>
      <c r="K5" s="465">
        <f t="shared" ref="K5:K6" si="0">0.6*K7+0.4*K9</f>
        <v>0.51800000000000002</v>
      </c>
      <c r="L5" s="465"/>
      <c r="M5" s="465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80"/>
      <c r="C6" s="375"/>
      <c r="D6" s="322"/>
      <c r="E6" s="322"/>
      <c r="F6" s="322"/>
      <c r="G6" s="346"/>
      <c r="H6" s="445"/>
      <c r="I6" s="445"/>
      <c r="J6" s="5" t="s">
        <v>132</v>
      </c>
      <c r="K6" s="466">
        <f t="shared" si="0"/>
        <v>0.48600000000000004</v>
      </c>
      <c r="L6" s="466"/>
      <c r="M6" s="466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80"/>
      <c r="C7" s="375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Dashboard'!Z6</f>
        <v>47</v>
      </c>
      <c r="J7" s="5" t="s">
        <v>47</v>
      </c>
      <c r="K7" s="467">
        <v>0.47</v>
      </c>
      <c r="L7" s="467">
        <f t="shared" ref="L7:M7" si="4">$I$7</f>
        <v>47</v>
      </c>
      <c r="M7" s="467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80"/>
      <c r="C8" s="375"/>
      <c r="D8" s="322"/>
      <c r="E8" s="322"/>
      <c r="F8" s="346"/>
      <c r="G8" s="346"/>
      <c r="H8" s="445"/>
      <c r="I8" s="445"/>
      <c r="J8" s="5" t="s">
        <v>132</v>
      </c>
      <c r="K8" s="466">
        <v>0.31</v>
      </c>
      <c r="L8" s="466"/>
      <c r="M8" s="466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80"/>
      <c r="C9" s="375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Dashboard'!Z8</f>
        <v>59</v>
      </c>
      <c r="J9" s="106" t="s">
        <v>47</v>
      </c>
      <c r="K9" s="467">
        <v>0.59</v>
      </c>
      <c r="L9" s="467">
        <f t="shared" ref="L9:M9" si="6">$I$9</f>
        <v>59</v>
      </c>
      <c r="M9" s="467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2" customHeight="1" outlineLevel="1" thickBot="1">
      <c r="B10" s="480"/>
      <c r="C10" s="375"/>
      <c r="D10" s="322"/>
      <c r="E10" s="322"/>
      <c r="F10" s="322"/>
      <c r="G10" s="346"/>
      <c r="H10" s="445"/>
      <c r="I10" s="445"/>
      <c r="J10" s="5" t="s">
        <v>132</v>
      </c>
      <c r="K10" s="468">
        <v>0.75</v>
      </c>
      <c r="L10" s="468"/>
      <c r="M10" s="468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72" t="s">
        <v>40</v>
      </c>
      <c r="C11" s="474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73"/>
      <c r="C12" s="375"/>
      <c r="D12" s="322"/>
      <c r="E12" s="322"/>
      <c r="F12" s="346"/>
      <c r="G12" s="346"/>
      <c r="H12" s="453"/>
      <c r="I12" s="455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">
      <c r="B13" s="478" t="s">
        <v>44</v>
      </c>
      <c r="C13" s="375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">
      <c r="B14" s="478"/>
      <c r="C14" s="375"/>
      <c r="D14" s="322"/>
      <c r="E14" s="322"/>
      <c r="F14" s="346"/>
      <c r="G14" s="456"/>
      <c r="H14" s="453"/>
      <c r="I14" s="458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85" t="s">
        <v>48</v>
      </c>
      <c r="C15" s="474" t="s">
        <v>49</v>
      </c>
      <c r="D15" s="327" t="s">
        <v>50</v>
      </c>
      <c r="E15" s="327" t="s">
        <v>37</v>
      </c>
      <c r="F15" s="372" t="s">
        <v>51</v>
      </c>
      <c r="G15" s="372" t="s">
        <v>43</v>
      </c>
      <c r="H15" s="444">
        <v>66</v>
      </c>
      <c r="I15" s="444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86"/>
      <c r="C16" s="375"/>
      <c r="D16" s="322"/>
      <c r="E16" s="322"/>
      <c r="F16" s="346"/>
      <c r="G16" s="346"/>
      <c r="H16" s="445"/>
      <c r="I16" s="445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86"/>
      <c r="C17" s="375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0</v>
      </c>
      <c r="I17" s="445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86"/>
      <c r="C18" s="375"/>
      <c r="D18" s="322"/>
      <c r="E18" s="322"/>
      <c r="F18" s="346"/>
      <c r="G18" s="346"/>
      <c r="H18" s="445"/>
      <c r="I18" s="445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86"/>
      <c r="C19" s="375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86"/>
      <c r="C20" s="375"/>
      <c r="D20" s="322"/>
      <c r="E20" s="322"/>
      <c r="F20" s="346"/>
      <c r="G20" s="346"/>
      <c r="H20" s="445"/>
      <c r="I20" s="445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86"/>
      <c r="C21" s="375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86"/>
      <c r="C22" s="375"/>
      <c r="D22" s="322"/>
      <c r="E22" s="322"/>
      <c r="F22" s="346"/>
      <c r="G22" s="346"/>
      <c r="H22" s="445"/>
      <c r="I22" s="445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86"/>
      <c r="C23" s="375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66</v>
      </c>
      <c r="I23" s="446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86"/>
      <c r="C24" s="375"/>
      <c r="D24" s="375"/>
      <c r="E24" s="378"/>
      <c r="F24" s="380"/>
      <c r="G24" s="450"/>
      <c r="H24" s="446"/>
      <c r="I24" s="446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86"/>
      <c r="C25" s="487" t="s">
        <v>63</v>
      </c>
      <c r="D25" s="359" t="s">
        <v>64</v>
      </c>
      <c r="E25" s="359" t="s">
        <v>39</v>
      </c>
      <c r="F25" s="360" t="s">
        <v>51</v>
      </c>
      <c r="G25" s="372" t="s">
        <v>43</v>
      </c>
      <c r="H25" s="470">
        <v>0</v>
      </c>
      <c r="I25" s="470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86"/>
      <c r="C26" s="375"/>
      <c r="D26" s="322"/>
      <c r="E26" s="322"/>
      <c r="F26" s="346"/>
      <c r="G26" s="346"/>
      <c r="H26" s="445"/>
      <c r="I26" s="445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86"/>
      <c r="C27" s="375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86"/>
      <c r="C28" s="375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86"/>
      <c r="C29" s="375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0</v>
      </c>
      <c r="I29" s="445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86"/>
      <c r="C30" s="375"/>
      <c r="D30" s="322"/>
      <c r="E30" s="322"/>
      <c r="F30" s="346"/>
      <c r="G30" s="346"/>
      <c r="H30" s="445"/>
      <c r="I30" s="445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86"/>
      <c r="C31" s="375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86"/>
      <c r="C32" s="375"/>
      <c r="D32" s="322"/>
      <c r="E32" s="322"/>
      <c r="F32" s="346"/>
      <c r="G32" s="346"/>
      <c r="H32" s="445"/>
      <c r="I32" s="445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86"/>
      <c r="C33" s="375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0</v>
      </c>
      <c r="I33" s="446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2" customHeight="1" thickBot="1">
      <c r="B34" s="486"/>
      <c r="C34" s="375"/>
      <c r="D34" s="375"/>
      <c r="E34" s="378"/>
      <c r="F34" s="380"/>
      <c r="G34" s="450"/>
      <c r="H34" s="446"/>
      <c r="I34" s="446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436" t="s">
        <v>69</v>
      </c>
      <c r="C35" s="437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66</v>
      </c>
      <c r="I35" s="443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404"/>
      <c r="C36" s="387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404"/>
      <c r="C37" s="387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0</v>
      </c>
      <c r="I37" s="441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404"/>
      <c r="C38" s="387"/>
      <c r="D38" s="387"/>
      <c r="E38" s="390"/>
      <c r="F38" s="392"/>
      <c r="G38" s="392"/>
      <c r="H38" s="441"/>
      <c r="I38" s="441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404"/>
      <c r="C39" s="387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66</v>
      </c>
      <c r="I39" s="441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405"/>
      <c r="C40" s="440"/>
      <c r="D40" s="440"/>
      <c r="E40" s="391"/>
      <c r="F40" s="393"/>
      <c r="G40" s="393"/>
      <c r="H40" s="442"/>
      <c r="I40" s="442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90" zoomScaleNormal="9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customWidth="1" collapsed="1"/>
    <col min="9" max="9" width="12.6640625" style="101" customWidth="1"/>
    <col min="10" max="10" width="10.6640625" style="2" customWidth="1"/>
    <col min="11" max="11" width="13.88671875" style="8" customWidth="1" outlineLevel="1"/>
    <col min="12" max="21" width="10.5546875" style="8" customWidth="1" outlineLevel="1"/>
    <col min="22" max="26" width="10.5546875" style="9" customWidth="1" outlineLevel="1"/>
    <col min="27" max="27" width="10.5546875" style="9" customWidth="1"/>
    <col min="28" max="28" width="10.6640625" style="1" customWidth="1"/>
    <col min="29" max="95" width="9.109375" style="1"/>
    <col min="96" max="16384" width="9.109375" style="2"/>
  </cols>
  <sheetData>
    <row r="1" spans="1:95" ht="16.2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12" t="s">
        <v>29</v>
      </c>
      <c r="C4" s="369" t="s">
        <v>30</v>
      </c>
      <c r="D4" s="414" t="s">
        <v>31</v>
      </c>
      <c r="E4" s="327"/>
      <c r="F4" s="327" t="s">
        <v>32</v>
      </c>
      <c r="G4" s="372" t="s">
        <v>33</v>
      </c>
      <c r="H4" s="317">
        <v>0.63</v>
      </c>
      <c r="I4" s="423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13"/>
      <c r="C5" s="370"/>
      <c r="D5" s="344"/>
      <c r="E5" s="322"/>
      <c r="F5" s="322"/>
      <c r="G5" s="346"/>
      <c r="H5" s="318"/>
      <c r="I5" s="424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13"/>
      <c r="C6" s="370"/>
      <c r="D6" s="344" t="s">
        <v>36</v>
      </c>
      <c r="E6" s="322" t="s">
        <v>37</v>
      </c>
      <c r="F6" s="346" t="s">
        <v>32</v>
      </c>
      <c r="G6" s="346"/>
      <c r="H6" s="324">
        <v>0.5</v>
      </c>
      <c r="I6" s="410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13"/>
      <c r="C7" s="370"/>
      <c r="D7" s="344"/>
      <c r="E7" s="322"/>
      <c r="F7" s="346"/>
      <c r="G7" s="346"/>
      <c r="H7" s="324"/>
      <c r="I7" s="410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13"/>
      <c r="C8" s="370"/>
      <c r="D8" s="344" t="s">
        <v>38</v>
      </c>
      <c r="E8" s="322" t="s">
        <v>39</v>
      </c>
      <c r="F8" s="322" t="s">
        <v>32</v>
      </c>
      <c r="G8" s="346"/>
      <c r="H8" s="318">
        <v>0.83</v>
      </c>
      <c r="I8" s="424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2" outlineLevel="1" thickBot="1">
      <c r="B9" s="313"/>
      <c r="C9" s="425"/>
      <c r="D9" s="427"/>
      <c r="E9" s="428"/>
      <c r="F9" s="428"/>
      <c r="G9" s="426"/>
      <c r="H9" s="336"/>
      <c r="I9" s="429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53" t="s">
        <v>40</v>
      </c>
      <c r="C10" s="369" t="s">
        <v>41</v>
      </c>
      <c r="D10" s="414" t="s">
        <v>42</v>
      </c>
      <c r="E10" s="327" t="s">
        <v>37</v>
      </c>
      <c r="F10" s="416" t="s">
        <v>32</v>
      </c>
      <c r="G10" s="361" t="s">
        <v>43</v>
      </c>
      <c r="H10" s="363">
        <v>0.38</v>
      </c>
      <c r="I10" s="317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2" thickBot="1">
      <c r="B11" s="354"/>
      <c r="C11" s="371"/>
      <c r="D11" s="415"/>
      <c r="E11" s="334"/>
      <c r="F11" s="417"/>
      <c r="G11" s="362"/>
      <c r="H11" s="364"/>
      <c r="I11" s="418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[22]NOR!W12</f>
        <v>0.21</v>
      </c>
      <c r="V11" s="147">
        <f>[22]UKI!W12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2" hidden="1" thickBot="1">
      <c r="B12" s="342" t="s">
        <v>44</v>
      </c>
      <c r="C12" s="356"/>
      <c r="D12" s="343" t="s">
        <v>45</v>
      </c>
      <c r="E12" s="343" t="s">
        <v>37</v>
      </c>
      <c r="F12" s="345" t="s">
        <v>32</v>
      </c>
      <c r="G12" s="346" t="s">
        <v>46</v>
      </c>
      <c r="H12" s="348">
        <v>349</v>
      </c>
      <c r="I12" s="348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42"/>
      <c r="C13" s="413"/>
      <c r="D13" s="420"/>
      <c r="E13" s="421"/>
      <c r="F13" s="422"/>
      <c r="G13" s="347"/>
      <c r="H13" s="349"/>
      <c r="I13" s="419"/>
      <c r="J13" s="237" t="s">
        <v>35</v>
      </c>
      <c r="K13" s="167">
        <f>[22]NAM!W14</f>
        <v>34</v>
      </c>
      <c r="L13" s="167">
        <v>3</v>
      </c>
      <c r="M13" s="167">
        <f>[22]APAC!W14</f>
        <v>21</v>
      </c>
      <c r="N13" s="167">
        <v>10</v>
      </c>
      <c r="O13" s="167">
        <v>0</v>
      </c>
      <c r="P13" s="167">
        <f>[22]BNL!W14</f>
        <v>3</v>
      </c>
      <c r="Q13" s="167">
        <f>[22]DACH!W14</f>
        <v>27</v>
      </c>
      <c r="R13" s="167">
        <v>4</v>
      </c>
      <c r="S13" s="167">
        <v>1</v>
      </c>
      <c r="T13" s="167">
        <v>1</v>
      </c>
      <c r="U13" s="167">
        <f>[22]NOR!W14</f>
        <v>0</v>
      </c>
      <c r="V13" s="167">
        <f>[22]UKI!W14</f>
        <v>11</v>
      </c>
      <c r="W13" s="167">
        <v>0</v>
      </c>
      <c r="X13" s="167">
        <v>0</v>
      </c>
      <c r="Y13" s="167">
        <f>[22]LAT!W14</f>
        <v>1</v>
      </c>
      <c r="Z13" s="167">
        <f>[22]META!W14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398" t="s">
        <v>48</v>
      </c>
      <c r="C14" s="384" t="s">
        <v>49</v>
      </c>
      <c r="D14" s="359" t="s">
        <v>50</v>
      </c>
      <c r="E14" s="359" t="s">
        <v>37</v>
      </c>
      <c r="F14" s="360" t="s">
        <v>51</v>
      </c>
      <c r="G14" s="360" t="s">
        <v>43</v>
      </c>
      <c r="H14" s="365">
        <v>2462</v>
      </c>
      <c r="I14" s="412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398"/>
      <c r="C15" s="370"/>
      <c r="D15" s="344"/>
      <c r="E15" s="322"/>
      <c r="F15" s="346"/>
      <c r="G15" s="346"/>
      <c r="H15" s="352"/>
      <c r="I15" s="410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399"/>
      <c r="C16" s="370"/>
      <c r="D16" s="344"/>
      <c r="E16" s="322"/>
      <c r="F16" s="346"/>
      <c r="G16" s="346"/>
      <c r="H16" s="352"/>
      <c r="I16" s="410"/>
      <c r="J16" s="5" t="s">
        <v>35</v>
      </c>
      <c r="K16" s="98">
        <f>[22]NAM!W16</f>
        <v>958.41439999999989</v>
      </c>
      <c r="L16" s="98">
        <v>20.135370000000002</v>
      </c>
      <c r="M16" s="98">
        <f>[22]APAC!W16</f>
        <v>139.61281</v>
      </c>
      <c r="N16" s="98">
        <v>36.185770000000005</v>
      </c>
      <c r="O16" s="98">
        <v>0</v>
      </c>
      <c r="P16" s="98">
        <f>[22]BNL!W16</f>
        <v>254.76571999999999</v>
      </c>
      <c r="Q16" s="98">
        <f>[22]DACH!W16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[22]NOR!W16</f>
        <v>263.78149000000002</v>
      </c>
      <c r="V16" s="98">
        <f>[22]UKI!W16</f>
        <v>266.67536999999999</v>
      </c>
      <c r="W16" s="98">
        <v>0</v>
      </c>
      <c r="X16" s="98">
        <v>0.91076999999999997</v>
      </c>
      <c r="Y16" s="98">
        <f>[22]LAT!W16</f>
        <v>0</v>
      </c>
      <c r="Z16" s="98">
        <f>[22]META!W16</f>
        <v>38.543890000000005</v>
      </c>
      <c r="AA16" s="99">
        <f t="shared" si="1"/>
        <v>2670.50416</v>
      </c>
    </row>
    <row r="17" spans="2:41" hidden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352">
        <v>4072</v>
      </c>
      <c r="I17" s="410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399"/>
      <c r="C18" s="370"/>
      <c r="D18" s="344"/>
      <c r="E18" s="322"/>
      <c r="F18" s="346"/>
      <c r="G18" s="346"/>
      <c r="H18" s="352"/>
      <c r="I18" s="410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399"/>
      <c r="C19" s="370"/>
      <c r="D19" s="344"/>
      <c r="E19" s="322"/>
      <c r="F19" s="346"/>
      <c r="G19" s="346"/>
      <c r="H19" s="352"/>
      <c r="I19" s="410"/>
      <c r="J19" s="5" t="s">
        <v>35</v>
      </c>
      <c r="K19" s="98">
        <f>[22]NAM!W18</f>
        <v>4027.8985900000002</v>
      </c>
      <c r="L19" s="98">
        <v>867.83766999999989</v>
      </c>
      <c r="M19" s="98">
        <f>[22]APAC!W18</f>
        <v>72.158320000000003</v>
      </c>
      <c r="N19" s="98">
        <v>15.0199</v>
      </c>
      <c r="O19" s="98">
        <v>0</v>
      </c>
      <c r="P19" s="98">
        <f>[22]BNL!W18</f>
        <v>299.08597999999995</v>
      </c>
      <c r="Q19" s="98">
        <f>[22]DACH!W18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[22]NOR!W18</f>
        <v>0</v>
      </c>
      <c r="V19" s="98">
        <f>[22]UKI!W18</f>
        <v>39.108040000000003</v>
      </c>
      <c r="W19" s="98">
        <v>0</v>
      </c>
      <c r="X19" s="98">
        <v>85.723960000000048</v>
      </c>
      <c r="Y19" s="98">
        <f>[22]LAT!W18</f>
        <v>0.72767000000000071</v>
      </c>
      <c r="Z19" s="98">
        <f>[22]META!W18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399"/>
      <c r="C20" s="370"/>
      <c r="D20" s="322" t="s">
        <v>59</v>
      </c>
      <c r="E20" s="322" t="s">
        <v>37</v>
      </c>
      <c r="F20" s="346" t="s">
        <v>51</v>
      </c>
      <c r="G20" s="346" t="s">
        <v>43</v>
      </c>
      <c r="H20" s="352"/>
      <c r="I20" s="410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399"/>
      <c r="C21" s="370"/>
      <c r="D21" s="322"/>
      <c r="E21" s="322"/>
      <c r="F21" s="346"/>
      <c r="G21" s="346"/>
      <c r="H21" s="352"/>
      <c r="I21" s="410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399"/>
      <c r="C22" s="370"/>
      <c r="D22" s="322"/>
      <c r="E22" s="322"/>
      <c r="F22" s="346"/>
      <c r="G22" s="346"/>
      <c r="H22" s="352"/>
      <c r="I22" s="410"/>
      <c r="J22" s="5" t="s">
        <v>35</v>
      </c>
      <c r="K22" s="98">
        <f>[22]NAM!W20</f>
        <v>0</v>
      </c>
      <c r="L22" s="98"/>
      <c r="M22" s="98">
        <f>[22]APAC!W20</f>
        <v>0</v>
      </c>
      <c r="N22" s="98"/>
      <c r="O22" s="98"/>
      <c r="P22" s="98">
        <f>[22]BNL!W20</f>
        <v>0</v>
      </c>
      <c r="Q22" s="98">
        <f>[22]DACH!W20</f>
        <v>0</v>
      </c>
      <c r="R22" s="98"/>
      <c r="S22" s="98"/>
      <c r="T22" s="98"/>
      <c r="U22" s="98">
        <f>[22]NOR!W20</f>
        <v>0</v>
      </c>
      <c r="V22" s="98">
        <f>[22]UKI!W20</f>
        <v>0</v>
      </c>
      <c r="W22" s="98"/>
      <c r="X22" s="98"/>
      <c r="Y22" s="98">
        <f>[22]LAT!W20</f>
        <v>0</v>
      </c>
      <c r="Z22" s="98">
        <f>[22]META!V20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399"/>
      <c r="C23" s="370"/>
      <c r="D23" s="322" t="s">
        <v>60</v>
      </c>
      <c r="E23" s="322" t="s">
        <v>39</v>
      </c>
      <c r="F23" s="346" t="s">
        <v>51</v>
      </c>
      <c r="G23" s="346" t="s">
        <v>43</v>
      </c>
      <c r="H23" s="352"/>
      <c r="I23" s="410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399"/>
      <c r="C24" s="370"/>
      <c r="D24" s="322"/>
      <c r="E24" s="322"/>
      <c r="F24" s="346"/>
      <c r="G24" s="346"/>
      <c r="H24" s="352"/>
      <c r="I24" s="410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399"/>
      <c r="C25" s="370"/>
      <c r="D25" s="322"/>
      <c r="E25" s="322"/>
      <c r="F25" s="346"/>
      <c r="G25" s="346"/>
      <c r="H25" s="352"/>
      <c r="I25" s="410"/>
      <c r="J25" s="5" t="s">
        <v>35</v>
      </c>
      <c r="K25" s="98">
        <f>[22]NAM!W22</f>
        <v>0</v>
      </c>
      <c r="L25" s="98"/>
      <c r="M25" s="98">
        <f>[22]APAC!W22</f>
        <v>0</v>
      </c>
      <c r="N25" s="98"/>
      <c r="O25" s="98"/>
      <c r="P25" s="98">
        <f>[22]BNL!W22</f>
        <v>0</v>
      </c>
      <c r="Q25" s="98">
        <f>[22]DACH!W22</f>
        <v>0</v>
      </c>
      <c r="R25" s="98"/>
      <c r="S25" s="98"/>
      <c r="T25" s="98"/>
      <c r="U25" s="98">
        <f>[22]NOR!W22</f>
        <v>0</v>
      </c>
      <c r="V25" s="98">
        <f>[22]UKI!W22</f>
        <v>0</v>
      </c>
      <c r="W25" s="98"/>
      <c r="X25" s="98"/>
      <c r="Y25" s="98">
        <f>[22]LAT!W22</f>
        <v>0</v>
      </c>
      <c r="Z25" s="98">
        <f>[22]META!W22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399"/>
      <c r="C26" s="370"/>
      <c r="D26" s="375" t="s">
        <v>61</v>
      </c>
      <c r="E26" s="378" t="s">
        <v>62</v>
      </c>
      <c r="F26" s="380" t="s">
        <v>51</v>
      </c>
      <c r="G26" s="380" t="s">
        <v>43</v>
      </c>
      <c r="H26" s="382">
        <f>SUM(H14:H25)</f>
        <v>6534</v>
      </c>
      <c r="I26" s="382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399"/>
      <c r="C27" s="370"/>
      <c r="D27" s="376"/>
      <c r="E27" s="378"/>
      <c r="F27" s="380"/>
      <c r="G27" s="380"/>
      <c r="H27" s="382"/>
      <c r="I27" s="382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2" thickBot="1">
      <c r="B28" s="399"/>
      <c r="C28" s="371"/>
      <c r="D28" s="377"/>
      <c r="E28" s="379"/>
      <c r="F28" s="381"/>
      <c r="G28" s="381"/>
      <c r="H28" s="383"/>
      <c r="I28" s="383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2" hidden="1" thickBot="1">
      <c r="B29" s="399"/>
      <c r="C29" s="369" t="s">
        <v>63</v>
      </c>
      <c r="D29" s="327" t="s">
        <v>64</v>
      </c>
      <c r="E29" s="327" t="s">
        <v>39</v>
      </c>
      <c r="F29" s="372" t="s">
        <v>51</v>
      </c>
      <c r="G29" s="372" t="s">
        <v>43</v>
      </c>
      <c r="H29" s="373">
        <v>0</v>
      </c>
      <c r="I29" s="411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399"/>
      <c r="C30" s="370"/>
      <c r="D30" s="344"/>
      <c r="E30" s="322"/>
      <c r="F30" s="346"/>
      <c r="G30" s="346"/>
      <c r="H30" s="352"/>
      <c r="I30" s="410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399"/>
      <c r="C31" s="370"/>
      <c r="D31" s="344"/>
      <c r="E31" s="322"/>
      <c r="F31" s="346"/>
      <c r="G31" s="346"/>
      <c r="H31" s="352"/>
      <c r="I31" s="410"/>
      <c r="J31" s="5" t="s">
        <v>35</v>
      </c>
      <c r="K31" s="98">
        <f>[22]NAM!W26</f>
        <v>0</v>
      </c>
      <c r="L31" s="98"/>
      <c r="M31" s="98">
        <f>[22]APAC!W26</f>
        <v>0</v>
      </c>
      <c r="N31" s="98"/>
      <c r="O31" s="98"/>
      <c r="P31" s="98">
        <f>[22]BNL!W26</f>
        <v>0</v>
      </c>
      <c r="Q31" s="98">
        <f>[22]DACH!W26</f>
        <v>0</v>
      </c>
      <c r="R31" s="98"/>
      <c r="S31" s="98"/>
      <c r="T31" s="98"/>
      <c r="U31" s="98"/>
      <c r="V31" s="98">
        <f>[22]UKI!W26</f>
        <v>0</v>
      </c>
      <c r="W31" s="98"/>
      <c r="X31" s="98"/>
      <c r="Y31" s="98">
        <f>[22]LAT!W26</f>
        <v>0.94179999999999997</v>
      </c>
      <c r="Z31" s="98">
        <f>[22]META!W26</f>
        <v>0</v>
      </c>
      <c r="AA31" s="99">
        <f t="shared" si="10"/>
        <v>0.94179999999999997</v>
      </c>
    </row>
    <row r="32" spans="2:41" hidden="1">
      <c r="B32" s="399"/>
      <c r="C32" s="370"/>
      <c r="D32" s="322" t="s">
        <v>65</v>
      </c>
      <c r="E32" s="322" t="s">
        <v>39</v>
      </c>
      <c r="F32" s="346" t="s">
        <v>51</v>
      </c>
      <c r="G32" s="346" t="s">
        <v>43</v>
      </c>
      <c r="H32" s="352">
        <v>7</v>
      </c>
      <c r="I32" s="410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399"/>
      <c r="C33" s="370"/>
      <c r="D33" s="344"/>
      <c r="E33" s="322"/>
      <c r="F33" s="346"/>
      <c r="G33" s="346"/>
      <c r="H33" s="352"/>
      <c r="I33" s="410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399"/>
      <c r="C34" s="370"/>
      <c r="D34" s="344"/>
      <c r="E34" s="322"/>
      <c r="F34" s="346"/>
      <c r="G34" s="346"/>
      <c r="H34" s="352"/>
      <c r="I34" s="410"/>
      <c r="J34" s="5" t="s">
        <v>35</v>
      </c>
      <c r="K34" s="98">
        <f>[22]NAM!W28</f>
        <v>0</v>
      </c>
      <c r="L34" s="98">
        <v>3.0754999999999999</v>
      </c>
      <c r="M34" s="98">
        <f>[22]APAC!W28</f>
        <v>0</v>
      </c>
      <c r="N34" s="98"/>
      <c r="O34" s="98"/>
      <c r="P34" s="98">
        <f>[22]BNL!W26</f>
        <v>0</v>
      </c>
      <c r="Q34" s="98">
        <f>[22]DACH!W28</f>
        <v>0</v>
      </c>
      <c r="R34" s="98"/>
      <c r="S34" s="98"/>
      <c r="T34" s="98"/>
      <c r="U34" s="98"/>
      <c r="V34" s="98">
        <f>[22]UKI!W28</f>
        <v>0</v>
      </c>
      <c r="W34" s="98"/>
      <c r="X34" s="98"/>
      <c r="Y34" s="98">
        <f>[22]LAT!W28</f>
        <v>51.164459999999998</v>
      </c>
      <c r="Z34" s="98">
        <f>[22]META!W28</f>
        <v>0</v>
      </c>
      <c r="AA34" s="99">
        <f t="shared" si="10"/>
        <v>54.239959999999996</v>
      </c>
    </row>
    <row r="35" spans="2:27" hidden="1">
      <c r="B35" s="399"/>
      <c r="C35" s="370"/>
      <c r="D35" s="322" t="s">
        <v>66</v>
      </c>
      <c r="E35" s="322" t="s">
        <v>39</v>
      </c>
      <c r="F35" s="346" t="s">
        <v>51</v>
      </c>
      <c r="G35" s="346" t="s">
        <v>43</v>
      </c>
      <c r="H35" s="352">
        <v>802</v>
      </c>
      <c r="I35" s="410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399"/>
      <c r="C36" s="370"/>
      <c r="D36" s="344"/>
      <c r="E36" s="322"/>
      <c r="F36" s="346"/>
      <c r="G36" s="346"/>
      <c r="H36" s="352"/>
      <c r="I36" s="410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399"/>
      <c r="C37" s="370"/>
      <c r="D37" s="344"/>
      <c r="E37" s="322"/>
      <c r="F37" s="346"/>
      <c r="G37" s="346"/>
      <c r="H37" s="352"/>
      <c r="I37" s="410"/>
      <c r="J37" s="5" t="s">
        <v>35</v>
      </c>
      <c r="K37" s="98">
        <f>[22]NAM!W30</f>
        <v>779.88605000000007</v>
      </c>
      <c r="L37" s="98"/>
      <c r="M37" s="98">
        <f>[22]APAC!W30</f>
        <v>68.691649999999996</v>
      </c>
      <c r="N37" s="98">
        <v>0</v>
      </c>
      <c r="O37" s="98"/>
      <c r="P37" s="98">
        <f>[22]BNL!W30</f>
        <v>68.009</v>
      </c>
      <c r="Q37" s="98">
        <f>[22]DACH!W30</f>
        <v>0</v>
      </c>
      <c r="R37" s="98">
        <v>34.20626</v>
      </c>
      <c r="S37" s="98"/>
      <c r="T37" s="98"/>
      <c r="U37" s="98"/>
      <c r="V37" s="98">
        <f>[22]UKI!W30</f>
        <v>0</v>
      </c>
      <c r="W37" s="98"/>
      <c r="X37" s="98">
        <v>27.458579999999998</v>
      </c>
      <c r="Y37" s="98">
        <f>[22]LAT!W30</f>
        <v>-8.0864899999999942</v>
      </c>
      <c r="Z37" s="98">
        <f>[22]META!W30</f>
        <v>108.81961999999999</v>
      </c>
      <c r="AA37" s="99">
        <f t="shared" si="10"/>
        <v>1078.9846700000001</v>
      </c>
    </row>
    <row r="38" spans="2:27" hidden="1">
      <c r="B38" s="399"/>
      <c r="C38" s="370"/>
      <c r="D38" s="322" t="s">
        <v>67</v>
      </c>
      <c r="E38" s="322" t="s">
        <v>39</v>
      </c>
      <c r="F38" s="346" t="s">
        <v>51</v>
      </c>
      <c r="G38" s="346" t="s">
        <v>43</v>
      </c>
      <c r="H38" s="352">
        <v>5</v>
      </c>
      <c r="I38" s="410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399"/>
      <c r="C39" s="370"/>
      <c r="D39" s="344"/>
      <c r="E39" s="322"/>
      <c r="F39" s="346"/>
      <c r="G39" s="346"/>
      <c r="H39" s="352"/>
      <c r="I39" s="410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399"/>
      <c r="C40" s="370"/>
      <c r="D40" s="344"/>
      <c r="E40" s="322"/>
      <c r="F40" s="346"/>
      <c r="G40" s="346"/>
      <c r="H40" s="352"/>
      <c r="I40" s="410"/>
      <c r="J40" s="5" t="s">
        <v>35</v>
      </c>
      <c r="K40" s="98">
        <f>[22]NAM!W32</f>
        <v>53</v>
      </c>
      <c r="L40" s="98"/>
      <c r="M40" s="98">
        <f>[22]APAC!W32</f>
        <v>1.59196</v>
      </c>
      <c r="N40" s="98"/>
      <c r="O40" s="98"/>
      <c r="P40" s="98">
        <f>[22]BNL!W32</f>
        <v>0</v>
      </c>
      <c r="Q40" s="98">
        <f>[22]DACH!W32</f>
        <v>0</v>
      </c>
      <c r="R40" s="98"/>
      <c r="S40" s="98">
        <v>-0.62995000000000001</v>
      </c>
      <c r="T40" s="98"/>
      <c r="U40" s="98"/>
      <c r="V40" s="98">
        <f>[22]UKI!W32</f>
        <v>0</v>
      </c>
      <c r="W40" s="98"/>
      <c r="X40" s="98"/>
      <c r="Y40" s="98">
        <f>[22]LAT!W32</f>
        <v>0</v>
      </c>
      <c r="Z40" s="98">
        <f>[22]META!W32</f>
        <v>0</v>
      </c>
      <c r="AA40" s="99">
        <f t="shared" si="10"/>
        <v>53.962009999999999</v>
      </c>
    </row>
    <row r="41" spans="2:27" hidden="1">
      <c r="B41" s="399"/>
      <c r="C41" s="370"/>
      <c r="D41" s="375" t="s">
        <v>68</v>
      </c>
      <c r="E41" s="378" t="s">
        <v>62</v>
      </c>
      <c r="F41" s="380" t="s">
        <v>51</v>
      </c>
      <c r="G41" s="380" t="s">
        <v>43</v>
      </c>
      <c r="H41" s="382">
        <f>SUM(H29:H40)</f>
        <v>814</v>
      </c>
      <c r="I41" s="382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399"/>
      <c r="C42" s="370"/>
      <c r="D42" s="376"/>
      <c r="E42" s="378"/>
      <c r="F42" s="380"/>
      <c r="G42" s="380"/>
      <c r="H42" s="382"/>
      <c r="I42" s="382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2" thickBot="1">
      <c r="B43" s="399"/>
      <c r="C43" s="371"/>
      <c r="D43" s="377"/>
      <c r="E43" s="379"/>
      <c r="F43" s="381"/>
      <c r="G43" s="381"/>
      <c r="H43" s="383"/>
      <c r="I43" s="383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400" t="s">
        <v>69</v>
      </c>
      <c r="C44" s="403" t="s">
        <v>70</v>
      </c>
      <c r="D44" s="406" t="s">
        <v>71</v>
      </c>
      <c r="E44" s="407" t="s">
        <v>37</v>
      </c>
      <c r="F44" s="408" t="s">
        <v>51</v>
      </c>
      <c r="G44" s="408" t="s">
        <v>43</v>
      </c>
      <c r="H44" s="409">
        <f>H14</f>
        <v>2462</v>
      </c>
      <c r="I44" s="409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401"/>
      <c r="C45" s="404"/>
      <c r="D45" s="388"/>
      <c r="E45" s="390"/>
      <c r="F45" s="392"/>
      <c r="G45" s="392"/>
      <c r="H45" s="394"/>
      <c r="I45" s="394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402"/>
      <c r="C46" s="404"/>
      <c r="D46" s="388"/>
      <c r="E46" s="390"/>
      <c r="F46" s="392"/>
      <c r="G46" s="392"/>
      <c r="H46" s="394"/>
      <c r="I46" s="394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402"/>
      <c r="C47" s="404"/>
      <c r="D47" s="387" t="s">
        <v>72</v>
      </c>
      <c r="E47" s="390" t="s">
        <v>39</v>
      </c>
      <c r="F47" s="392" t="s">
        <v>51</v>
      </c>
      <c r="G47" s="392" t="s">
        <v>43</v>
      </c>
      <c r="H47" s="394">
        <f>H17+H29+H32+H35+H38</f>
        <v>4886</v>
      </c>
      <c r="I47" s="394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402"/>
      <c r="C48" s="404"/>
      <c r="D48" s="388"/>
      <c r="E48" s="390"/>
      <c r="F48" s="392"/>
      <c r="G48" s="392"/>
      <c r="H48" s="394"/>
      <c r="I48" s="394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402"/>
      <c r="C49" s="404"/>
      <c r="D49" s="388"/>
      <c r="E49" s="390"/>
      <c r="F49" s="392"/>
      <c r="G49" s="392"/>
      <c r="H49" s="397"/>
      <c r="I49" s="394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402"/>
      <c r="C50" s="404"/>
      <c r="D50" s="387" t="s">
        <v>73</v>
      </c>
      <c r="E50" s="390" t="s">
        <v>62</v>
      </c>
      <c r="F50" s="392" t="s">
        <v>51</v>
      </c>
      <c r="G50" s="392" t="s">
        <v>43</v>
      </c>
      <c r="H50" s="394">
        <f>H47+H44</f>
        <v>7348</v>
      </c>
      <c r="I50" s="394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402"/>
      <c r="C51" s="404"/>
      <c r="D51" s="388"/>
      <c r="E51" s="390"/>
      <c r="F51" s="392"/>
      <c r="G51" s="392"/>
      <c r="H51" s="394"/>
      <c r="I51" s="394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2" thickBot="1">
      <c r="B52" s="402"/>
      <c r="C52" s="405"/>
      <c r="D52" s="389"/>
      <c r="E52" s="391"/>
      <c r="F52" s="393"/>
      <c r="G52" s="393"/>
      <c r="H52" s="395"/>
      <c r="I52" s="395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8.600000000000001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</mergeCells>
  <conditionalFormatting sqref="K5:AA5">
    <cfRule type="containsBlanks" dxfId="692" priority="8">
      <formula>LEN(TRIM(K5))=0</formula>
    </cfRule>
    <cfRule type="expression" dxfId="691" priority="9">
      <formula>K5&lt;K4</formula>
    </cfRule>
    <cfRule type="expression" dxfId="690" priority="10">
      <formula>K5&gt;K4</formula>
    </cfRule>
  </conditionalFormatting>
  <conditionalFormatting sqref="K7:AA7">
    <cfRule type="containsBlanks" dxfId="689" priority="2">
      <formula>LEN(TRIM(K7))=0</formula>
    </cfRule>
    <cfRule type="expression" dxfId="688" priority="3">
      <formula>K7&lt;K6</formula>
    </cfRule>
    <cfRule type="expression" dxfId="687" priority="4">
      <formula>K7&gt;K6</formula>
    </cfRule>
  </conditionalFormatting>
  <conditionalFormatting sqref="K9:AA9">
    <cfRule type="containsBlanks" dxfId="686" priority="5">
      <formula>LEN(TRIM(K9))=0</formula>
    </cfRule>
    <cfRule type="expression" dxfId="685" priority="6">
      <formula>K9&lt;K8</formula>
    </cfRule>
    <cfRule type="expression" dxfId="684" priority="7">
      <formula>K9&gt;K8</formula>
    </cfRule>
  </conditionalFormatting>
  <conditionalFormatting sqref="K11:AA11">
    <cfRule type="containsBlanks" dxfId="683" priority="17">
      <formula>LEN(TRIM(K11))=0</formula>
    </cfRule>
    <cfRule type="expression" dxfId="682" priority="18">
      <formula>K11&lt;K10</formula>
    </cfRule>
    <cfRule type="expression" dxfId="681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680" priority="23">
      <formula>LEN(TRIM(K16))=0</formula>
    </cfRule>
  </conditionalFormatting>
  <conditionalFormatting sqref="K16:AA16">
    <cfRule type="expression" dxfId="679" priority="24">
      <formula>K16&lt;K15</formula>
    </cfRule>
    <cfRule type="expression" dxfId="678" priority="25">
      <formula>K16&gt;K15</formula>
    </cfRule>
  </conditionalFormatting>
  <conditionalFormatting sqref="K19:AA19">
    <cfRule type="expression" dxfId="677" priority="30">
      <formula>K19&lt;K18</formula>
    </cfRule>
    <cfRule type="expression" dxfId="676" priority="31">
      <formula>K19&gt;K18</formula>
    </cfRule>
  </conditionalFormatting>
  <conditionalFormatting sqref="K22:AA22">
    <cfRule type="expression" dxfId="675" priority="36">
      <formula>K22&lt;K21</formula>
    </cfRule>
    <cfRule type="expression" dxfId="674" priority="37">
      <formula>K22&gt;K21</formula>
    </cfRule>
  </conditionalFormatting>
  <conditionalFormatting sqref="K25:AA25">
    <cfRule type="expression" dxfId="673" priority="42">
      <formula>K25&lt;K24</formula>
    </cfRule>
    <cfRule type="expression" dxfId="672" priority="43">
      <formula>K25&gt;K24</formula>
    </cfRule>
  </conditionalFormatting>
  <conditionalFormatting sqref="K28:AA28">
    <cfRule type="expression" dxfId="671" priority="48">
      <formula>K28&lt;K27</formula>
    </cfRule>
    <cfRule type="expression" dxfId="670" priority="49">
      <formula>K28&gt;K27</formula>
    </cfRule>
  </conditionalFormatting>
  <conditionalFormatting sqref="K31:AA31">
    <cfRule type="expression" dxfId="669" priority="54">
      <formula>K31&lt;K30</formula>
    </cfRule>
    <cfRule type="expression" dxfId="668" priority="55">
      <formula>K31&gt;K30</formula>
    </cfRule>
  </conditionalFormatting>
  <conditionalFormatting sqref="K34:AA34">
    <cfRule type="expression" dxfId="667" priority="60">
      <formula>K34&lt;K33</formula>
    </cfRule>
    <cfRule type="expression" dxfId="666" priority="61">
      <formula>K34&gt;K33</formula>
    </cfRule>
  </conditionalFormatting>
  <conditionalFormatting sqref="K37:AA37">
    <cfRule type="expression" dxfId="665" priority="66">
      <formula>K37&lt;K36</formula>
    </cfRule>
    <cfRule type="expression" dxfId="664" priority="67">
      <formula>K37&gt;K36</formula>
    </cfRule>
  </conditionalFormatting>
  <conditionalFormatting sqref="K40:AA40">
    <cfRule type="expression" dxfId="663" priority="72">
      <formula>K40&lt;K39</formula>
    </cfRule>
    <cfRule type="expression" dxfId="662" priority="73">
      <formula>K40&gt;K39</formula>
    </cfRule>
  </conditionalFormatting>
  <conditionalFormatting sqref="K43:AA43">
    <cfRule type="expression" dxfId="661" priority="78">
      <formula>K43&lt;K42</formula>
    </cfRule>
    <cfRule type="expression" dxfId="660" priority="79">
      <formula>K43&gt;K42</formula>
    </cfRule>
  </conditionalFormatting>
  <conditionalFormatting sqref="K46:AA46">
    <cfRule type="expression" dxfId="659" priority="84">
      <formula>K46&lt;K45</formula>
    </cfRule>
    <cfRule type="expression" dxfId="658" priority="85">
      <formula>K46&gt;K45</formula>
    </cfRule>
  </conditionalFormatting>
  <conditionalFormatting sqref="K49:AA49">
    <cfRule type="expression" dxfId="657" priority="90">
      <formula>K49&lt;K48</formula>
    </cfRule>
    <cfRule type="expression" dxfId="656" priority="91">
      <formula>K49&gt;K48</formula>
    </cfRule>
  </conditionalFormatting>
  <conditionalFormatting sqref="K52:AA52">
    <cfRule type="expression" dxfId="655" priority="97">
      <formula>K52&gt;K51</formula>
    </cfRule>
    <cfRule type="expression" dxfId="654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A1-5EBA-4CCE-BACE-900109B0987A}">
  <sheetPr filterMode="1">
    <tabColor rgb="FFC00000"/>
    <pageSetUpPr fitToPage="1"/>
  </sheetPr>
  <dimension ref="A1:DJ201"/>
  <sheetViews>
    <sheetView showGridLines="0" tabSelected="1" zoomScale="60" zoomScaleNormal="60" workbookViewId="0">
      <pane xSplit="4" ySplit="3" topLeftCell="AV4" activePane="bottomRight" state="frozen"/>
      <selection pane="topRight" activeCell="D1" sqref="D1"/>
      <selection pane="bottomLeft" activeCell="A5" sqref="A5"/>
      <selection pane="bottomRight" activeCell="A11" sqref="A11:XFD11"/>
    </sheetView>
  </sheetViews>
  <sheetFormatPr defaultColWidth="9.21875" defaultRowHeight="15.6" outlineLevelRow="1" outlineLevelCol="1"/>
  <cols>
    <col min="1" max="1" width="3.5546875" style="1" customWidth="1"/>
    <col min="2" max="3" width="21.21875" style="2" customWidth="1"/>
    <col min="4" max="4" width="48.77734375" style="3" customWidth="1"/>
    <col min="5" max="5" width="14.44140625" style="3" bestFit="1" customWidth="1"/>
    <col min="6" max="6" width="13.21875" style="3" bestFit="1" customWidth="1"/>
    <col min="7" max="7" width="27.21875" style="3" hidden="1" customWidth="1" outlineLevel="1"/>
    <col min="8" max="8" width="13.44140625" style="2" hidden="1" customWidth="1" collapsed="1"/>
    <col min="9" max="9" width="12.77734375" style="101" hidden="1" customWidth="1"/>
    <col min="10" max="10" width="10.77734375" style="2" customWidth="1"/>
    <col min="11" max="11" width="13.777343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9.44140625" style="9" hidden="1" customWidth="1" collapsed="1"/>
    <col min="28" max="28" width="15.21875" style="9" hidden="1" customWidth="1"/>
    <col min="29" max="45" width="10.5546875" style="9" hidden="1" customWidth="1"/>
    <col min="46" max="46" width="12" style="9" hidden="1" customWidth="1"/>
    <col min="47" max="47" width="20.21875" style="9" hidden="1" customWidth="1"/>
    <col min="48" max="49" width="13.77734375" style="9" customWidth="1"/>
    <col min="50" max="50" width="15.21875" style="1" customWidth="1"/>
    <col min="51" max="65" width="9.21875" style="1"/>
    <col min="66" max="66" width="10.21875" style="1" customWidth="1"/>
    <col min="67" max="114" width="9.21875" style="1"/>
    <col min="115" max="16384" width="9.21875" style="2"/>
  </cols>
  <sheetData>
    <row r="1" spans="1:114" ht="16.2" thickBot="1">
      <c r="AS1" s="257"/>
    </row>
    <row r="2" spans="1:114" ht="30.6" thickBot="1">
      <c r="B2" s="14" t="s">
        <v>144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102"/>
      <c r="AW2" s="184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6"/>
    </row>
    <row r="3" spans="1:114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190" t="s">
        <v>28</v>
      </c>
      <c r="AV3" s="183" t="s">
        <v>145</v>
      </c>
      <c r="AW3" s="187" t="s">
        <v>8</v>
      </c>
      <c r="AX3" s="188" t="s">
        <v>9</v>
      </c>
      <c r="AY3" s="189" t="s">
        <v>10</v>
      </c>
      <c r="AZ3" s="188" t="s">
        <v>11</v>
      </c>
      <c r="BA3" s="189" t="s">
        <v>12</v>
      </c>
      <c r="BB3" s="189" t="s">
        <v>13</v>
      </c>
      <c r="BC3" s="188" t="s">
        <v>14</v>
      </c>
      <c r="BD3" s="188" t="s">
        <v>15</v>
      </c>
      <c r="BE3" s="189" t="s">
        <v>16</v>
      </c>
      <c r="BF3" s="189" t="s">
        <v>17</v>
      </c>
      <c r="BG3" s="189" t="s">
        <v>18</v>
      </c>
      <c r="BH3" s="188" t="s">
        <v>19</v>
      </c>
      <c r="BI3" s="188" t="s">
        <v>20</v>
      </c>
      <c r="BJ3" s="189" t="s">
        <v>21</v>
      </c>
      <c r="BK3" s="189" t="s">
        <v>22</v>
      </c>
      <c r="BL3" s="188" t="s">
        <v>23</v>
      </c>
      <c r="BM3" s="188" t="s">
        <v>100</v>
      </c>
      <c r="BN3" s="190" t="s">
        <v>146</v>
      </c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</row>
    <row r="4" spans="1:114">
      <c r="B4" s="312" t="s">
        <v>29</v>
      </c>
      <c r="C4" s="314" t="s">
        <v>30</v>
      </c>
      <c r="D4" s="326" t="s">
        <v>31</v>
      </c>
      <c r="E4" s="327"/>
      <c r="F4" s="328" t="s">
        <v>32</v>
      </c>
      <c r="G4" s="330" t="s">
        <v>33</v>
      </c>
      <c r="H4" s="317">
        <v>0.63</v>
      </c>
      <c r="I4" s="319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19">
        <f>0.6*AB6+0.4*AB8</f>
        <v>59</v>
      </c>
      <c r="AC4" s="191" t="s">
        <v>34</v>
      </c>
      <c r="AD4" s="139">
        <f t="shared" ref="AD4:AT5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264">
        <v>0.63</v>
      </c>
      <c r="AV4" s="319">
        <f>0.6*AV6+0.4*AV8</f>
        <v>59</v>
      </c>
      <c r="AW4" s="191" t="s">
        <v>34</v>
      </c>
      <c r="AX4" s="139">
        <v>61.400000000000006</v>
      </c>
      <c r="AY4" s="139">
        <v>64.599999999999994</v>
      </c>
      <c r="AZ4" s="139">
        <v>50.6</v>
      </c>
      <c r="BA4" s="139">
        <v>59</v>
      </c>
      <c r="BB4" s="139">
        <v>57.8</v>
      </c>
      <c r="BC4" s="139">
        <v>45.8</v>
      </c>
      <c r="BD4" s="139">
        <v>51</v>
      </c>
      <c r="BE4" s="139">
        <v>51.8</v>
      </c>
      <c r="BF4" s="139">
        <v>51.400000000000006</v>
      </c>
      <c r="BG4" s="139">
        <v>53.400000000000006</v>
      </c>
      <c r="BH4" s="139">
        <v>47.400000000000006</v>
      </c>
      <c r="BI4" s="139">
        <v>48.2</v>
      </c>
      <c r="BJ4" s="139">
        <v>28.544</v>
      </c>
      <c r="BK4" s="139">
        <v>44.2</v>
      </c>
      <c r="BL4" s="139">
        <v>57</v>
      </c>
      <c r="BM4" s="139">
        <v>51.8</v>
      </c>
      <c r="BN4" s="264">
        <v>0.63</v>
      </c>
    </row>
    <row r="5" spans="1:114">
      <c r="B5" s="313"/>
      <c r="C5" s="315"/>
      <c r="D5" s="321"/>
      <c r="E5" s="322"/>
      <c r="F5" s="329"/>
      <c r="G5" s="331"/>
      <c r="H5" s="318"/>
      <c r="I5" s="320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20"/>
      <c r="AC5" s="192" t="s">
        <v>35</v>
      </c>
      <c r="AD5" s="98">
        <f>0.6*AD7+0.4*AD9</f>
        <v>64.692182276699313</v>
      </c>
      <c r="AE5" s="98">
        <f t="shared" si="1"/>
        <v>93.928581471286435</v>
      </c>
      <c r="AF5" s="98">
        <f t="shared" si="1"/>
        <v>58.430036366019067</v>
      </c>
      <c r="AG5" s="98">
        <f t="shared" si="1"/>
        <v>84.2</v>
      </c>
      <c r="AH5" s="98">
        <f t="shared" si="1"/>
        <v>81.204819277108427</v>
      </c>
      <c r="AI5" s="98">
        <f t="shared" si="1"/>
        <v>48.123076923076923</v>
      </c>
      <c r="AJ5" s="98">
        <f t="shared" si="1"/>
        <v>27.200000000000003</v>
      </c>
      <c r="AK5" s="98">
        <f t="shared" si="1"/>
        <v>58.304904051172713</v>
      </c>
      <c r="AL5" s="98">
        <f t="shared" si="1"/>
        <v>70.266666666666666</v>
      </c>
      <c r="AM5" s="98">
        <f t="shared" si="1"/>
        <v>67</v>
      </c>
      <c r="AN5" s="98">
        <f t="shared" si="1"/>
        <v>37.778947368421058</v>
      </c>
      <c r="AO5" s="98">
        <f t="shared" si="1"/>
        <v>22.793814432989691</v>
      </c>
      <c r="AP5" s="98">
        <f t="shared" si="1"/>
        <v>64.48</v>
      </c>
      <c r="AQ5" s="98">
        <f t="shared" si="1"/>
        <v>32.533333333333331</v>
      </c>
      <c r="AR5" s="98">
        <f t="shared" si="1"/>
        <v>54.648951048951048</v>
      </c>
      <c r="AS5" s="98">
        <f t="shared" si="1"/>
        <v>55.033333333333339</v>
      </c>
      <c r="AT5" s="98" t="e">
        <f t="shared" si="1"/>
        <v>#N/A</v>
      </c>
      <c r="AU5" s="260">
        <f t="shared" ref="AU5" si="2">0.6*AU7+0.4*AU9</f>
        <v>0.67599999999999993</v>
      </c>
      <c r="AV5" s="320"/>
      <c r="AW5" s="192" t="s">
        <v>35</v>
      </c>
      <c r="AX5" s="98">
        <v>65.414516517964785</v>
      </c>
      <c r="AY5" s="98">
        <v>94.05686304671076</v>
      </c>
      <c r="AZ5" s="98">
        <v>66.270095482139055</v>
      </c>
      <c r="BA5" s="98">
        <v>86.892911010558066</v>
      </c>
      <c r="BB5" s="98">
        <v>78</v>
      </c>
      <c r="BC5" s="98">
        <v>60.80952380952381</v>
      </c>
      <c r="BD5" s="98">
        <v>30.134529147982065</v>
      </c>
      <c r="BE5" s="98">
        <v>54.129032258064512</v>
      </c>
      <c r="BF5" s="98">
        <v>73.596491228070178</v>
      </c>
      <c r="BG5" s="98">
        <v>77.840909090909093</v>
      </c>
      <c r="BH5" s="98">
        <v>34.462462462462462</v>
      </c>
      <c r="BI5" s="98">
        <v>39.428571428571431</v>
      </c>
      <c r="BJ5" s="98">
        <v>59.404069767441868</v>
      </c>
      <c r="BK5" s="98">
        <v>32.315270935960591</v>
      </c>
      <c r="BL5" s="98">
        <v>58.303030303030297</v>
      </c>
      <c r="BM5" s="98">
        <v>58.876853429639617</v>
      </c>
      <c r="BN5" s="260">
        <v>0.67200000000000004</v>
      </c>
    </row>
    <row r="6" spans="1:114" outlineLevel="1">
      <c r="B6" s="313"/>
      <c r="C6" s="315"/>
      <c r="D6" s="321" t="s">
        <v>36</v>
      </c>
      <c r="E6" s="322" t="s">
        <v>37</v>
      </c>
      <c r="F6" s="323" t="s">
        <v>32</v>
      </c>
      <c r="G6" s="331"/>
      <c r="H6" s="324">
        <v>0.5</v>
      </c>
      <c r="I6" s="325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2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5">
        <v>0.47</v>
      </c>
      <c r="AV6" s="325">
        <v>47</v>
      </c>
      <c r="AW6" s="193" t="s">
        <v>34</v>
      </c>
      <c r="AX6" s="98">
        <v>47</v>
      </c>
      <c r="AY6" s="98">
        <v>47</v>
      </c>
      <c r="AZ6" s="98">
        <v>47</v>
      </c>
      <c r="BA6" s="98">
        <v>47</v>
      </c>
      <c r="BB6" s="98">
        <v>47</v>
      </c>
      <c r="BC6" s="98">
        <v>47</v>
      </c>
      <c r="BD6" s="98">
        <v>47</v>
      </c>
      <c r="BE6" s="98">
        <v>47</v>
      </c>
      <c r="BF6" s="98">
        <v>47</v>
      </c>
      <c r="BG6" s="98">
        <v>47</v>
      </c>
      <c r="BH6" s="98">
        <v>47</v>
      </c>
      <c r="BI6" s="98">
        <v>47</v>
      </c>
      <c r="BJ6" s="98">
        <v>47</v>
      </c>
      <c r="BK6" s="98">
        <v>47</v>
      </c>
      <c r="BL6" s="98">
        <v>47</v>
      </c>
      <c r="BM6" s="98">
        <v>47</v>
      </c>
      <c r="BN6" s="265">
        <v>0.47</v>
      </c>
    </row>
    <row r="7" spans="1:114" ht="16.2" outlineLevel="1" thickBot="1">
      <c r="B7" s="313"/>
      <c r="C7" s="315"/>
      <c r="D7" s="321"/>
      <c r="E7" s="322"/>
      <c r="F7" s="323"/>
      <c r="G7" s="331"/>
      <c r="H7" s="324"/>
      <c r="I7" s="325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25"/>
      <c r="AC7" s="192" t="s">
        <v>35</v>
      </c>
      <c r="AD7" s="98">
        <f>VLOOKUP(AD3,[23]Sheet0!$G:$H,2,FALSE)</f>
        <v>53.820303794498855</v>
      </c>
      <c r="AE7" s="98">
        <f>VLOOKUP(AE3,[23]Sheet0!$G:$H,2,FALSE)</f>
        <v>93.382369679034824</v>
      </c>
      <c r="AF7" s="98">
        <f>VLOOKUP(AF3,[23]Sheet0!$G:$H,2,FALSE)</f>
        <v>46.310432569974552</v>
      </c>
      <c r="AG7" s="98">
        <f>VLOOKUP(AG3,[23]Sheet0!$G:$H,2,FALSE)</f>
        <v>81.666666666666671</v>
      </c>
      <c r="AH7" s="98">
        <f>VLOOKUP(AH3,[23]Sheet0!$G:$H,2,FALSE)</f>
        <v>68.674698795180717</v>
      </c>
      <c r="AI7" s="98">
        <f>VLOOKUP(AI3,[23]Sheet0!$G:$H,2,FALSE)</f>
        <v>44.871794871794876</v>
      </c>
      <c r="AJ7" s="98"/>
      <c r="AK7" s="98">
        <f>VLOOKUP(AK3,[23]Sheet0!$G:$H,2,FALSE)</f>
        <v>46.428571428571431</v>
      </c>
      <c r="AL7" s="98">
        <f>VLOOKUP(AL3,[23]Sheet0!$G:$H,2,FALSE)</f>
        <v>71.111111111111114</v>
      </c>
      <c r="AM7" s="98">
        <f>VLOOKUP(AM3,[23]Sheet0!$G:$H,2,FALSE)</f>
        <v>75</v>
      </c>
      <c r="AN7" s="98">
        <f>VLOOKUP(AN3,[23]Sheet0!$G:$H,2,FALSE)</f>
        <v>27.631578947368425</v>
      </c>
      <c r="AO7" s="98">
        <f>VLOOKUP(AO3,[23]Sheet0!$G:$H,2,FALSE)</f>
        <v>5</v>
      </c>
      <c r="AP7" s="98">
        <f>VLOOKUP(AP3,[23]Sheet0!$G:$H,2,FALSE)</f>
        <v>42.8</v>
      </c>
      <c r="AQ7" s="98">
        <f>VLOOKUP(AQ3,[23]Sheet0!$G:$H,2,FALSE)</f>
        <v>27.555555555555557</v>
      </c>
      <c r="AR7" s="98">
        <f>VLOOKUP(AR3,[23]Sheet0!$G:$H,2,FALSE)</f>
        <v>51.748251748251747</v>
      </c>
      <c r="AS7" s="98">
        <f>VLOOKUP(AS3,[23]Sheet0!$G:$H,2,FALSE)</f>
        <v>39.722222222222229</v>
      </c>
      <c r="AT7" s="98" t="e">
        <f>VLOOKUP(AT3,[23]Sheet0!$G:$H,2,FALSE)</f>
        <v>#N/A</v>
      </c>
      <c r="AU7" s="270">
        <v>0.57999999999999996</v>
      </c>
      <c r="AV7" s="325"/>
      <c r="AW7" s="192" t="s">
        <v>35</v>
      </c>
      <c r="AX7" s="98">
        <v>53.872679045092838</v>
      </c>
      <c r="AY7" s="98">
        <v>92.249653899400087</v>
      </c>
      <c r="AZ7" s="98">
        <v>58.295964125560538</v>
      </c>
      <c r="BA7" s="98">
        <v>80.769230769230774</v>
      </c>
      <c r="BB7" s="98">
        <v>68.888888888888886</v>
      </c>
      <c r="BC7" s="98">
        <v>60.714285714285708</v>
      </c>
      <c r="BD7" s="98"/>
      <c r="BE7" s="98">
        <v>30</v>
      </c>
      <c r="BF7" s="98">
        <v>80.555555555555557</v>
      </c>
      <c r="BG7" s="98">
        <v>81.818181818181827</v>
      </c>
      <c r="BH7" s="98">
        <v>18.918918918918919</v>
      </c>
      <c r="BI7" s="98">
        <v>14.285714285714285</v>
      </c>
      <c r="BJ7" s="98">
        <v>38.541666666666671</v>
      </c>
      <c r="BK7" s="98">
        <v>28.571428571428569</v>
      </c>
      <c r="BL7" s="98">
        <v>52.72727272727272</v>
      </c>
      <c r="BM7" s="98">
        <v>44.047619047619051</v>
      </c>
      <c r="BN7" s="260">
        <v>0.56000000000000005</v>
      </c>
    </row>
    <row r="8" spans="1:114" outlineLevel="1">
      <c r="B8" s="313"/>
      <c r="C8" s="315"/>
      <c r="D8" s="321" t="s">
        <v>38</v>
      </c>
      <c r="E8" s="322" t="s">
        <v>39</v>
      </c>
      <c r="F8" s="329" t="s">
        <v>32</v>
      </c>
      <c r="G8" s="331"/>
      <c r="H8" s="318">
        <v>0.83</v>
      </c>
      <c r="I8" s="320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2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5">
        <v>0.77</v>
      </c>
      <c r="AV8" s="320">
        <v>77</v>
      </c>
      <c r="AW8" s="193" t="s">
        <v>34</v>
      </c>
      <c r="AX8" s="98">
        <v>83</v>
      </c>
      <c r="AY8" s="98">
        <v>91</v>
      </c>
      <c r="AZ8" s="98">
        <v>56</v>
      </c>
      <c r="BA8" s="98">
        <v>77</v>
      </c>
      <c r="BB8" s="98">
        <v>74</v>
      </c>
      <c r="BC8" s="98">
        <v>44</v>
      </c>
      <c r="BD8" s="98">
        <v>57</v>
      </c>
      <c r="BE8" s="98">
        <v>59</v>
      </c>
      <c r="BF8" s="98">
        <v>58</v>
      </c>
      <c r="BG8" s="98">
        <v>63</v>
      </c>
      <c r="BH8" s="98">
        <v>48</v>
      </c>
      <c r="BI8" s="98">
        <v>50</v>
      </c>
      <c r="BJ8" s="98">
        <v>0.86</v>
      </c>
      <c r="BK8" s="98">
        <v>40</v>
      </c>
      <c r="BL8" s="98">
        <v>72</v>
      </c>
      <c r="BM8" s="98">
        <v>59</v>
      </c>
      <c r="BN8" s="265">
        <v>0.77</v>
      </c>
    </row>
    <row r="9" spans="1:114" ht="16.2" outlineLevel="1" thickBot="1">
      <c r="B9" s="313"/>
      <c r="C9" s="316"/>
      <c r="D9" s="333"/>
      <c r="E9" s="334"/>
      <c r="F9" s="335"/>
      <c r="G9" s="332"/>
      <c r="H9" s="336"/>
      <c r="I9" s="337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38"/>
      <c r="AC9" s="195" t="s">
        <v>35</v>
      </c>
      <c r="AD9" s="125">
        <v>81</v>
      </c>
      <c r="AE9" s="125">
        <v>94.747899159663859</v>
      </c>
      <c r="AF9" s="125">
        <v>76.60944206008584</v>
      </c>
      <c r="AG9" s="125">
        <v>88</v>
      </c>
      <c r="AH9" s="125">
        <v>100</v>
      </c>
      <c r="AI9" s="125">
        <v>53</v>
      </c>
      <c r="AJ9" s="125">
        <v>68</v>
      </c>
      <c r="AK9" s="125">
        <v>76.119402985074629</v>
      </c>
      <c r="AL9" s="125">
        <v>69</v>
      </c>
      <c r="AM9" s="125">
        <v>55</v>
      </c>
      <c r="AN9" s="125">
        <v>53</v>
      </c>
      <c r="AO9" s="125">
        <v>49.484536082474229</v>
      </c>
      <c r="AP9" s="125">
        <v>97</v>
      </c>
      <c r="AQ9" s="125">
        <v>40</v>
      </c>
      <c r="AR9" s="125">
        <v>59</v>
      </c>
      <c r="AS9" s="125">
        <v>78</v>
      </c>
      <c r="AT9" s="125" t="e">
        <f>VLOOKUP(AT3,[24]Sheet0!$C:$D,2,FALSE)</f>
        <v>#N/A</v>
      </c>
      <c r="AU9" s="270">
        <v>0.82</v>
      </c>
      <c r="AV9" s="338"/>
      <c r="AW9" s="195" t="s">
        <v>35</v>
      </c>
      <c r="AX9" s="125">
        <v>82.727272727272734</v>
      </c>
      <c r="AY9" s="125">
        <v>96.767676767676775</v>
      </c>
      <c r="AZ9" s="125">
        <v>78.231292517006807</v>
      </c>
      <c r="BA9" s="125">
        <v>96.078431372549019</v>
      </c>
      <c r="BB9" s="125">
        <v>91.666666666666657</v>
      </c>
      <c r="BC9" s="125">
        <v>60.952380952380956</v>
      </c>
      <c r="BD9" s="125">
        <v>75.336322869955154</v>
      </c>
      <c r="BE9" s="125">
        <v>90.322580645161281</v>
      </c>
      <c r="BF9" s="125">
        <v>63.157894736842103</v>
      </c>
      <c r="BG9" s="125">
        <v>71.875</v>
      </c>
      <c r="BH9" s="125">
        <v>57.777777777777771</v>
      </c>
      <c r="BI9" s="125">
        <v>77.142857142857153</v>
      </c>
      <c r="BJ9" s="125">
        <v>90.697674418604649</v>
      </c>
      <c r="BK9" s="125">
        <v>37.931034482758619</v>
      </c>
      <c r="BL9" s="125">
        <v>66.666666666666657</v>
      </c>
      <c r="BM9" s="125">
        <v>81.120705002670462</v>
      </c>
      <c r="BN9" s="270">
        <v>0.84</v>
      </c>
    </row>
    <row r="10" spans="1:114" ht="59.4" customHeight="1">
      <c r="B10" s="353" t="s">
        <v>40</v>
      </c>
      <c r="C10" s="314" t="s">
        <v>41</v>
      </c>
      <c r="D10" s="358" t="s">
        <v>42</v>
      </c>
      <c r="E10" s="359" t="s">
        <v>37</v>
      </c>
      <c r="F10" s="360" t="s">
        <v>32</v>
      </c>
      <c r="G10" s="361" t="s">
        <v>43</v>
      </c>
      <c r="H10" s="363">
        <v>0.38</v>
      </c>
      <c r="I10" s="339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41">
        <v>0.47</v>
      </c>
      <c r="AC10" s="108" t="s">
        <v>34</v>
      </c>
      <c r="AD10" s="258">
        <v>0.4</v>
      </c>
      <c r="AE10" s="258">
        <v>0.45</v>
      </c>
      <c r="AF10" s="258">
        <v>0.5</v>
      </c>
      <c r="AG10" s="258">
        <v>0.35</v>
      </c>
      <c r="AH10" s="258">
        <v>0</v>
      </c>
      <c r="AI10" s="258">
        <v>0.4</v>
      </c>
      <c r="AJ10" s="258">
        <v>0.45</v>
      </c>
      <c r="AK10" s="258">
        <v>0.35</v>
      </c>
      <c r="AL10" s="258">
        <v>0.5</v>
      </c>
      <c r="AM10" s="258">
        <v>0.35</v>
      </c>
      <c r="AN10" s="258">
        <v>0.35</v>
      </c>
      <c r="AO10" s="258">
        <v>0.35</v>
      </c>
      <c r="AP10" s="259">
        <v>0</v>
      </c>
      <c r="AQ10" s="258">
        <v>0</v>
      </c>
      <c r="AR10" s="258">
        <v>0.45</v>
      </c>
      <c r="AS10" s="258">
        <v>0.41</v>
      </c>
      <c r="AT10" s="228">
        <v>0.3</v>
      </c>
      <c r="AU10" s="258">
        <v>0.47</v>
      </c>
      <c r="AV10" s="341">
        <v>0.47</v>
      </c>
      <c r="AW10" s="108" t="s">
        <v>34</v>
      </c>
      <c r="AX10" s="258">
        <v>0.4</v>
      </c>
      <c r="AY10" s="258">
        <v>0.45</v>
      </c>
      <c r="AZ10" s="258">
        <v>0.45</v>
      </c>
      <c r="BA10" s="258">
        <v>0.35</v>
      </c>
      <c r="BB10" s="258">
        <v>0</v>
      </c>
      <c r="BC10" s="258">
        <v>0.4</v>
      </c>
      <c r="BD10" s="258">
        <v>0.45</v>
      </c>
      <c r="BE10" s="258">
        <v>0.3</v>
      </c>
      <c r="BF10" s="258">
        <v>0.45</v>
      </c>
      <c r="BG10" s="258">
        <v>0.2</v>
      </c>
      <c r="BH10" s="258">
        <v>0.35</v>
      </c>
      <c r="BI10" s="258">
        <v>0.35</v>
      </c>
      <c r="BJ10" s="259">
        <v>0</v>
      </c>
      <c r="BK10" s="258">
        <v>0</v>
      </c>
      <c r="BL10" s="258">
        <v>0.4</v>
      </c>
      <c r="BM10" s="258">
        <v>0.4</v>
      </c>
      <c r="BN10" s="258">
        <v>0.41</v>
      </c>
    </row>
    <row r="11" spans="1:114" ht="42" customHeight="1" thickBot="1">
      <c r="B11" s="354"/>
      <c r="C11" s="355"/>
      <c r="D11" s="344"/>
      <c r="E11" s="322"/>
      <c r="F11" s="346"/>
      <c r="G11" s="362"/>
      <c r="H11" s="364"/>
      <c r="I11" s="340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[25]NOR!W12</f>
        <v>0.21</v>
      </c>
      <c r="V11" s="147">
        <f>[25]UKI!W12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18"/>
      <c r="AC11" s="5" t="s">
        <v>35</v>
      </c>
      <c r="AD11" s="260">
        <v>0.4</v>
      </c>
      <c r="AE11" s="260">
        <v>0.38</v>
      </c>
      <c r="AF11" s="260">
        <v>0.34</v>
      </c>
      <c r="AG11" s="260">
        <v>0.21</v>
      </c>
      <c r="AH11" s="260">
        <v>0</v>
      </c>
      <c r="AI11" s="260">
        <v>0.25</v>
      </c>
      <c r="AJ11" s="260">
        <v>0.45</v>
      </c>
      <c r="AK11" s="260">
        <v>0.26</v>
      </c>
      <c r="AL11" s="260">
        <v>0.43</v>
      </c>
      <c r="AM11" s="260">
        <v>0.17</v>
      </c>
      <c r="AN11" s="260">
        <v>0.69</v>
      </c>
      <c r="AO11" s="260">
        <v>0.14000000000000001</v>
      </c>
      <c r="AP11" s="260">
        <v>0</v>
      </c>
      <c r="AQ11" s="260">
        <v>0</v>
      </c>
      <c r="AR11" s="260">
        <v>0.56999999999999995</v>
      </c>
      <c r="AS11" s="260">
        <v>0.47</v>
      </c>
      <c r="AT11" s="222">
        <v>0.91</v>
      </c>
      <c r="AU11" s="260">
        <v>0.37</v>
      </c>
      <c r="AV11" s="318"/>
      <c r="AW11" s="5" t="s">
        <v>35</v>
      </c>
      <c r="AX11" s="260">
        <v>0.38579416781844073</v>
      </c>
      <c r="AY11" s="260">
        <v>0</v>
      </c>
      <c r="AZ11" s="260">
        <v>0.40059364772443168</v>
      </c>
      <c r="BA11" s="260">
        <v>0.37245073244486171</v>
      </c>
      <c r="BB11" s="260">
        <v>0</v>
      </c>
      <c r="BC11" s="260">
        <v>0.40137575692278749</v>
      </c>
      <c r="BD11" s="260">
        <v>0.54199559239946415</v>
      </c>
      <c r="BE11" s="260">
        <v>0.33412726564887141</v>
      </c>
      <c r="BF11" s="260">
        <v>0.65901333827113739</v>
      </c>
      <c r="BG11" s="260">
        <v>0.44122553755018878</v>
      </c>
      <c r="BH11" s="260">
        <v>0.42675045813434848</v>
      </c>
      <c r="BI11" s="260">
        <v>0.29762348540384942</v>
      </c>
      <c r="BJ11" s="260">
        <v>0</v>
      </c>
      <c r="BK11" s="260">
        <v>0</v>
      </c>
      <c r="BL11" s="260">
        <v>0.73567336232568226</v>
      </c>
      <c r="BM11" s="260">
        <v>0.51031669089203946</v>
      </c>
      <c r="BN11" s="260">
        <v>0.44</v>
      </c>
    </row>
    <row r="12" spans="1:114" s="1" customFormat="1" ht="16.5" customHeight="1" thickBot="1">
      <c r="B12" s="342" t="s">
        <v>44</v>
      </c>
      <c r="C12" s="356"/>
      <c r="D12" s="428" t="s">
        <v>45</v>
      </c>
      <c r="E12" s="343" t="s">
        <v>37</v>
      </c>
      <c r="F12" s="345" t="s">
        <v>32</v>
      </c>
      <c r="G12" s="346" t="s">
        <v>46</v>
      </c>
      <c r="H12" s="348">
        <v>349</v>
      </c>
      <c r="I12" s="350">
        <v>446</v>
      </c>
      <c r="J12" s="196" t="s">
        <v>34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263">
        <v>446</v>
      </c>
      <c r="AB12" s="350">
        <v>446</v>
      </c>
      <c r="AC12" s="196" t="s">
        <v>47</v>
      </c>
      <c r="AD12" s="261">
        <v>120</v>
      </c>
      <c r="AE12" s="261">
        <v>17</v>
      </c>
      <c r="AF12" s="261">
        <v>30</v>
      </c>
      <c r="AG12" s="261">
        <v>10</v>
      </c>
      <c r="AH12" s="261">
        <v>0</v>
      </c>
      <c r="AI12" s="261">
        <v>8</v>
      </c>
      <c r="AJ12" s="261">
        <v>58</v>
      </c>
      <c r="AK12" s="261">
        <v>17</v>
      </c>
      <c r="AL12" s="261">
        <v>34</v>
      </c>
      <c r="AM12" s="261">
        <v>8</v>
      </c>
      <c r="AN12" s="261">
        <v>6</v>
      </c>
      <c r="AO12" s="261">
        <v>14</v>
      </c>
      <c r="AP12" s="261"/>
      <c r="AQ12" s="261"/>
      <c r="AR12" s="261">
        <v>7</v>
      </c>
      <c r="AS12" s="261">
        <v>12</v>
      </c>
      <c r="AT12" s="164">
        <v>1</v>
      </c>
      <c r="AU12" s="263">
        <v>310</v>
      </c>
      <c r="AV12" s="350">
        <v>446</v>
      </c>
      <c r="AW12" s="196" t="s">
        <v>34</v>
      </c>
      <c r="AX12" s="261">
        <v>52</v>
      </c>
      <c r="AY12" s="261">
        <v>4</v>
      </c>
      <c r="AZ12" s="261">
        <v>14</v>
      </c>
      <c r="BA12" s="261">
        <v>4</v>
      </c>
      <c r="BB12" s="261">
        <v>0</v>
      </c>
      <c r="BC12" s="261">
        <v>2</v>
      </c>
      <c r="BD12" s="261">
        <v>17</v>
      </c>
      <c r="BE12" s="261">
        <v>4</v>
      </c>
      <c r="BF12" s="261">
        <v>10</v>
      </c>
      <c r="BG12" s="261">
        <v>3</v>
      </c>
      <c r="BH12" s="261">
        <v>2</v>
      </c>
      <c r="BI12" s="261">
        <v>4</v>
      </c>
      <c r="BJ12" s="261"/>
      <c r="BK12" s="261"/>
      <c r="BL12" s="261">
        <v>5</v>
      </c>
      <c r="BM12" s="261">
        <v>7</v>
      </c>
      <c r="BN12" s="263">
        <v>131</v>
      </c>
    </row>
    <row r="13" spans="1:114" s="1" customFormat="1" ht="15.6" customHeight="1" thickBot="1">
      <c r="B13" s="342"/>
      <c r="C13" s="357"/>
      <c r="D13" s="359"/>
      <c r="E13" s="322"/>
      <c r="F13" s="346"/>
      <c r="G13" s="347"/>
      <c r="H13" s="349"/>
      <c r="I13" s="351"/>
      <c r="J13" s="5" t="s">
        <v>35</v>
      </c>
      <c r="K13" s="221">
        <f>[25]NAM!W14</f>
        <v>34</v>
      </c>
      <c r="L13" s="167">
        <v>3</v>
      </c>
      <c r="M13" s="167">
        <f>[25]APAC!W14</f>
        <v>21</v>
      </c>
      <c r="N13" s="167">
        <v>10</v>
      </c>
      <c r="O13" s="167">
        <v>0</v>
      </c>
      <c r="P13" s="167">
        <f>[25]BNL!W14</f>
        <v>3</v>
      </c>
      <c r="Q13" s="167">
        <f>[25]DACH!W14</f>
        <v>27</v>
      </c>
      <c r="R13" s="167">
        <v>4</v>
      </c>
      <c r="S13" s="167">
        <v>1</v>
      </c>
      <c r="T13" s="167">
        <v>1</v>
      </c>
      <c r="U13" s="167">
        <f>[25]NOR!W14</f>
        <v>0</v>
      </c>
      <c r="V13" s="167">
        <f>[25]UKI!W14</f>
        <v>11</v>
      </c>
      <c r="W13" s="167">
        <v>0</v>
      </c>
      <c r="X13" s="167">
        <v>0</v>
      </c>
      <c r="Y13" s="167">
        <f>[25]LAT!W14</f>
        <v>1</v>
      </c>
      <c r="Z13" s="215">
        <f>[25]MET!W14</f>
        <v>6</v>
      </c>
      <c r="AA13" s="271">
        <f t="shared" ref="AA13:AA26" si="3">SUM(K13:Z13)</f>
        <v>122</v>
      </c>
      <c r="AB13" s="352"/>
      <c r="AC13" s="5" t="s">
        <v>35</v>
      </c>
      <c r="AD13" s="262">
        <v>30</v>
      </c>
      <c r="AE13" s="262">
        <v>1</v>
      </c>
      <c r="AF13" s="262">
        <v>4</v>
      </c>
      <c r="AG13" s="262">
        <v>8</v>
      </c>
      <c r="AH13" s="262">
        <v>0</v>
      </c>
      <c r="AI13" s="262">
        <v>9</v>
      </c>
      <c r="AJ13" s="262">
        <v>35</v>
      </c>
      <c r="AK13" s="262">
        <v>1</v>
      </c>
      <c r="AL13" s="262">
        <v>6</v>
      </c>
      <c r="AM13" s="262">
        <v>0</v>
      </c>
      <c r="AN13" s="262">
        <v>3</v>
      </c>
      <c r="AO13" s="262">
        <v>1</v>
      </c>
      <c r="AP13" s="262"/>
      <c r="AQ13" s="262"/>
      <c r="AR13" s="262">
        <v>0</v>
      </c>
      <c r="AS13" s="262">
        <v>1</v>
      </c>
      <c r="AT13" s="256">
        <f>[25]MET!AQ14</f>
        <v>0</v>
      </c>
      <c r="AU13" s="262">
        <v>99</v>
      </c>
      <c r="AV13" s="352"/>
      <c r="AW13" s="5" t="s">
        <v>35</v>
      </c>
      <c r="AX13" s="262">
        <v>10</v>
      </c>
      <c r="AY13" s="262">
        <v>2</v>
      </c>
      <c r="AZ13" s="262">
        <v>1</v>
      </c>
      <c r="BA13" s="262">
        <v>0</v>
      </c>
      <c r="BB13" s="262">
        <v>0</v>
      </c>
      <c r="BC13" s="262">
        <v>1</v>
      </c>
      <c r="BD13" s="262">
        <v>3</v>
      </c>
      <c r="BE13" s="262">
        <v>2</v>
      </c>
      <c r="BF13" s="262">
        <v>8</v>
      </c>
      <c r="BG13" s="262">
        <v>0</v>
      </c>
      <c r="BH13" s="262">
        <v>1</v>
      </c>
      <c r="BI13" s="262">
        <v>3</v>
      </c>
      <c r="BJ13" s="262"/>
      <c r="BK13" s="262"/>
      <c r="BL13" s="262">
        <v>0</v>
      </c>
      <c r="BM13" s="262">
        <v>0</v>
      </c>
      <c r="BN13" s="262">
        <v>33</v>
      </c>
    </row>
    <row r="14" spans="1:114" hidden="1">
      <c r="B14" s="398" t="s">
        <v>48</v>
      </c>
      <c r="C14" s="384" t="s">
        <v>49</v>
      </c>
      <c r="D14" s="359" t="s">
        <v>137</v>
      </c>
      <c r="E14" s="359" t="s">
        <v>37</v>
      </c>
      <c r="F14" s="360" t="s">
        <v>51</v>
      </c>
      <c r="G14" s="360" t="s">
        <v>43</v>
      </c>
      <c r="H14" s="365">
        <v>2462</v>
      </c>
      <c r="I14" s="36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66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v>3712.2079857085919</v>
      </c>
      <c r="AV14" s="366">
        <f>BN14</f>
        <v>3701.3672320613928</v>
      </c>
      <c r="AW14" s="198" t="s">
        <v>52</v>
      </c>
      <c r="AX14" s="307">
        <v>1332.0428720933796</v>
      </c>
      <c r="AY14" s="307">
        <v>27.984946892975398</v>
      </c>
      <c r="AZ14" s="307">
        <v>194.03949733374969</v>
      </c>
      <c r="BA14" s="307">
        <v>50.292438218489274</v>
      </c>
      <c r="BB14" s="307">
        <v>0</v>
      </c>
      <c r="BC14" s="307">
        <v>354.08364208607236</v>
      </c>
      <c r="BD14" s="307">
        <v>776.31042700936086</v>
      </c>
      <c r="BE14" s="307">
        <v>111.09914272016972</v>
      </c>
      <c r="BF14" s="307">
        <v>36.994989115607112</v>
      </c>
      <c r="BG14" s="307">
        <v>36.640162909693011</v>
      </c>
      <c r="BH14" s="307">
        <v>366.61412176681728</v>
      </c>
      <c r="BI14" s="307">
        <v>370.63615255714512</v>
      </c>
      <c r="BJ14" s="307">
        <v>0</v>
      </c>
      <c r="BK14" s="307">
        <v>1.2658247691358639</v>
      </c>
      <c r="BL14" s="307">
        <v>0</v>
      </c>
      <c r="BM14" s="307">
        <v>43.363014588797341</v>
      </c>
      <c r="BN14" s="268">
        <v>3701.3672320613928</v>
      </c>
    </row>
    <row r="15" spans="1:114">
      <c r="B15" s="398"/>
      <c r="C15" s="370"/>
      <c r="D15" s="344"/>
      <c r="E15" s="322"/>
      <c r="F15" s="346"/>
      <c r="G15" s="346"/>
      <c r="H15" s="352"/>
      <c r="I15" s="325"/>
      <c r="J15" s="193" t="s">
        <v>34</v>
      </c>
      <c r="K15" s="13">
        <f t="shared" ref="K15:Z15" si="4">K14*$BB$18</f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0</v>
      </c>
      <c r="V15" s="13">
        <f t="shared" si="4"/>
        <v>0</v>
      </c>
      <c r="W15" s="13">
        <f t="shared" si="4"/>
        <v>0</v>
      </c>
      <c r="X15" s="13">
        <f t="shared" si="4"/>
        <v>0</v>
      </c>
      <c r="Y15" s="13">
        <f t="shared" si="4"/>
        <v>0</v>
      </c>
      <c r="Z15" s="13">
        <f t="shared" si="4"/>
        <v>0</v>
      </c>
      <c r="AA15" s="99">
        <f t="shared" si="3"/>
        <v>0</v>
      </c>
      <c r="AB15" s="325"/>
      <c r="AC15" s="193" t="s">
        <v>34</v>
      </c>
      <c r="AD15" s="13">
        <v>1482.3677521611658</v>
      </c>
      <c r="AE15" s="13">
        <v>-4.3368268904425345E-6</v>
      </c>
      <c r="AF15" s="13">
        <v>249.99999435966802</v>
      </c>
      <c r="AG15" s="13">
        <v>52.050000476606002</v>
      </c>
      <c r="AH15" s="13">
        <v>-6.562499521578502E-8</v>
      </c>
      <c r="AI15" s="13">
        <v>200.00004000000004</v>
      </c>
      <c r="AJ15" s="13">
        <v>696.79429212310401</v>
      </c>
      <c r="AK15" s="13">
        <v>99.99996000000003</v>
      </c>
      <c r="AL15" s="13">
        <v>99.995999999999995</v>
      </c>
      <c r="AM15" s="13">
        <v>99.99996000000003</v>
      </c>
      <c r="AN15" s="13">
        <v>299.99996640000006</v>
      </c>
      <c r="AO15" s="13">
        <v>300.00001983360005</v>
      </c>
      <c r="AP15" s="13">
        <v>0</v>
      </c>
      <c r="AQ15" s="13">
        <v>0</v>
      </c>
      <c r="AR15" s="13">
        <v>3.9671760012592357E-6</v>
      </c>
      <c r="AS15" s="13">
        <v>131.00000078972397</v>
      </c>
      <c r="AT15" s="13"/>
      <c r="AU15" s="266">
        <v>3712.2079857085928</v>
      </c>
      <c r="AV15" s="325"/>
      <c r="AW15" s="193" t="s">
        <v>34</v>
      </c>
      <c r="AX15" s="308">
        <v>883.88969999999995</v>
      </c>
      <c r="AY15" s="308">
        <v>0</v>
      </c>
      <c r="AZ15" s="308">
        <v>74.2102</v>
      </c>
      <c r="BA15" s="308">
        <v>29.166899999999995</v>
      </c>
      <c r="BB15" s="308">
        <v>7.6999999999999993</v>
      </c>
      <c r="BC15" s="308">
        <v>87.5</v>
      </c>
      <c r="BD15" s="308">
        <v>320.8331</v>
      </c>
      <c r="BE15" s="308">
        <v>40.833100000000002</v>
      </c>
      <c r="BF15" s="308">
        <v>70</v>
      </c>
      <c r="BG15" s="308">
        <v>460.8331</v>
      </c>
      <c r="BH15" s="308">
        <v>58.333100000000002</v>
      </c>
      <c r="BI15" s="308">
        <v>291.6669</v>
      </c>
      <c r="BJ15" s="308">
        <v>0</v>
      </c>
      <c r="BK15" s="308">
        <v>0</v>
      </c>
      <c r="BL15" s="308">
        <v>63.854747691268031</v>
      </c>
      <c r="BM15" s="308">
        <v>383.24606386588562</v>
      </c>
      <c r="BN15" s="266">
        <v>2772.0669115571536</v>
      </c>
    </row>
    <row r="16" spans="1:114" ht="14.1" customHeight="1">
      <c r="B16" s="399"/>
      <c r="C16" s="370"/>
      <c r="D16" s="344"/>
      <c r="E16" s="322"/>
      <c r="F16" s="346"/>
      <c r="G16" s="346"/>
      <c r="H16" s="352"/>
      <c r="I16" s="325"/>
      <c r="J16" s="192" t="s">
        <v>35</v>
      </c>
      <c r="K16" s="98">
        <f>[25]NAM!W16</f>
        <v>958.41439999999989</v>
      </c>
      <c r="L16" s="98">
        <v>20.135370000000002</v>
      </c>
      <c r="M16" s="98">
        <f>[25]APAC!W16</f>
        <v>139.61281</v>
      </c>
      <c r="N16" s="98">
        <v>36.185770000000005</v>
      </c>
      <c r="O16" s="98">
        <v>0</v>
      </c>
      <c r="P16" s="98">
        <f>[25]BNL!W16</f>
        <v>254.76571999999999</v>
      </c>
      <c r="Q16" s="98">
        <f>[25]DACH!W16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[25]NOR!W16</f>
        <v>263.78149000000002</v>
      </c>
      <c r="V16" s="98">
        <f>[25]UKI!W16</f>
        <v>266.67536999999999</v>
      </c>
      <c r="W16" s="98">
        <v>0</v>
      </c>
      <c r="X16" s="98">
        <v>0.91076999999999997</v>
      </c>
      <c r="Y16" s="98">
        <f>[25]LAT!W16</f>
        <v>0</v>
      </c>
      <c r="Z16" s="98">
        <f>[25]MET!W16</f>
        <v>38.543890000000005</v>
      </c>
      <c r="AA16" s="99">
        <f t="shared" si="3"/>
        <v>2670.50416</v>
      </c>
      <c r="AB16" s="325"/>
      <c r="AC16" s="192" t="s">
        <v>35</v>
      </c>
      <c r="AD16" s="98">
        <v>1252.542980661766</v>
      </c>
      <c r="AE16" s="98">
        <v>1.8145298438040007</v>
      </c>
      <c r="AF16" s="98">
        <v>324.56477071841903</v>
      </c>
      <c r="AG16" s="98">
        <v>91.130487410759983</v>
      </c>
      <c r="AH16" s="98">
        <v>13.4106708573</v>
      </c>
      <c r="AI16" s="98">
        <v>84.046469999999999</v>
      </c>
      <c r="AJ16" s="98">
        <v>490.21751802157604</v>
      </c>
      <c r="AK16" s="98">
        <v>113.42944</v>
      </c>
      <c r="AL16" s="98">
        <v>52.204649999999994</v>
      </c>
      <c r="AM16" s="98">
        <v>696.91395000000011</v>
      </c>
      <c r="AN16" s="98">
        <v>140.31026748579998</v>
      </c>
      <c r="AO16" s="98">
        <v>366.90282457680001</v>
      </c>
      <c r="AP16" s="98">
        <v>0</v>
      </c>
      <c r="AQ16" s="98">
        <v>66.401772799999989</v>
      </c>
      <c r="AR16" s="98">
        <v>105.68520609131902</v>
      </c>
      <c r="AS16" s="98">
        <v>34.106254850000006</v>
      </c>
      <c r="AT16" s="98"/>
      <c r="AU16" s="266">
        <v>3833.6817933175439</v>
      </c>
      <c r="AV16" s="325"/>
      <c r="AW16" s="192" t="s">
        <v>35</v>
      </c>
      <c r="AX16" s="271">
        <v>778.23689999999999</v>
      </c>
      <c r="AY16" s="271">
        <v>0.05</v>
      </c>
      <c r="AZ16" s="271">
        <v>176.23519999999999</v>
      </c>
      <c r="BA16" s="271">
        <v>34.725999999999999</v>
      </c>
      <c r="BB16" s="271">
        <v>2.6700000000000002E-2</v>
      </c>
      <c r="BC16" s="271">
        <v>76.495900000000006</v>
      </c>
      <c r="BD16" s="271">
        <v>324.1336</v>
      </c>
      <c r="BE16" s="271">
        <v>50.2926</v>
      </c>
      <c r="BF16" s="271">
        <v>15.939299999999999</v>
      </c>
      <c r="BG16" s="271">
        <v>106.5072</v>
      </c>
      <c r="BH16" s="271">
        <v>2.7606000000000002</v>
      </c>
      <c r="BI16" s="271">
        <v>175.95840000000001</v>
      </c>
      <c r="BJ16" s="271">
        <v>-0.23710000000000001</v>
      </c>
      <c r="BK16" s="271">
        <v>0</v>
      </c>
      <c r="BL16" s="271">
        <v>36.383800000000001</v>
      </c>
      <c r="BM16" s="271">
        <v>89.192999999999998</v>
      </c>
      <c r="BN16" s="266">
        <v>1866.7021000000002</v>
      </c>
    </row>
    <row r="17" spans="2:66" hidden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352">
        <v>4072</v>
      </c>
      <c r="I17" s="32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325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v>4831.599833011077</v>
      </c>
      <c r="AV17" s="325">
        <f>BN17</f>
        <v>4821.3779982328206</v>
      </c>
      <c r="AW17" s="193" t="s">
        <v>54</v>
      </c>
      <c r="AX17" s="271">
        <v>3167.1164531193494</v>
      </c>
      <c r="AY17" s="271">
        <v>682.376405929763</v>
      </c>
      <c r="AZ17" s="271">
        <v>56.737724993580585</v>
      </c>
      <c r="BA17" s="271">
        <v>11.810072014302454</v>
      </c>
      <c r="BB17" s="271">
        <v>0</v>
      </c>
      <c r="BC17" s="271">
        <v>235.16980554252842</v>
      </c>
      <c r="BD17" s="271">
        <v>400.74425686024864</v>
      </c>
      <c r="BE17" s="271">
        <v>70.649791522834178</v>
      </c>
      <c r="BF17" s="271">
        <v>2.1438018191942065</v>
      </c>
      <c r="BG17" s="271">
        <v>55.015408737043025</v>
      </c>
      <c r="BH17" s="271">
        <v>0</v>
      </c>
      <c r="BI17" s="271">
        <v>30.75045564472606</v>
      </c>
      <c r="BJ17" s="271">
        <v>0</v>
      </c>
      <c r="BK17" s="271">
        <v>67.404319665988695</v>
      </c>
      <c r="BL17" s="271">
        <v>0.57216327023798264</v>
      </c>
      <c r="BM17" s="271">
        <v>40.887339113025227</v>
      </c>
      <c r="BN17" s="266">
        <v>4821.3779982328206</v>
      </c>
    </row>
    <row r="18" spans="2:66">
      <c r="B18" s="399"/>
      <c r="C18" s="370"/>
      <c r="D18" s="344"/>
      <c r="E18" s="322"/>
      <c r="F18" s="346"/>
      <c r="G18" s="346"/>
      <c r="H18" s="352"/>
      <c r="I18" s="325"/>
      <c r="J18" s="193" t="s">
        <v>34</v>
      </c>
      <c r="K18" s="13">
        <f t="shared" ref="K18:Z18" si="5">K17*$BB$19</f>
        <v>0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 t="shared" si="5"/>
        <v>0</v>
      </c>
      <c r="P18" s="13">
        <f t="shared" si="5"/>
        <v>0</v>
      </c>
      <c r="Q18" s="13">
        <f t="shared" si="5"/>
        <v>0</v>
      </c>
      <c r="R18" s="13">
        <f t="shared" si="5"/>
        <v>0</v>
      </c>
      <c r="S18" s="13">
        <f t="shared" si="5"/>
        <v>0</v>
      </c>
      <c r="T18" s="13">
        <f t="shared" si="5"/>
        <v>0</v>
      </c>
      <c r="U18" s="13">
        <f t="shared" si="5"/>
        <v>0</v>
      </c>
      <c r="V18" s="13">
        <f t="shared" si="5"/>
        <v>0</v>
      </c>
      <c r="W18" s="13">
        <f t="shared" si="5"/>
        <v>0</v>
      </c>
      <c r="X18" s="13">
        <f t="shared" si="5"/>
        <v>0</v>
      </c>
      <c r="Y18" s="13">
        <f t="shared" si="5"/>
        <v>0</v>
      </c>
      <c r="Z18" s="13">
        <f t="shared" si="5"/>
        <v>0</v>
      </c>
      <c r="AA18" s="99">
        <f t="shared" si="3"/>
        <v>0</v>
      </c>
      <c r="AB18" s="325"/>
      <c r="AC18" s="193" t="s">
        <v>34</v>
      </c>
      <c r="AD18" s="13">
        <v>3526.3161676188952</v>
      </c>
      <c r="AE18" s="13">
        <v>831.53126102161491</v>
      </c>
      <c r="AF18" s="13">
        <v>121.97042999999999</v>
      </c>
      <c r="AG18" s="13">
        <v>30.196120000000015</v>
      </c>
      <c r="AH18" s="13">
        <v>15</v>
      </c>
      <c r="AI18" s="13">
        <v>6.7251599999999998</v>
      </c>
      <c r="AJ18" s="13">
        <v>129.13170715372792</v>
      </c>
      <c r="AK18" s="13">
        <v>2.0442399999999998</v>
      </c>
      <c r="AL18" s="13">
        <v>2.7264399999999971</v>
      </c>
      <c r="AM18" s="13">
        <v>23.182120000000012</v>
      </c>
      <c r="AN18" s="13">
        <v>0</v>
      </c>
      <c r="AO18" s="13">
        <v>2.3414000089871934E-6</v>
      </c>
      <c r="AP18" s="13">
        <v>-2.9441599469492985E-7</v>
      </c>
      <c r="AQ18" s="13">
        <v>83.776164749904012</v>
      </c>
      <c r="AR18" s="13">
        <v>0</v>
      </c>
      <c r="AS18" s="13">
        <v>59.000020419950005</v>
      </c>
      <c r="AT18" s="13"/>
      <c r="AU18" s="266">
        <v>4831.599833011076</v>
      </c>
      <c r="AV18" s="325"/>
      <c r="AW18" s="193" t="s">
        <v>34</v>
      </c>
      <c r="AX18" s="308">
        <v>0</v>
      </c>
      <c r="AY18" s="308">
        <v>572.49869999999999</v>
      </c>
      <c r="AZ18" s="308">
        <v>26.028100000000002</v>
      </c>
      <c r="BA18" s="308">
        <v>11.666900000000002</v>
      </c>
      <c r="BB18" s="308">
        <v>0</v>
      </c>
      <c r="BC18" s="308">
        <v>19.25</v>
      </c>
      <c r="BD18" s="308">
        <v>33.833100000000002</v>
      </c>
      <c r="BE18" s="308">
        <v>13.416900000000002</v>
      </c>
      <c r="BF18" s="308">
        <v>0</v>
      </c>
      <c r="BG18" s="308">
        <v>0</v>
      </c>
      <c r="BH18" s="308">
        <v>8.1669000000000018</v>
      </c>
      <c r="BI18" s="308">
        <v>0</v>
      </c>
      <c r="BJ18" s="308">
        <v>0</v>
      </c>
      <c r="BK18" s="308">
        <v>0</v>
      </c>
      <c r="BL18" s="308">
        <v>22.396224369563615</v>
      </c>
      <c r="BM18" s="308">
        <v>54.406982744026266</v>
      </c>
      <c r="BN18" s="266">
        <v>761.66380711359011</v>
      </c>
    </row>
    <row r="19" spans="2:66">
      <c r="B19" s="399"/>
      <c r="C19" s="370"/>
      <c r="D19" s="344"/>
      <c r="E19" s="322"/>
      <c r="F19" s="346"/>
      <c r="G19" s="346"/>
      <c r="H19" s="352"/>
      <c r="I19" s="325"/>
      <c r="J19" s="192" t="s">
        <v>35</v>
      </c>
      <c r="K19" s="98">
        <f>[25]NAM!W18</f>
        <v>4027.8985900000002</v>
      </c>
      <c r="L19" s="98">
        <v>867.83766999999989</v>
      </c>
      <c r="M19" s="98">
        <f>[25]APAC!W18</f>
        <v>72.158320000000003</v>
      </c>
      <c r="N19" s="98">
        <v>15.0199</v>
      </c>
      <c r="O19" s="98">
        <v>0</v>
      </c>
      <c r="P19" s="98">
        <f>[25]BNL!W18</f>
        <v>299.08597999999995</v>
      </c>
      <c r="Q19" s="98">
        <f>[25]DACH!W18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[25]NOR!W18</f>
        <v>0</v>
      </c>
      <c r="V19" s="98">
        <f>[25]UKI!W18</f>
        <v>39.108040000000003</v>
      </c>
      <c r="W19" s="98">
        <v>0</v>
      </c>
      <c r="X19" s="98">
        <v>85.723960000000048</v>
      </c>
      <c r="Y19" s="98">
        <f>[25]LAT!W18</f>
        <v>0.72767000000000071</v>
      </c>
      <c r="Z19" s="98">
        <f>[25]MET!W18</f>
        <v>65.3125</v>
      </c>
      <c r="AA19" s="99">
        <f>SUM(K19:Z19)</f>
        <v>6145.0799700000007</v>
      </c>
      <c r="AB19" s="325"/>
      <c r="AC19" s="192" t="s">
        <v>35</v>
      </c>
      <c r="AD19" s="98">
        <v>3385.453008127698</v>
      </c>
      <c r="AE19" s="98">
        <v>150.45992581145893</v>
      </c>
      <c r="AF19" s="98">
        <v>65.118080070771995</v>
      </c>
      <c r="AG19" s="98">
        <v>12.168087580619998</v>
      </c>
      <c r="AH19" s="98">
        <v>0</v>
      </c>
      <c r="AI19" s="98">
        <v>186.95423000000002</v>
      </c>
      <c r="AJ19" s="98">
        <v>581.18123107210397</v>
      </c>
      <c r="AK19" s="98">
        <v>113.42787</v>
      </c>
      <c r="AL19" s="98">
        <v>44.521159999999995</v>
      </c>
      <c r="AM19" s="98">
        <v>59.425019999999989</v>
      </c>
      <c r="AN19" s="98">
        <v>57.698185781894004</v>
      </c>
      <c r="AO19" s="98">
        <v>25.430574740899999</v>
      </c>
      <c r="AP19" s="98">
        <v>222.04488536595201</v>
      </c>
      <c r="AQ19" s="98">
        <v>48.250270798400003</v>
      </c>
      <c r="AR19" s="98">
        <v>0</v>
      </c>
      <c r="AS19" s="98">
        <v>199.40327496792202</v>
      </c>
      <c r="AT19" s="98"/>
      <c r="AU19" s="266">
        <v>5151.5358043177212</v>
      </c>
      <c r="AV19" s="325"/>
      <c r="AW19" s="192" t="s">
        <v>35</v>
      </c>
      <c r="AX19" s="271">
        <v>2140.6936000000001</v>
      </c>
      <c r="AY19" s="271">
        <v>324.61739999999998</v>
      </c>
      <c r="AZ19" s="271">
        <v>42.5946</v>
      </c>
      <c r="BA19" s="271">
        <v>4.9036999999999997</v>
      </c>
      <c r="BB19" s="271">
        <v>0</v>
      </c>
      <c r="BC19" s="271">
        <v>21.813199999999998</v>
      </c>
      <c r="BD19" s="271">
        <v>192.27359999999999</v>
      </c>
      <c r="BE19" s="271">
        <v>150.88409999999999</v>
      </c>
      <c r="BF19" s="271">
        <v>10.6053</v>
      </c>
      <c r="BG19" s="271">
        <v>35.548499999999997</v>
      </c>
      <c r="BH19" s="271">
        <v>28.5214</v>
      </c>
      <c r="BI19" s="271">
        <v>10.2164</v>
      </c>
      <c r="BJ19" s="271">
        <v>0</v>
      </c>
      <c r="BK19" s="271">
        <v>3.1701999999999999</v>
      </c>
      <c r="BL19" s="271">
        <v>0.34920000000000001</v>
      </c>
      <c r="BM19" s="271">
        <v>18.344200000000001</v>
      </c>
      <c r="BN19" s="266">
        <v>2984.5354000000002</v>
      </c>
    </row>
    <row r="20" spans="2:66" hidden="1">
      <c r="B20" s="399"/>
      <c r="C20" s="370"/>
      <c r="D20" s="322" t="s">
        <v>59</v>
      </c>
      <c r="E20" s="322" t="s">
        <v>37</v>
      </c>
      <c r="F20" s="346" t="s">
        <v>51</v>
      </c>
      <c r="G20" s="346" t="s">
        <v>43</v>
      </c>
      <c r="H20" s="352"/>
      <c r="I20" s="32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32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v>0</v>
      </c>
      <c r="AV20" s="325">
        <f>BN20</f>
        <v>0</v>
      </c>
      <c r="AW20" s="193" t="s">
        <v>54</v>
      </c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66">
        <v>0</v>
      </c>
    </row>
    <row r="21" spans="2:66">
      <c r="B21" s="399"/>
      <c r="C21" s="370"/>
      <c r="D21" s="322"/>
      <c r="E21" s="322"/>
      <c r="F21" s="346"/>
      <c r="G21" s="346"/>
      <c r="H21" s="352"/>
      <c r="I21" s="325"/>
      <c r="J21" s="193" t="s">
        <v>34</v>
      </c>
      <c r="K21" s="13">
        <f t="shared" ref="K21:Z21" si="6">K20*$BB$18</f>
        <v>0</v>
      </c>
      <c r="L21" s="13">
        <f t="shared" si="6"/>
        <v>0</v>
      </c>
      <c r="M21" s="13">
        <f t="shared" si="6"/>
        <v>0</v>
      </c>
      <c r="N21" s="13">
        <f t="shared" si="6"/>
        <v>0</v>
      </c>
      <c r="O21" s="13">
        <f t="shared" si="6"/>
        <v>0</v>
      </c>
      <c r="P21" s="13">
        <f t="shared" si="6"/>
        <v>0</v>
      </c>
      <c r="Q21" s="13">
        <f t="shared" si="6"/>
        <v>0</v>
      </c>
      <c r="R21" s="13">
        <f t="shared" si="6"/>
        <v>0</v>
      </c>
      <c r="S21" s="13">
        <f t="shared" si="6"/>
        <v>0</v>
      </c>
      <c r="T21" s="13">
        <f t="shared" si="6"/>
        <v>0</v>
      </c>
      <c r="U21" s="13">
        <f t="shared" si="6"/>
        <v>0</v>
      </c>
      <c r="V21" s="13">
        <f t="shared" si="6"/>
        <v>0</v>
      </c>
      <c r="W21" s="13">
        <f t="shared" si="6"/>
        <v>0</v>
      </c>
      <c r="X21" s="13">
        <f t="shared" si="6"/>
        <v>0</v>
      </c>
      <c r="Y21" s="13">
        <f t="shared" si="6"/>
        <v>0</v>
      </c>
      <c r="Z21" s="13">
        <f t="shared" si="6"/>
        <v>0</v>
      </c>
      <c r="AA21" s="99">
        <f t="shared" si="3"/>
        <v>0</v>
      </c>
      <c r="AB21" s="32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266">
        <v>0</v>
      </c>
      <c r="AV21" s="325"/>
      <c r="AW21" s="193" t="s">
        <v>34</v>
      </c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  <c r="BI21" s="308"/>
      <c r="BJ21" s="308"/>
      <c r="BK21" s="308"/>
      <c r="BL21" s="308"/>
      <c r="BM21" s="308"/>
      <c r="BN21" s="266">
        <v>0</v>
      </c>
    </row>
    <row r="22" spans="2:66">
      <c r="B22" s="399"/>
      <c r="C22" s="370"/>
      <c r="D22" s="322"/>
      <c r="E22" s="322"/>
      <c r="F22" s="346"/>
      <c r="G22" s="346"/>
      <c r="H22" s="352"/>
      <c r="I22" s="325"/>
      <c r="J22" s="192" t="s">
        <v>35</v>
      </c>
      <c r="K22" s="98">
        <f>[25]NAM!W20</f>
        <v>0</v>
      </c>
      <c r="L22" s="98"/>
      <c r="M22" s="98">
        <f>[25]APAC!W20</f>
        <v>0</v>
      </c>
      <c r="N22" s="98"/>
      <c r="O22" s="98"/>
      <c r="P22" s="98">
        <f>[25]BNL!W20</f>
        <v>0</v>
      </c>
      <c r="Q22" s="98">
        <f>[25]DACH!W20</f>
        <v>0</v>
      </c>
      <c r="R22" s="98"/>
      <c r="S22" s="98"/>
      <c r="T22" s="98"/>
      <c r="U22" s="98">
        <f>[25]NOR!W20</f>
        <v>0</v>
      </c>
      <c r="V22" s="98">
        <f>[25]UKI!W20</f>
        <v>0</v>
      </c>
      <c r="W22" s="98"/>
      <c r="X22" s="98"/>
      <c r="Y22" s="98">
        <f>[25]LAT!W20</f>
        <v>0</v>
      </c>
      <c r="Z22" s="98">
        <f>[25]MET!V20</f>
        <v>0</v>
      </c>
      <c r="AA22" s="99">
        <f t="shared" si="3"/>
        <v>0</v>
      </c>
      <c r="AB22" s="32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266">
        <v>0</v>
      </c>
      <c r="AV22" s="325"/>
      <c r="AW22" s="192" t="s">
        <v>35</v>
      </c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66">
        <v>0</v>
      </c>
    </row>
    <row r="23" spans="2:66" hidden="1">
      <c r="B23" s="399"/>
      <c r="C23" s="370"/>
      <c r="D23" s="322" t="s">
        <v>60</v>
      </c>
      <c r="E23" s="322" t="s">
        <v>39</v>
      </c>
      <c r="F23" s="346" t="s">
        <v>51</v>
      </c>
      <c r="G23" s="346" t="s">
        <v>43</v>
      </c>
      <c r="H23" s="352"/>
      <c r="I23" s="32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32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v>0</v>
      </c>
      <c r="AV23" s="325">
        <f>BN23</f>
        <v>0</v>
      </c>
      <c r="AW23" s="193" t="s">
        <v>54</v>
      </c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66">
        <v>0</v>
      </c>
    </row>
    <row r="24" spans="2:66">
      <c r="B24" s="399"/>
      <c r="C24" s="370"/>
      <c r="D24" s="322"/>
      <c r="E24" s="322"/>
      <c r="F24" s="346"/>
      <c r="G24" s="346"/>
      <c r="H24" s="352"/>
      <c r="I24" s="325"/>
      <c r="J24" s="193" t="s">
        <v>34</v>
      </c>
      <c r="K24" s="13">
        <f t="shared" ref="K24:Z24" si="7">K23*$BB$19</f>
        <v>0</v>
      </c>
      <c r="L24" s="13">
        <f t="shared" si="7"/>
        <v>0</v>
      </c>
      <c r="M24" s="13">
        <f t="shared" si="7"/>
        <v>0</v>
      </c>
      <c r="N24" s="13">
        <f t="shared" si="7"/>
        <v>0</v>
      </c>
      <c r="O24" s="13">
        <f t="shared" si="7"/>
        <v>0</v>
      </c>
      <c r="P24" s="13">
        <f t="shared" si="7"/>
        <v>0</v>
      </c>
      <c r="Q24" s="13">
        <f t="shared" si="7"/>
        <v>0</v>
      </c>
      <c r="R24" s="13">
        <f t="shared" si="7"/>
        <v>0</v>
      </c>
      <c r="S24" s="13">
        <f t="shared" si="7"/>
        <v>0</v>
      </c>
      <c r="T24" s="13">
        <f t="shared" si="7"/>
        <v>0</v>
      </c>
      <c r="U24" s="13">
        <f t="shared" si="7"/>
        <v>0</v>
      </c>
      <c r="V24" s="13">
        <f t="shared" si="7"/>
        <v>0</v>
      </c>
      <c r="W24" s="13">
        <f t="shared" si="7"/>
        <v>0</v>
      </c>
      <c r="X24" s="13">
        <f t="shared" si="7"/>
        <v>0</v>
      </c>
      <c r="Y24" s="13">
        <f t="shared" si="7"/>
        <v>0</v>
      </c>
      <c r="Z24" s="13">
        <f t="shared" si="7"/>
        <v>0</v>
      </c>
      <c r="AA24" s="99">
        <f t="shared" si="3"/>
        <v>0</v>
      </c>
      <c r="AB24" s="32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266">
        <v>0</v>
      </c>
      <c r="AV24" s="325"/>
      <c r="AW24" s="193" t="s">
        <v>34</v>
      </c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  <c r="BK24" s="308"/>
      <c r="BL24" s="308"/>
      <c r="BM24" s="308"/>
      <c r="BN24" s="266">
        <v>0</v>
      </c>
    </row>
    <row r="25" spans="2:66">
      <c r="B25" s="399"/>
      <c r="C25" s="370"/>
      <c r="D25" s="322"/>
      <c r="E25" s="322"/>
      <c r="F25" s="346"/>
      <c r="G25" s="346"/>
      <c r="H25" s="352"/>
      <c r="I25" s="325"/>
      <c r="J25" s="192" t="s">
        <v>35</v>
      </c>
      <c r="K25" s="98">
        <f>[25]NAM!W22</f>
        <v>0</v>
      </c>
      <c r="L25" s="98"/>
      <c r="M25" s="98">
        <f>[25]APAC!W22</f>
        <v>0</v>
      </c>
      <c r="N25" s="98"/>
      <c r="O25" s="98"/>
      <c r="P25" s="98">
        <f>[25]BNL!W22</f>
        <v>0</v>
      </c>
      <c r="Q25" s="98">
        <f>[25]DACH!W22</f>
        <v>0</v>
      </c>
      <c r="R25" s="98"/>
      <c r="S25" s="98"/>
      <c r="T25" s="98"/>
      <c r="U25" s="98">
        <f>[25]NOR!W22</f>
        <v>0</v>
      </c>
      <c r="V25" s="98">
        <f>[25]UKI!W22</f>
        <v>0</v>
      </c>
      <c r="W25" s="98"/>
      <c r="X25" s="98"/>
      <c r="Y25" s="98">
        <f>[25]LAT!W22</f>
        <v>0</v>
      </c>
      <c r="Z25" s="98">
        <f>[25]MET!W22</f>
        <v>0</v>
      </c>
      <c r="AA25" s="99">
        <f>SUM(K25:Z25)</f>
        <v>0</v>
      </c>
      <c r="AB25" s="325"/>
      <c r="AC25" s="192" t="s">
        <v>35</v>
      </c>
      <c r="AD25" s="98">
        <v>0</v>
      </c>
      <c r="AE25" s="98"/>
      <c r="AF25" s="98">
        <v>0</v>
      </c>
      <c r="AG25" s="98"/>
      <c r="AH25" s="98"/>
      <c r="AI25" s="98">
        <v>0</v>
      </c>
      <c r="AJ25" s="98">
        <v>0</v>
      </c>
      <c r="AK25" s="98"/>
      <c r="AL25" s="98"/>
      <c r="AM25" s="98"/>
      <c r="AN25" s="98">
        <v>0</v>
      </c>
      <c r="AO25" s="98">
        <v>0</v>
      </c>
      <c r="AP25" s="98"/>
      <c r="AQ25" s="98"/>
      <c r="AR25" s="98">
        <v>0</v>
      </c>
      <c r="AS25" s="98">
        <v>0</v>
      </c>
      <c r="AT25" s="211"/>
      <c r="AU25" s="266">
        <v>0</v>
      </c>
      <c r="AV25" s="325"/>
      <c r="AW25" s="192" t="s">
        <v>35</v>
      </c>
      <c r="AX25" s="271">
        <v>0</v>
      </c>
      <c r="AY25" s="271"/>
      <c r="AZ25" s="271">
        <v>0</v>
      </c>
      <c r="BA25" s="271"/>
      <c r="BB25" s="271"/>
      <c r="BC25" s="271">
        <v>0</v>
      </c>
      <c r="BD25" s="271">
        <v>0</v>
      </c>
      <c r="BE25" s="271"/>
      <c r="BF25" s="271"/>
      <c r="BG25" s="271"/>
      <c r="BH25" s="271">
        <v>0</v>
      </c>
      <c r="BI25" s="271">
        <v>0</v>
      </c>
      <c r="BJ25" s="271"/>
      <c r="BK25" s="271"/>
      <c r="BL25" s="271">
        <v>0</v>
      </c>
      <c r="BM25" s="271">
        <v>0</v>
      </c>
      <c r="BN25" s="266">
        <v>0</v>
      </c>
    </row>
    <row r="26" spans="2:66" hidden="1">
      <c r="B26" s="399"/>
      <c r="C26" s="370"/>
      <c r="D26" s="375" t="s">
        <v>61</v>
      </c>
      <c r="E26" s="378" t="s">
        <v>62</v>
      </c>
      <c r="F26" s="380" t="s">
        <v>51</v>
      </c>
      <c r="G26" s="380" t="s">
        <v>43</v>
      </c>
      <c r="H26" s="382">
        <f>SUM(H14:H25)</f>
        <v>6534</v>
      </c>
      <c r="I26" s="367">
        <f>SUM(I14:I25)</f>
        <v>7610.0093886659542</v>
      </c>
      <c r="J26" s="193" t="s">
        <v>54</v>
      </c>
      <c r="K26" s="98">
        <f t="shared" ref="K26:Z28" si="8">SUM(K23,K20,K17,K14)</f>
        <v>2203.6237189650647</v>
      </c>
      <c r="L26" s="98">
        <f t="shared" si="8"/>
        <v>314.21963461494761</v>
      </c>
      <c r="M26" s="98">
        <f t="shared" si="8"/>
        <v>720.39911131336271</v>
      </c>
      <c r="N26" s="98">
        <f t="shared" si="8"/>
        <v>133.88830940022518</v>
      </c>
      <c r="O26" s="98">
        <f t="shared" si="8"/>
        <v>79.003089928718808</v>
      </c>
      <c r="P26" s="98">
        <f t="shared" si="8"/>
        <v>580.35732426279662</v>
      </c>
      <c r="Q26" s="98">
        <f t="shared" si="8"/>
        <v>1716.2154002180291</v>
      </c>
      <c r="R26" s="98">
        <f t="shared" si="8"/>
        <v>-115.26850415631809</v>
      </c>
      <c r="S26" s="98">
        <f t="shared" si="8"/>
        <v>13.322744512886098</v>
      </c>
      <c r="T26" s="98">
        <f t="shared" si="8"/>
        <v>10.274223333059826</v>
      </c>
      <c r="U26" s="98">
        <f t="shared" si="8"/>
        <v>406.16874869646313</v>
      </c>
      <c r="V26" s="98">
        <f t="shared" si="8"/>
        <v>637.99031801192245</v>
      </c>
      <c r="W26" s="98">
        <f t="shared" si="8"/>
        <v>30.248770075852612</v>
      </c>
      <c r="X26" s="98">
        <f t="shared" si="8"/>
        <v>1.8083383749936175</v>
      </c>
      <c r="Y26" s="98">
        <f t="shared" si="8"/>
        <v>377.82259999999997</v>
      </c>
      <c r="Z26" s="98">
        <f t="shared" si="8"/>
        <v>499.93556111395111</v>
      </c>
      <c r="AA26" s="99">
        <f t="shared" si="3"/>
        <v>7610.0093886659561</v>
      </c>
      <c r="AB26" s="367">
        <f>SUM(AB14:AB25)</f>
        <v>8543.8078187196697</v>
      </c>
      <c r="AC26" s="193" t="s">
        <v>54</v>
      </c>
      <c r="AD26" s="98">
        <v>4499.1593252127295</v>
      </c>
      <c r="AE26" s="98">
        <v>710.36135282273835</v>
      </c>
      <c r="AF26" s="98">
        <v>250.77722232733026</v>
      </c>
      <c r="AG26" s="98">
        <v>62.10251023279173</v>
      </c>
      <c r="AH26" s="98">
        <v>0</v>
      </c>
      <c r="AI26" s="98">
        <v>589.25344762860072</v>
      </c>
      <c r="AJ26" s="98">
        <v>1177.0546838696096</v>
      </c>
      <c r="AK26" s="98">
        <v>181.7489342430039</v>
      </c>
      <c r="AL26" s="98">
        <v>39.138790934801321</v>
      </c>
      <c r="AM26" s="98">
        <v>91.655571646736036</v>
      </c>
      <c r="AN26" s="98">
        <v>366.61412176681728</v>
      </c>
      <c r="AO26" s="98">
        <v>401.38660820187118</v>
      </c>
      <c r="AP26" s="98">
        <v>0</v>
      </c>
      <c r="AQ26" s="98">
        <v>68.670144435124556</v>
      </c>
      <c r="AR26" s="98">
        <v>0.57216327023798264</v>
      </c>
      <c r="AS26" s="98">
        <v>84.250353701822576</v>
      </c>
      <c r="AT26" s="98">
        <v>21.062588425455644</v>
      </c>
      <c r="AU26" s="99">
        <v>8543.8078187196697</v>
      </c>
      <c r="AV26" s="367">
        <f>SUM(AV14:AV25)</f>
        <v>8522.7452302942129</v>
      </c>
      <c r="AW26" s="193" t="s">
        <v>54</v>
      </c>
      <c r="AX26" s="271">
        <v>4499.1593252127295</v>
      </c>
      <c r="AY26" s="271">
        <v>710.36135282273835</v>
      </c>
      <c r="AZ26" s="271">
        <v>250.77722232733026</v>
      </c>
      <c r="BA26" s="271">
        <v>62.10251023279173</v>
      </c>
      <c r="BB26" s="271">
        <v>0</v>
      </c>
      <c r="BC26" s="271">
        <v>589.25344762860072</v>
      </c>
      <c r="BD26" s="271">
        <v>1177.0546838696096</v>
      </c>
      <c r="BE26" s="271">
        <v>181.7489342430039</v>
      </c>
      <c r="BF26" s="271">
        <v>39.138790934801321</v>
      </c>
      <c r="BG26" s="271">
        <v>91.655571646736036</v>
      </c>
      <c r="BH26" s="271">
        <v>366.61412176681728</v>
      </c>
      <c r="BI26" s="271">
        <v>401.38660820187118</v>
      </c>
      <c r="BJ26" s="271">
        <v>0</v>
      </c>
      <c r="BK26" s="271">
        <v>68.670144435124556</v>
      </c>
      <c r="BL26" s="271">
        <v>0.57216327023798264</v>
      </c>
      <c r="BM26" s="271">
        <v>84.250353701822576</v>
      </c>
      <c r="BN26" s="266">
        <v>8522.7452302942147</v>
      </c>
    </row>
    <row r="27" spans="2:66">
      <c r="B27" s="399"/>
      <c r="C27" s="370"/>
      <c r="D27" s="376"/>
      <c r="E27" s="378"/>
      <c r="F27" s="380"/>
      <c r="G27" s="380"/>
      <c r="H27" s="382"/>
      <c r="I27" s="367"/>
      <c r="J27" s="193" t="s">
        <v>34</v>
      </c>
      <c r="K27" s="98">
        <f t="shared" si="8"/>
        <v>0</v>
      </c>
      <c r="L27" s="98">
        <f t="shared" si="8"/>
        <v>0</v>
      </c>
      <c r="M27" s="98">
        <f t="shared" si="8"/>
        <v>0</v>
      </c>
      <c r="N27" s="98">
        <f t="shared" si="8"/>
        <v>0</v>
      </c>
      <c r="O27" s="98">
        <f t="shared" si="8"/>
        <v>0</v>
      </c>
      <c r="P27" s="98">
        <f t="shared" si="8"/>
        <v>0</v>
      </c>
      <c r="Q27" s="98">
        <f t="shared" si="8"/>
        <v>0</v>
      </c>
      <c r="R27" s="98">
        <f t="shared" si="8"/>
        <v>0</v>
      </c>
      <c r="S27" s="98">
        <f t="shared" si="8"/>
        <v>0</v>
      </c>
      <c r="T27" s="98">
        <f t="shared" si="8"/>
        <v>0</v>
      </c>
      <c r="U27" s="98">
        <f t="shared" si="8"/>
        <v>0</v>
      </c>
      <c r="V27" s="98">
        <f t="shared" si="8"/>
        <v>0</v>
      </c>
      <c r="W27" s="98">
        <f t="shared" si="8"/>
        <v>0</v>
      </c>
      <c r="X27" s="98">
        <f t="shared" si="8"/>
        <v>0</v>
      </c>
      <c r="Y27" s="98">
        <f t="shared" si="8"/>
        <v>0</v>
      </c>
      <c r="Z27" s="98">
        <f t="shared" si="8"/>
        <v>0</v>
      </c>
      <c r="AA27" s="99">
        <f>SUM(AA24,AA21,AA18,AA15)</f>
        <v>0</v>
      </c>
      <c r="AB27" s="367"/>
      <c r="AC27" s="193" t="s">
        <v>34</v>
      </c>
      <c r="AD27" s="98">
        <v>5008.6839197800609</v>
      </c>
      <c r="AE27" s="98">
        <v>831.53125668478799</v>
      </c>
      <c r="AF27" s="98">
        <v>371.97042435966802</v>
      </c>
      <c r="AG27" s="98">
        <v>82.246120476606023</v>
      </c>
      <c r="AH27" s="98">
        <v>14.999999934375005</v>
      </c>
      <c r="AI27" s="98">
        <v>206.72520000000003</v>
      </c>
      <c r="AJ27" s="98">
        <v>825.92599927683193</v>
      </c>
      <c r="AK27" s="98">
        <v>102.04420000000003</v>
      </c>
      <c r="AL27" s="98">
        <v>102.72243999999999</v>
      </c>
      <c r="AM27" s="98">
        <v>123.18208000000004</v>
      </c>
      <c r="AN27" s="98">
        <v>299.99996640000006</v>
      </c>
      <c r="AO27" s="98">
        <v>300.00002217500008</v>
      </c>
      <c r="AP27" s="98">
        <v>-2.9441599469492985E-7</v>
      </c>
      <c r="AQ27" s="98">
        <v>83.776164749904012</v>
      </c>
      <c r="AR27" s="98">
        <v>3.9671760012592357E-6</v>
      </c>
      <c r="AS27" s="98">
        <v>190.00002120967397</v>
      </c>
      <c r="AT27" s="98"/>
      <c r="AU27" s="266">
        <v>8543.8078187196697</v>
      </c>
      <c r="AV27" s="367"/>
      <c r="AW27" s="193" t="s">
        <v>34</v>
      </c>
      <c r="AX27" s="271">
        <v>883.88969999999995</v>
      </c>
      <c r="AY27" s="271">
        <v>572.49869999999999</v>
      </c>
      <c r="AZ27" s="271">
        <v>100.23830000000001</v>
      </c>
      <c r="BA27" s="271">
        <v>40.833799999999997</v>
      </c>
      <c r="BB27" s="271">
        <v>7.6999999999999993</v>
      </c>
      <c r="BC27" s="271">
        <v>106.75</v>
      </c>
      <c r="BD27" s="271">
        <v>354.6662</v>
      </c>
      <c r="BE27" s="271">
        <v>54.25</v>
      </c>
      <c r="BF27" s="271">
        <v>70</v>
      </c>
      <c r="BG27" s="271">
        <v>460.8331</v>
      </c>
      <c r="BH27" s="271">
        <v>66.5</v>
      </c>
      <c r="BI27" s="271">
        <v>291.6669</v>
      </c>
      <c r="BJ27" s="271">
        <v>0</v>
      </c>
      <c r="BK27" s="271">
        <v>0</v>
      </c>
      <c r="BL27" s="271">
        <v>86.250972060831643</v>
      </c>
      <c r="BM27" s="271">
        <v>437.65304660991188</v>
      </c>
      <c r="BN27" s="266">
        <v>3533.730718670744</v>
      </c>
    </row>
    <row r="28" spans="2:66" ht="16.2" thickBot="1">
      <c r="B28" s="399"/>
      <c r="C28" s="371"/>
      <c r="D28" s="377"/>
      <c r="E28" s="379"/>
      <c r="F28" s="381"/>
      <c r="G28" s="381"/>
      <c r="H28" s="383"/>
      <c r="I28" s="368"/>
      <c r="J28" s="195" t="s">
        <v>35</v>
      </c>
      <c r="K28" s="125">
        <f t="shared" si="8"/>
        <v>4986.3129900000004</v>
      </c>
      <c r="L28" s="125">
        <f t="shared" si="8"/>
        <v>887.97303999999986</v>
      </c>
      <c r="M28" s="125">
        <f t="shared" si="8"/>
        <v>211.77113</v>
      </c>
      <c r="N28" s="125">
        <f t="shared" si="8"/>
        <v>51.205670000000005</v>
      </c>
      <c r="O28" s="125">
        <f t="shared" si="8"/>
        <v>0</v>
      </c>
      <c r="P28" s="125">
        <f t="shared" si="8"/>
        <v>553.85169999999994</v>
      </c>
      <c r="Q28" s="125">
        <f t="shared" si="8"/>
        <v>1068.2223899999999</v>
      </c>
      <c r="R28" s="125">
        <f t="shared" si="8"/>
        <v>169.78814</v>
      </c>
      <c r="S28" s="125">
        <f t="shared" si="8"/>
        <v>29.344619999999999</v>
      </c>
      <c r="T28" s="125">
        <f t="shared" si="8"/>
        <v>96.330759999999984</v>
      </c>
      <c r="U28" s="125">
        <f t="shared" si="8"/>
        <v>263.78149000000002</v>
      </c>
      <c r="V28" s="125">
        <f t="shared" si="8"/>
        <v>305.78341</v>
      </c>
      <c r="W28" s="125">
        <f t="shared" si="8"/>
        <v>0</v>
      </c>
      <c r="X28" s="125">
        <f t="shared" si="8"/>
        <v>86.634730000000047</v>
      </c>
      <c r="Y28" s="125">
        <f t="shared" si="8"/>
        <v>0.72767000000000071</v>
      </c>
      <c r="Z28" s="125">
        <f t="shared" si="8"/>
        <v>103.85639</v>
      </c>
      <c r="AA28" s="126">
        <f>SUM(AA25,AA22,AA19,AA16)</f>
        <v>8815.5841300000011</v>
      </c>
      <c r="AB28" s="368"/>
      <c r="AC28" s="195" t="s">
        <v>35</v>
      </c>
      <c r="AD28" s="125">
        <v>4637.9959887894638</v>
      </c>
      <c r="AE28" s="125">
        <v>152.27445565526293</v>
      </c>
      <c r="AF28" s="125">
        <v>389.68285078919104</v>
      </c>
      <c r="AG28" s="125">
        <v>103.29857499137998</v>
      </c>
      <c r="AH28" s="125">
        <v>13.4106708573</v>
      </c>
      <c r="AI28" s="125">
        <v>271.00070000000005</v>
      </c>
      <c r="AJ28" s="125">
        <v>1071.39874909368</v>
      </c>
      <c r="AK28" s="125">
        <v>226.85730999999998</v>
      </c>
      <c r="AL28" s="125">
        <v>96.725809999999996</v>
      </c>
      <c r="AM28" s="125">
        <v>756.33897000000013</v>
      </c>
      <c r="AN28" s="125">
        <v>198.00845326769399</v>
      </c>
      <c r="AO28" s="125">
        <v>392.33339931770001</v>
      </c>
      <c r="AP28" s="125">
        <v>222.04488536595201</v>
      </c>
      <c r="AQ28" s="125">
        <v>114.65204359839998</v>
      </c>
      <c r="AR28" s="125">
        <v>105.68520609131902</v>
      </c>
      <c r="AS28" s="125">
        <v>233.50952981792202</v>
      </c>
      <c r="AT28" s="125"/>
      <c r="AU28" s="267">
        <v>8985.2175976352646</v>
      </c>
      <c r="AV28" s="368"/>
      <c r="AW28" s="195" t="s">
        <v>35</v>
      </c>
      <c r="AX28" s="309">
        <v>2918.9304999999999</v>
      </c>
      <c r="AY28" s="309">
        <v>324.66739999999999</v>
      </c>
      <c r="AZ28" s="309">
        <v>218.82979999999998</v>
      </c>
      <c r="BA28" s="309">
        <v>39.6297</v>
      </c>
      <c r="BB28" s="309">
        <v>2.6700000000000002E-2</v>
      </c>
      <c r="BC28" s="309">
        <v>98.309100000000001</v>
      </c>
      <c r="BD28" s="309">
        <v>516.40719999999999</v>
      </c>
      <c r="BE28" s="309">
        <v>201.17669999999998</v>
      </c>
      <c r="BF28" s="309">
        <v>26.544599999999999</v>
      </c>
      <c r="BG28" s="309">
        <v>142.0557</v>
      </c>
      <c r="BH28" s="309">
        <v>31.282</v>
      </c>
      <c r="BI28" s="309">
        <v>186.1748</v>
      </c>
      <c r="BJ28" s="309">
        <v>-0.23710000000000001</v>
      </c>
      <c r="BK28" s="309">
        <v>3.1701999999999999</v>
      </c>
      <c r="BL28" s="309">
        <v>36.733000000000004</v>
      </c>
      <c r="BM28" s="309">
        <v>107.5372</v>
      </c>
      <c r="BN28" s="267">
        <v>4851.2375000000002</v>
      </c>
    </row>
    <row r="29" spans="2:66" ht="16.2" hidden="1" thickBot="1">
      <c r="B29" s="399"/>
      <c r="C29" s="369" t="s">
        <v>63</v>
      </c>
      <c r="D29" s="327" t="s">
        <v>64</v>
      </c>
      <c r="E29" s="327" t="s">
        <v>39</v>
      </c>
      <c r="F29" s="372" t="s">
        <v>51</v>
      </c>
      <c r="G29" s="372" t="s">
        <v>43</v>
      </c>
      <c r="H29" s="373">
        <v>0</v>
      </c>
      <c r="I29" s="37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9">SUM(K29:Z29)</f>
        <v>144</v>
      </c>
      <c r="AB29" s="37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v>0</v>
      </c>
      <c r="AV29" s="374">
        <f>BN29</f>
        <v>0</v>
      </c>
      <c r="AW29" s="191" t="s">
        <v>54</v>
      </c>
      <c r="AX29" s="310">
        <v>0</v>
      </c>
      <c r="AY29" s="310">
        <v>0</v>
      </c>
      <c r="AZ29" s="310">
        <v>0</v>
      </c>
      <c r="BA29" s="310">
        <v>0</v>
      </c>
      <c r="BB29" s="310">
        <v>0</v>
      </c>
      <c r="BC29" s="310">
        <v>0</v>
      </c>
      <c r="BD29" s="310">
        <v>0</v>
      </c>
      <c r="BE29" s="310">
        <v>0</v>
      </c>
      <c r="BF29" s="310">
        <v>0</v>
      </c>
      <c r="BG29" s="310">
        <v>0</v>
      </c>
      <c r="BH29" s="310">
        <v>0</v>
      </c>
      <c r="BI29" s="310">
        <v>0</v>
      </c>
      <c r="BJ29" s="310">
        <v>0</v>
      </c>
      <c r="BK29" s="310">
        <v>0</v>
      </c>
      <c r="BL29" s="310">
        <v>0</v>
      </c>
      <c r="BM29" s="310">
        <v>0</v>
      </c>
      <c r="BN29" s="268">
        <v>0</v>
      </c>
    </row>
    <row r="30" spans="2:66">
      <c r="B30" s="399"/>
      <c r="C30" s="370"/>
      <c r="D30" s="344"/>
      <c r="E30" s="322"/>
      <c r="F30" s="346"/>
      <c r="G30" s="346"/>
      <c r="H30" s="352"/>
      <c r="I30" s="325"/>
      <c r="J30" s="193" t="s">
        <v>34</v>
      </c>
      <c r="K30" s="13">
        <f t="shared" ref="K30:Z30" si="10">K29*$BB$19</f>
        <v>0</v>
      </c>
      <c r="L30" s="13">
        <f t="shared" si="10"/>
        <v>0</v>
      </c>
      <c r="M30" s="13">
        <f t="shared" si="10"/>
        <v>0</v>
      </c>
      <c r="N30" s="13">
        <f t="shared" si="10"/>
        <v>0</v>
      </c>
      <c r="O30" s="13">
        <f t="shared" si="10"/>
        <v>0</v>
      </c>
      <c r="P30" s="13">
        <f t="shared" si="10"/>
        <v>0</v>
      </c>
      <c r="Q30" s="13">
        <f t="shared" si="10"/>
        <v>0</v>
      </c>
      <c r="R30" s="13">
        <f t="shared" si="10"/>
        <v>0</v>
      </c>
      <c r="S30" s="13">
        <f t="shared" si="10"/>
        <v>0</v>
      </c>
      <c r="T30" s="13">
        <f t="shared" si="10"/>
        <v>0</v>
      </c>
      <c r="U30" s="13">
        <f t="shared" si="10"/>
        <v>0</v>
      </c>
      <c r="V30" s="13">
        <f t="shared" si="10"/>
        <v>0</v>
      </c>
      <c r="W30" s="13">
        <f t="shared" si="10"/>
        <v>0</v>
      </c>
      <c r="X30" s="13">
        <f t="shared" si="10"/>
        <v>0</v>
      </c>
      <c r="Y30" s="13">
        <f t="shared" si="10"/>
        <v>0</v>
      </c>
      <c r="Z30" s="13">
        <f t="shared" si="10"/>
        <v>0</v>
      </c>
      <c r="AA30" s="140">
        <f t="shared" si="9"/>
        <v>0</v>
      </c>
      <c r="AB30" s="325"/>
      <c r="AC30" s="193" t="s">
        <v>34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/>
      <c r="AU30" s="268">
        <v>0</v>
      </c>
      <c r="AV30" s="325"/>
      <c r="AW30" s="193" t="s">
        <v>34</v>
      </c>
      <c r="AX30" s="308">
        <v>0</v>
      </c>
      <c r="AY30" s="308">
        <v>0</v>
      </c>
      <c r="AZ30" s="308">
        <v>2.9874999999999998</v>
      </c>
      <c r="BA30" s="308">
        <v>0</v>
      </c>
      <c r="BB30" s="308">
        <v>0</v>
      </c>
      <c r="BC30" s="308">
        <v>0</v>
      </c>
      <c r="BD30" s="308">
        <v>0</v>
      </c>
      <c r="BE30" s="308">
        <v>0</v>
      </c>
      <c r="BF30" s="308">
        <v>0</v>
      </c>
      <c r="BG30" s="308">
        <v>0</v>
      </c>
      <c r="BH30" s="308">
        <v>0</v>
      </c>
      <c r="BI30" s="308">
        <v>0</v>
      </c>
      <c r="BJ30" s="308">
        <v>0</v>
      </c>
      <c r="BK30" s="308">
        <v>0</v>
      </c>
      <c r="BL30" s="308">
        <v>1.2853071522932993</v>
      </c>
      <c r="BM30" s="308">
        <v>0</v>
      </c>
      <c r="BN30" s="268">
        <v>4.2728071522932991</v>
      </c>
    </row>
    <row r="31" spans="2:66">
      <c r="B31" s="399"/>
      <c r="C31" s="370"/>
      <c r="D31" s="344"/>
      <c r="E31" s="322"/>
      <c r="F31" s="346"/>
      <c r="G31" s="346"/>
      <c r="H31" s="352"/>
      <c r="I31" s="325"/>
      <c r="J31" s="192" t="s">
        <v>35</v>
      </c>
      <c r="K31" s="98">
        <f>[25]NAM!W26</f>
        <v>0</v>
      </c>
      <c r="L31" s="98"/>
      <c r="M31" s="98">
        <f>[25]APAC!W26</f>
        <v>0</v>
      </c>
      <c r="N31" s="98"/>
      <c r="O31" s="98"/>
      <c r="P31" s="98">
        <f>[25]BNL!W26</f>
        <v>0</v>
      </c>
      <c r="Q31" s="98">
        <f>[25]DACH!W26</f>
        <v>0</v>
      </c>
      <c r="R31" s="98"/>
      <c r="S31" s="98"/>
      <c r="T31" s="98"/>
      <c r="U31" s="98"/>
      <c r="V31" s="98">
        <f>[25]UKI!W26</f>
        <v>0</v>
      </c>
      <c r="W31" s="98"/>
      <c r="X31" s="98"/>
      <c r="Y31" s="98">
        <f>[25]LAT!W26</f>
        <v>0.94179999999999997</v>
      </c>
      <c r="Z31" s="98">
        <f>[25]MET!W26</f>
        <v>0</v>
      </c>
      <c r="AA31" s="99">
        <f t="shared" si="9"/>
        <v>0.94179999999999997</v>
      </c>
      <c r="AB31" s="325"/>
      <c r="AC31" s="192" t="s">
        <v>35</v>
      </c>
      <c r="AD31" s="98">
        <v>0</v>
      </c>
      <c r="AE31" s="98">
        <v>0</v>
      </c>
      <c r="AF31" s="98">
        <v>0</v>
      </c>
      <c r="AG31" s="98">
        <v>0</v>
      </c>
      <c r="AH31" s="98">
        <v>0</v>
      </c>
      <c r="AI31" s="98">
        <v>30</v>
      </c>
      <c r="AJ31" s="98">
        <v>0</v>
      </c>
      <c r="AK31" s="98">
        <v>0</v>
      </c>
      <c r="AL31" s="98">
        <v>0</v>
      </c>
      <c r="AM31" s="98">
        <v>0</v>
      </c>
      <c r="AN31" s="98">
        <v>3.12886</v>
      </c>
      <c r="AO31" s="98">
        <v>0</v>
      </c>
      <c r="AP31" s="98">
        <v>0</v>
      </c>
      <c r="AQ31" s="98">
        <v>0</v>
      </c>
      <c r="AR31" s="98">
        <v>30.75793607062802</v>
      </c>
      <c r="AS31" s="98">
        <v>0</v>
      </c>
      <c r="AT31" s="98"/>
      <c r="AU31" s="266">
        <v>63.886796070628023</v>
      </c>
      <c r="AV31" s="325"/>
      <c r="AW31" s="192" t="s">
        <v>35</v>
      </c>
      <c r="AX31" s="271">
        <v>0</v>
      </c>
      <c r="AY31" s="271">
        <v>0</v>
      </c>
      <c r="AZ31" s="271">
        <v>0</v>
      </c>
      <c r="BA31" s="271">
        <v>0</v>
      </c>
      <c r="BB31" s="271">
        <v>0</v>
      </c>
      <c r="BC31" s="271">
        <v>0</v>
      </c>
      <c r="BD31" s="271">
        <v>0</v>
      </c>
      <c r="BE31" s="271">
        <v>0</v>
      </c>
      <c r="BF31" s="271">
        <v>0</v>
      </c>
      <c r="BG31" s="271">
        <v>0</v>
      </c>
      <c r="BH31" s="271">
        <v>0</v>
      </c>
      <c r="BI31" s="271">
        <v>0</v>
      </c>
      <c r="BJ31" s="271">
        <v>0</v>
      </c>
      <c r="BK31" s="271">
        <v>0</v>
      </c>
      <c r="BL31" s="271">
        <v>12.955</v>
      </c>
      <c r="BM31" s="271">
        <v>0</v>
      </c>
      <c r="BN31" s="266">
        <v>12.955</v>
      </c>
    </row>
    <row r="32" spans="2:66" hidden="1">
      <c r="B32" s="399"/>
      <c r="C32" s="370"/>
      <c r="D32" s="322" t="s">
        <v>65</v>
      </c>
      <c r="E32" s="322" t="s">
        <v>39</v>
      </c>
      <c r="F32" s="346" t="s">
        <v>51</v>
      </c>
      <c r="G32" s="346" t="s">
        <v>43</v>
      </c>
      <c r="H32" s="352">
        <v>7</v>
      </c>
      <c r="I32" s="32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9"/>
        <v>0</v>
      </c>
      <c r="AB32" s="32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v>0</v>
      </c>
      <c r="AV32" s="325">
        <f>BN32</f>
        <v>0</v>
      </c>
      <c r="AW32" s="193" t="s">
        <v>54</v>
      </c>
      <c r="AX32" s="271">
        <v>0</v>
      </c>
      <c r="AY32" s="271">
        <v>0</v>
      </c>
      <c r="AZ32" s="271">
        <v>0</v>
      </c>
      <c r="BA32" s="271">
        <v>0</v>
      </c>
      <c r="BB32" s="271">
        <v>0</v>
      </c>
      <c r="BC32" s="271">
        <v>0</v>
      </c>
      <c r="BD32" s="271">
        <v>0</v>
      </c>
      <c r="BE32" s="271">
        <v>0</v>
      </c>
      <c r="BF32" s="271">
        <v>0</v>
      </c>
      <c r="BG32" s="271">
        <v>0</v>
      </c>
      <c r="BH32" s="271">
        <v>0</v>
      </c>
      <c r="BI32" s="271">
        <v>0</v>
      </c>
      <c r="BJ32" s="271">
        <v>0</v>
      </c>
      <c r="BK32" s="271">
        <v>0</v>
      </c>
      <c r="BL32" s="271">
        <v>0</v>
      </c>
      <c r="BM32" s="271">
        <v>0</v>
      </c>
      <c r="BN32" s="266">
        <v>0</v>
      </c>
    </row>
    <row r="33" spans="1:66">
      <c r="A33" s="1" t="e">
        <f>GETPIVOTDATA(" AOP",'[26]Report per Product'!$A$5,"FS item","Sales","Bus Model","SV","MAG Full Description","BA9 - Tech Educat DXR","Market","NAM")</f>
        <v>#REF!</v>
      </c>
      <c r="B33" s="399"/>
      <c r="C33" s="370"/>
      <c r="D33" s="344"/>
      <c r="E33" s="322"/>
      <c r="F33" s="346"/>
      <c r="G33" s="346"/>
      <c r="H33" s="352"/>
      <c r="I33" s="325"/>
      <c r="J33" s="193" t="s">
        <v>34</v>
      </c>
      <c r="K33" s="13">
        <f t="shared" ref="K33:Z33" si="11">K32*$BB$19</f>
        <v>0</v>
      </c>
      <c r="L33" s="13">
        <f t="shared" si="11"/>
        <v>0</v>
      </c>
      <c r="M33" s="13">
        <f t="shared" si="11"/>
        <v>0</v>
      </c>
      <c r="N33" s="13">
        <f t="shared" si="11"/>
        <v>0</v>
      </c>
      <c r="O33" s="13">
        <f t="shared" si="11"/>
        <v>0</v>
      </c>
      <c r="P33" s="13">
        <f t="shared" si="11"/>
        <v>0</v>
      </c>
      <c r="Q33" s="13">
        <f t="shared" si="11"/>
        <v>0</v>
      </c>
      <c r="R33" s="13">
        <f t="shared" si="11"/>
        <v>0</v>
      </c>
      <c r="S33" s="13">
        <f t="shared" si="11"/>
        <v>0</v>
      </c>
      <c r="T33" s="13">
        <f t="shared" si="11"/>
        <v>0</v>
      </c>
      <c r="U33" s="13">
        <f t="shared" si="11"/>
        <v>0</v>
      </c>
      <c r="V33" s="13">
        <f t="shared" si="11"/>
        <v>0</v>
      </c>
      <c r="W33" s="13">
        <f t="shared" si="11"/>
        <v>0</v>
      </c>
      <c r="X33" s="13">
        <f t="shared" si="11"/>
        <v>0</v>
      </c>
      <c r="Y33" s="13">
        <f t="shared" si="11"/>
        <v>0</v>
      </c>
      <c r="Z33" s="13">
        <f t="shared" si="11"/>
        <v>0</v>
      </c>
      <c r="AA33" s="99">
        <f t="shared" si="9"/>
        <v>0</v>
      </c>
      <c r="AB33" s="325"/>
      <c r="AC33" s="193" t="s">
        <v>34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136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/>
      <c r="AU33" s="266">
        <v>0</v>
      </c>
      <c r="AV33" s="325"/>
      <c r="AW33" s="193" t="s">
        <v>34</v>
      </c>
      <c r="AX33" s="308">
        <v>0</v>
      </c>
      <c r="AY33" s="308">
        <v>0</v>
      </c>
      <c r="AZ33" s="308">
        <v>0</v>
      </c>
      <c r="BA33" s="308">
        <v>0</v>
      </c>
      <c r="BB33" s="308">
        <v>0</v>
      </c>
      <c r="BC33" s="308" t="s">
        <v>136</v>
      </c>
      <c r="BD33" s="308">
        <v>0</v>
      </c>
      <c r="BE33" s="308">
        <v>0</v>
      </c>
      <c r="BF33" s="308">
        <v>0</v>
      </c>
      <c r="BG33" s="308">
        <v>0</v>
      </c>
      <c r="BH33" s="308">
        <v>0</v>
      </c>
      <c r="BI33" s="308">
        <v>0</v>
      </c>
      <c r="BJ33" s="308">
        <v>0</v>
      </c>
      <c r="BK33" s="308">
        <v>0</v>
      </c>
      <c r="BL33" s="308">
        <v>7.1360893532182796</v>
      </c>
      <c r="BM33" s="308">
        <v>0</v>
      </c>
      <c r="BN33" s="266">
        <v>7.1360893532182796</v>
      </c>
    </row>
    <row r="34" spans="1:66">
      <c r="B34" s="399"/>
      <c r="C34" s="370"/>
      <c r="D34" s="344"/>
      <c r="E34" s="322"/>
      <c r="F34" s="346"/>
      <c r="G34" s="346"/>
      <c r="H34" s="352"/>
      <c r="I34" s="325"/>
      <c r="J34" s="192" t="s">
        <v>35</v>
      </c>
      <c r="K34" s="98">
        <f>[25]NAM!W28</f>
        <v>0</v>
      </c>
      <c r="L34" s="98">
        <v>3.0754999999999999</v>
      </c>
      <c r="M34" s="98">
        <f>[25]APAC!W28</f>
        <v>0</v>
      </c>
      <c r="N34" s="98"/>
      <c r="O34" s="98"/>
      <c r="P34" s="98">
        <f>[25]BNL!W26</f>
        <v>0</v>
      </c>
      <c r="Q34" s="98">
        <f>[25]DACH!W28</f>
        <v>0</v>
      </c>
      <c r="R34" s="98"/>
      <c r="S34" s="98"/>
      <c r="T34" s="98"/>
      <c r="U34" s="98"/>
      <c r="V34" s="98">
        <f>[25]UKI!W28</f>
        <v>0</v>
      </c>
      <c r="W34" s="98"/>
      <c r="X34" s="98"/>
      <c r="Y34" s="98">
        <f>[25]LAT!W28</f>
        <v>51.164459999999998</v>
      </c>
      <c r="Z34" s="98">
        <f>[25]MET!W28</f>
        <v>0</v>
      </c>
      <c r="AA34" s="99">
        <f t="shared" si="9"/>
        <v>54.239959999999996</v>
      </c>
      <c r="AB34" s="325"/>
      <c r="AC34" s="192" t="s">
        <v>35</v>
      </c>
      <c r="AD34" s="98">
        <v>0</v>
      </c>
      <c r="AE34" s="98">
        <v>0</v>
      </c>
      <c r="AF34" s="98">
        <v>2.9646560000000006</v>
      </c>
      <c r="AG34" s="98"/>
      <c r="AI34" s="98">
        <v>0</v>
      </c>
      <c r="AJ34" s="98" t="s">
        <v>136</v>
      </c>
      <c r="AK34" s="98"/>
      <c r="AL34" s="98"/>
      <c r="AM34" s="98"/>
      <c r="AN34" s="98"/>
      <c r="AO34" s="98"/>
      <c r="AP34" s="98"/>
      <c r="AQ34" s="98"/>
      <c r="AR34" s="98">
        <v>44.880770878469988</v>
      </c>
      <c r="AS34" s="98">
        <v>0</v>
      </c>
      <c r="AT34" s="98"/>
      <c r="AU34" s="266">
        <v>47.845426878469986</v>
      </c>
      <c r="AV34" s="325"/>
      <c r="AW34" s="192" t="s">
        <v>35</v>
      </c>
      <c r="AX34" s="271">
        <v>0</v>
      </c>
      <c r="AY34" s="271">
        <v>10.042</v>
      </c>
      <c r="AZ34" s="271">
        <v>4.1647999999999996</v>
      </c>
      <c r="BA34" s="271"/>
      <c r="BB34" s="311"/>
      <c r="BC34" s="271">
        <v>0</v>
      </c>
      <c r="BD34" s="271" t="s">
        <v>136</v>
      </c>
      <c r="BE34" s="271"/>
      <c r="BF34" s="271"/>
      <c r="BG34" s="271"/>
      <c r="BH34" s="271"/>
      <c r="BI34" s="271"/>
      <c r="BJ34" s="271"/>
      <c r="BK34" s="271"/>
      <c r="BL34" s="271">
        <v>4.4194000000000004</v>
      </c>
      <c r="BM34" s="271">
        <v>0</v>
      </c>
      <c r="BN34" s="266">
        <v>18.626200000000001</v>
      </c>
    </row>
    <row r="35" spans="1:66" hidden="1">
      <c r="B35" s="399"/>
      <c r="C35" s="370"/>
      <c r="D35" s="322" t="s">
        <v>66</v>
      </c>
      <c r="E35" s="322" t="s">
        <v>39</v>
      </c>
      <c r="F35" s="346" t="s">
        <v>51</v>
      </c>
      <c r="G35" s="346" t="s">
        <v>43</v>
      </c>
      <c r="H35" s="352">
        <v>802</v>
      </c>
      <c r="I35" s="32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9"/>
        <v>775</v>
      </c>
      <c r="AB35" s="325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v>1371.7784554664202</v>
      </c>
      <c r="AV35" s="325">
        <f>BN35</f>
        <v>1344.0674298645736</v>
      </c>
      <c r="AW35" s="193" t="s">
        <v>54</v>
      </c>
      <c r="AX35" s="271">
        <v>991.35056413178631</v>
      </c>
      <c r="AY35" s="271">
        <v>0</v>
      </c>
      <c r="AZ35" s="271">
        <v>87.317250999223816</v>
      </c>
      <c r="BA35" s="271">
        <v>0</v>
      </c>
      <c r="BB35" s="271">
        <v>0</v>
      </c>
      <c r="BC35" s="271">
        <v>86.449501842017369</v>
      </c>
      <c r="BD35" s="271">
        <v>0</v>
      </c>
      <c r="BE35" s="271">
        <v>43.481217734101733</v>
      </c>
      <c r="BF35" s="271">
        <v>0</v>
      </c>
      <c r="BG35" s="271">
        <v>0</v>
      </c>
      <c r="BH35" s="271">
        <v>0</v>
      </c>
      <c r="BI35" s="271">
        <v>0</v>
      </c>
      <c r="BJ35" s="271">
        <v>0</v>
      </c>
      <c r="BK35" s="271">
        <v>34.903918044511478</v>
      </c>
      <c r="BL35" s="271">
        <v>-10.279125294453006</v>
      </c>
      <c r="BM35" s="271">
        <v>110.844102407386</v>
      </c>
      <c r="BN35" s="266">
        <v>1344.0674298645736</v>
      </c>
    </row>
    <row r="36" spans="1:66">
      <c r="B36" s="399"/>
      <c r="C36" s="370"/>
      <c r="D36" s="344"/>
      <c r="E36" s="322"/>
      <c r="F36" s="346"/>
      <c r="G36" s="346"/>
      <c r="H36" s="352"/>
      <c r="I36" s="325"/>
      <c r="J36" s="193" t="s">
        <v>34</v>
      </c>
      <c r="K36" s="13">
        <f t="shared" ref="K36:Z36" si="12">K35*$BB$19</f>
        <v>0</v>
      </c>
      <c r="L36" s="13">
        <f t="shared" si="12"/>
        <v>0</v>
      </c>
      <c r="M36" s="13">
        <f t="shared" si="12"/>
        <v>0</v>
      </c>
      <c r="N36" s="13">
        <f t="shared" si="12"/>
        <v>0</v>
      </c>
      <c r="O36" s="13">
        <f t="shared" si="12"/>
        <v>0</v>
      </c>
      <c r="P36" s="13">
        <f t="shared" si="12"/>
        <v>0</v>
      </c>
      <c r="Q36" s="13">
        <f t="shared" si="12"/>
        <v>0</v>
      </c>
      <c r="R36" s="13">
        <f t="shared" si="12"/>
        <v>0</v>
      </c>
      <c r="S36" s="13">
        <f t="shared" si="12"/>
        <v>0</v>
      </c>
      <c r="T36" s="13">
        <f t="shared" si="12"/>
        <v>0</v>
      </c>
      <c r="U36" s="13">
        <f t="shared" si="12"/>
        <v>0</v>
      </c>
      <c r="V36" s="13">
        <f t="shared" si="12"/>
        <v>0</v>
      </c>
      <c r="W36" s="13">
        <f t="shared" si="12"/>
        <v>0</v>
      </c>
      <c r="X36" s="13">
        <f t="shared" si="12"/>
        <v>0</v>
      </c>
      <c r="Y36" s="13">
        <f t="shared" si="12"/>
        <v>0</v>
      </c>
      <c r="Z36" s="13">
        <f t="shared" si="12"/>
        <v>0</v>
      </c>
      <c r="AA36" s="99">
        <f t="shared" si="9"/>
        <v>0</v>
      </c>
      <c r="AB36" s="325"/>
      <c r="AC36" s="193" t="s">
        <v>34</v>
      </c>
      <c r="AD36" s="13">
        <v>720.05466842494604</v>
      </c>
      <c r="AE36" s="13">
        <v>0</v>
      </c>
      <c r="AF36" s="13">
        <v>99.999986813573827</v>
      </c>
      <c r="AG36" s="13">
        <v>0</v>
      </c>
      <c r="AH36" s="13">
        <v>10</v>
      </c>
      <c r="AI36" s="13">
        <v>173.49996999999996</v>
      </c>
      <c r="AJ36" s="13">
        <v>0</v>
      </c>
      <c r="AK36" s="13">
        <v>99.376869999999997</v>
      </c>
      <c r="AL36" s="13">
        <v>22.554000000000002</v>
      </c>
      <c r="AM36" s="13">
        <v>0</v>
      </c>
      <c r="AN36" s="13">
        <v>0</v>
      </c>
      <c r="AO36" s="13">
        <v>246.29296022790001</v>
      </c>
      <c r="AP36" s="13">
        <v>0</v>
      </c>
      <c r="AQ36" s="13">
        <v>0</v>
      </c>
      <c r="AR36" s="13">
        <v>0</v>
      </c>
      <c r="AS36" s="13">
        <v>0</v>
      </c>
      <c r="AT36" s="13"/>
      <c r="AU36" s="266">
        <v>1371.7784554664199</v>
      </c>
      <c r="AV36" s="325"/>
      <c r="AW36" s="193" t="s">
        <v>34</v>
      </c>
      <c r="AX36" s="308">
        <v>615.50279999999998</v>
      </c>
      <c r="AY36" s="308">
        <v>0</v>
      </c>
      <c r="AZ36" s="308">
        <v>23.468600000000002</v>
      </c>
      <c r="BA36" s="308">
        <v>0</v>
      </c>
      <c r="BB36" s="308">
        <v>0</v>
      </c>
      <c r="BC36" s="308">
        <v>12.833099999999998</v>
      </c>
      <c r="BD36" s="308">
        <v>0</v>
      </c>
      <c r="BE36" s="308">
        <v>80.5</v>
      </c>
      <c r="BF36" s="308">
        <v>0</v>
      </c>
      <c r="BG36" s="308">
        <v>0</v>
      </c>
      <c r="BH36" s="308">
        <v>0</v>
      </c>
      <c r="BI36" s="308">
        <v>47.833100000000002</v>
      </c>
      <c r="BJ36" s="308">
        <v>0</v>
      </c>
      <c r="BK36" s="308">
        <v>22.6005</v>
      </c>
      <c r="BL36" s="308">
        <v>71.248759912744447</v>
      </c>
      <c r="BM36" s="308">
        <v>0</v>
      </c>
      <c r="BN36" s="266">
        <v>873.98685991274442</v>
      </c>
    </row>
    <row r="37" spans="1:66" ht="16.2" thickBot="1">
      <c r="B37" s="399"/>
      <c r="C37" s="370"/>
      <c r="D37" s="344"/>
      <c r="E37" s="322"/>
      <c r="F37" s="346"/>
      <c r="G37" s="346"/>
      <c r="H37" s="352"/>
      <c r="I37" s="325"/>
      <c r="J37" s="192" t="s">
        <v>35</v>
      </c>
      <c r="K37" s="98">
        <f>[25]NAM!W30</f>
        <v>779.88605000000007</v>
      </c>
      <c r="L37" s="98"/>
      <c r="M37" s="98">
        <f>[25]APAC!W30</f>
        <v>68.691649999999996</v>
      </c>
      <c r="N37" s="98">
        <v>0</v>
      </c>
      <c r="O37" s="98"/>
      <c r="P37" s="98">
        <f>[25]BNL!W30</f>
        <v>68.009</v>
      </c>
      <c r="Q37" s="98">
        <f>[25]DACH!W30</f>
        <v>0</v>
      </c>
      <c r="R37" s="98">
        <v>34.20626</v>
      </c>
      <c r="S37" s="98"/>
      <c r="T37" s="98"/>
      <c r="U37" s="98"/>
      <c r="V37" s="98">
        <f>[25]UKI!W30</f>
        <v>0</v>
      </c>
      <c r="W37" s="98"/>
      <c r="X37" s="98">
        <v>27.458579999999998</v>
      </c>
      <c r="Y37" s="98">
        <f>[25]LAT!W30</f>
        <v>-8.0864899999999942</v>
      </c>
      <c r="Z37" s="98">
        <f>[25]MET!W30</f>
        <v>108.81961999999999</v>
      </c>
      <c r="AA37" s="99">
        <f t="shared" si="9"/>
        <v>1078.9846700000001</v>
      </c>
      <c r="AB37" s="325"/>
      <c r="AC37" s="192" t="s">
        <v>35</v>
      </c>
      <c r="AD37" s="125">
        <v>1583.4475625041716</v>
      </c>
      <c r="AE37" s="125">
        <v>0</v>
      </c>
      <c r="AF37" s="125">
        <v>28.3241813325</v>
      </c>
      <c r="AG37" s="125">
        <v>0</v>
      </c>
      <c r="AH37" s="125">
        <v>0</v>
      </c>
      <c r="AI37" s="125">
        <v>60.032920000000004</v>
      </c>
      <c r="AJ37" s="125">
        <v>0</v>
      </c>
      <c r="AK37" s="125">
        <v>41.863759999999999</v>
      </c>
      <c r="AL37" s="125">
        <v>0</v>
      </c>
      <c r="AM37" s="125">
        <v>0</v>
      </c>
      <c r="AN37" s="125">
        <v>0</v>
      </c>
      <c r="AO37" s="125">
        <v>0</v>
      </c>
      <c r="AP37" s="125">
        <v>0</v>
      </c>
      <c r="AQ37" s="125">
        <v>47.636054399999999</v>
      </c>
      <c r="AR37" s="125">
        <v>177.12456264552799</v>
      </c>
      <c r="AS37" s="125">
        <v>4.4373794420759998</v>
      </c>
      <c r="AT37" s="98"/>
      <c r="AU37" s="266">
        <v>1942.8664203242756</v>
      </c>
      <c r="AV37" s="325"/>
      <c r="AW37" s="192" t="s">
        <v>35</v>
      </c>
      <c r="AX37" s="309">
        <v>1286.6078</v>
      </c>
      <c r="AY37" s="309">
        <v>0</v>
      </c>
      <c r="AZ37" s="309">
        <v>7.6410999999999998</v>
      </c>
      <c r="BA37" s="309">
        <v>0</v>
      </c>
      <c r="BB37" s="309">
        <v>0</v>
      </c>
      <c r="BC37" s="309">
        <v>25.871099999999998</v>
      </c>
      <c r="BD37" s="309">
        <v>0</v>
      </c>
      <c r="BE37" s="309">
        <v>14.2401</v>
      </c>
      <c r="BF37" s="309">
        <v>0</v>
      </c>
      <c r="BG37" s="309">
        <v>0</v>
      </c>
      <c r="BH37" s="309">
        <v>0</v>
      </c>
      <c r="BI37" s="309">
        <v>0</v>
      </c>
      <c r="BJ37" s="309">
        <v>0</v>
      </c>
      <c r="BK37" s="309">
        <v>13.1836</v>
      </c>
      <c r="BL37" s="309">
        <v>57.576999999999998</v>
      </c>
      <c r="BM37" s="309">
        <v>6.16</v>
      </c>
      <c r="BN37" s="266">
        <v>1411.2807000000003</v>
      </c>
    </row>
    <row r="38" spans="1:66" hidden="1">
      <c r="B38" s="399"/>
      <c r="C38" s="370"/>
      <c r="D38" s="322" t="s">
        <v>67</v>
      </c>
      <c r="E38" s="322" t="s">
        <v>39</v>
      </c>
      <c r="F38" s="346" t="s">
        <v>51</v>
      </c>
      <c r="G38" s="346" t="s">
        <v>43</v>
      </c>
      <c r="H38" s="352">
        <v>5</v>
      </c>
      <c r="I38" s="32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9"/>
        <v>100</v>
      </c>
      <c r="AB38" s="325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v>318</v>
      </c>
      <c r="AV38" s="325">
        <f>BN38</f>
        <v>318</v>
      </c>
      <c r="AW38" s="193" t="s">
        <v>54</v>
      </c>
      <c r="AX38" s="271">
        <v>318</v>
      </c>
      <c r="AY38" s="271">
        <v>0</v>
      </c>
      <c r="AZ38" s="271">
        <v>0</v>
      </c>
      <c r="BA38" s="271">
        <v>0</v>
      </c>
      <c r="BB38" s="271">
        <v>0</v>
      </c>
      <c r="BC38" s="271">
        <v>0</v>
      </c>
      <c r="BD38" s="271">
        <v>0</v>
      </c>
      <c r="BE38" s="271">
        <v>0</v>
      </c>
      <c r="BF38" s="271">
        <v>0</v>
      </c>
      <c r="BG38" s="271">
        <v>0</v>
      </c>
      <c r="BH38" s="271">
        <v>0</v>
      </c>
      <c r="BI38" s="271">
        <v>0</v>
      </c>
      <c r="BJ38" s="271">
        <v>0</v>
      </c>
      <c r="BK38" s="271">
        <v>0</v>
      </c>
      <c r="BL38" s="271">
        <v>0</v>
      </c>
      <c r="BM38" s="271">
        <v>0</v>
      </c>
      <c r="BN38" s="266">
        <v>318</v>
      </c>
    </row>
    <row r="39" spans="1:66">
      <c r="B39" s="399"/>
      <c r="C39" s="370"/>
      <c r="D39" s="344"/>
      <c r="E39" s="322"/>
      <c r="F39" s="346"/>
      <c r="G39" s="346"/>
      <c r="H39" s="352"/>
      <c r="I39" s="325"/>
      <c r="J39" s="193" t="s">
        <v>34</v>
      </c>
      <c r="K39" s="13">
        <f t="shared" ref="K39:Z39" si="13">K38*$BB$19</f>
        <v>0</v>
      </c>
      <c r="L39" s="13">
        <f t="shared" si="13"/>
        <v>0</v>
      </c>
      <c r="M39" s="13">
        <f t="shared" si="13"/>
        <v>0</v>
      </c>
      <c r="N39" s="13">
        <f t="shared" si="13"/>
        <v>0</v>
      </c>
      <c r="O39" s="13">
        <f t="shared" si="13"/>
        <v>0</v>
      </c>
      <c r="P39" s="13">
        <f t="shared" si="13"/>
        <v>0</v>
      </c>
      <c r="Q39" s="13">
        <f t="shared" si="13"/>
        <v>0</v>
      </c>
      <c r="R39" s="13">
        <f t="shared" si="13"/>
        <v>0</v>
      </c>
      <c r="S39" s="13">
        <f t="shared" si="13"/>
        <v>0</v>
      </c>
      <c r="T39" s="13">
        <f t="shared" si="13"/>
        <v>0</v>
      </c>
      <c r="U39" s="13">
        <f t="shared" si="13"/>
        <v>0</v>
      </c>
      <c r="V39" s="13">
        <f t="shared" si="13"/>
        <v>0</v>
      </c>
      <c r="W39" s="13">
        <f t="shared" si="13"/>
        <v>0</v>
      </c>
      <c r="X39" s="13">
        <f t="shared" si="13"/>
        <v>0</v>
      </c>
      <c r="Y39" s="13">
        <f t="shared" si="13"/>
        <v>0</v>
      </c>
      <c r="Z39" s="13">
        <f t="shared" si="13"/>
        <v>0</v>
      </c>
      <c r="AA39" s="99">
        <f t="shared" si="9"/>
        <v>0</v>
      </c>
      <c r="AB39" s="325"/>
      <c r="AC39" s="193" t="s">
        <v>34</v>
      </c>
      <c r="AD39" s="13">
        <v>0</v>
      </c>
      <c r="AE39" s="13">
        <v>0</v>
      </c>
      <c r="AF39" s="13">
        <v>1.4613500000000001</v>
      </c>
      <c r="AG39" s="13">
        <v>0</v>
      </c>
      <c r="AH39" s="13">
        <v>0</v>
      </c>
      <c r="AI39" s="13">
        <v>316.78042999999997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217"/>
      <c r="AU39" s="266">
        <v>318.24177999999995</v>
      </c>
      <c r="AV39" s="325"/>
      <c r="AW39" s="193" t="s">
        <v>34</v>
      </c>
      <c r="AX39" s="308">
        <v>1690.4151999999999</v>
      </c>
      <c r="AY39" s="308">
        <v>0</v>
      </c>
      <c r="AZ39" s="308">
        <v>68.726300000000009</v>
      </c>
      <c r="BA39" s="308">
        <v>0</v>
      </c>
      <c r="BB39" s="308">
        <v>0</v>
      </c>
      <c r="BC39" s="308">
        <v>2.9169</v>
      </c>
      <c r="BD39" s="308">
        <v>11.578400000000002</v>
      </c>
      <c r="BE39" s="308">
        <v>2.9169</v>
      </c>
      <c r="BF39" s="308">
        <v>4.6566000000000001</v>
      </c>
      <c r="BG39" s="308">
        <v>9.3330999999999982</v>
      </c>
      <c r="BH39" s="308">
        <v>0</v>
      </c>
      <c r="BI39" s="308">
        <v>15.166900000000002</v>
      </c>
      <c r="BJ39" s="308">
        <v>0</v>
      </c>
      <c r="BK39" s="308">
        <v>0</v>
      </c>
      <c r="BL39" s="308">
        <v>0</v>
      </c>
      <c r="BM39" s="308">
        <v>4.2279087361940872</v>
      </c>
      <c r="BN39" s="266">
        <v>1809.9382087361942</v>
      </c>
    </row>
    <row r="40" spans="1:66">
      <c r="B40" s="399"/>
      <c r="C40" s="370"/>
      <c r="D40" s="344"/>
      <c r="E40" s="322"/>
      <c r="F40" s="346"/>
      <c r="G40" s="346"/>
      <c r="H40" s="352"/>
      <c r="I40" s="325"/>
      <c r="J40" s="192" t="s">
        <v>35</v>
      </c>
      <c r="K40" s="98">
        <f>[25]NAM!W32</f>
        <v>53</v>
      </c>
      <c r="L40" s="98"/>
      <c r="M40" s="98">
        <f>[25]APAC!W32</f>
        <v>1.59196</v>
      </c>
      <c r="N40" s="98"/>
      <c r="O40" s="98"/>
      <c r="P40" s="98">
        <f>[25]BNL!W32</f>
        <v>0</v>
      </c>
      <c r="Q40" s="98">
        <f>[25]DACH!W32</f>
        <v>0</v>
      </c>
      <c r="R40" s="98"/>
      <c r="S40" s="98">
        <v>-0.62995000000000001</v>
      </c>
      <c r="T40" s="98"/>
      <c r="U40" s="98"/>
      <c r="V40" s="98">
        <f>[25]UKI!W32</f>
        <v>0</v>
      </c>
      <c r="W40" s="98"/>
      <c r="X40" s="98"/>
      <c r="Y40" s="98">
        <f>[25]LAT!W32</f>
        <v>0</v>
      </c>
      <c r="Z40" s="98">
        <f>[25]MET!W32</f>
        <v>0</v>
      </c>
      <c r="AA40" s="99">
        <f t="shared" si="9"/>
        <v>53.962009999999999</v>
      </c>
      <c r="AB40" s="325"/>
      <c r="AC40" s="192" t="s">
        <v>35</v>
      </c>
      <c r="AD40" s="98">
        <v>106.42049508161001</v>
      </c>
      <c r="AE40" s="98">
        <v>0</v>
      </c>
      <c r="AF40" s="98">
        <v>11.746936256784</v>
      </c>
      <c r="AG40" s="98">
        <v>0</v>
      </c>
      <c r="AH40" s="98">
        <v>0</v>
      </c>
      <c r="AI40" s="98">
        <v>3.60588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29.947713287648</v>
      </c>
      <c r="AS40" s="98">
        <v>2.9609114552219999</v>
      </c>
      <c r="AT40" s="98"/>
      <c r="AU40" s="266">
        <v>154.68193608126401</v>
      </c>
      <c r="AV40" s="325"/>
      <c r="AW40" s="192" t="s">
        <v>35</v>
      </c>
      <c r="AX40" s="271">
        <v>134.1155</v>
      </c>
      <c r="AY40" s="271">
        <v>0</v>
      </c>
      <c r="AZ40" s="271">
        <v>1.0432999999999999</v>
      </c>
      <c r="BA40" s="271">
        <v>0</v>
      </c>
      <c r="BB40" s="271">
        <v>0</v>
      </c>
      <c r="BC40" s="271">
        <v>0</v>
      </c>
      <c r="BD40" s="271">
        <v>0</v>
      </c>
      <c r="BE40" s="271">
        <v>0</v>
      </c>
      <c r="BF40" s="271">
        <v>0</v>
      </c>
      <c r="BG40" s="271">
        <v>0</v>
      </c>
      <c r="BH40" s="271">
        <v>0</v>
      </c>
      <c r="BI40" s="271">
        <v>0</v>
      </c>
      <c r="BJ40" s="271">
        <v>0</v>
      </c>
      <c r="BK40" s="271">
        <v>0</v>
      </c>
      <c r="BL40" s="271">
        <v>43.2928</v>
      </c>
      <c r="BM40" s="271">
        <v>9.5355000000000008</v>
      </c>
      <c r="BN40" s="266">
        <v>187.9871</v>
      </c>
    </row>
    <row r="41" spans="1:66" hidden="1">
      <c r="B41" s="399"/>
      <c r="C41" s="370"/>
      <c r="D41" s="375" t="s">
        <v>68</v>
      </c>
      <c r="E41" s="378" t="s">
        <v>62</v>
      </c>
      <c r="F41" s="380" t="s">
        <v>51</v>
      </c>
      <c r="G41" s="380" t="s">
        <v>43</v>
      </c>
      <c r="H41" s="382">
        <f>SUM(H29:H40)</f>
        <v>814</v>
      </c>
      <c r="I41" s="367">
        <f>SUM(I29:I40)</f>
        <v>1019</v>
      </c>
      <c r="J41" s="193" t="s">
        <v>54</v>
      </c>
      <c r="K41" s="98">
        <f t="shared" ref="K41:Z43" si="14">SUM(K38,K35,K32,K29)</f>
        <v>726</v>
      </c>
      <c r="L41" s="98">
        <f t="shared" si="14"/>
        <v>0</v>
      </c>
      <c r="M41" s="98">
        <f t="shared" si="14"/>
        <v>40</v>
      </c>
      <c r="N41" s="98">
        <f t="shared" si="14"/>
        <v>6</v>
      </c>
      <c r="O41" s="98">
        <f t="shared" si="14"/>
        <v>0</v>
      </c>
      <c r="P41" s="98">
        <f t="shared" si="14"/>
        <v>82</v>
      </c>
      <c r="Q41" s="98">
        <f t="shared" si="14"/>
        <v>35</v>
      </c>
      <c r="R41" s="98">
        <f t="shared" si="14"/>
        <v>128</v>
      </c>
      <c r="S41" s="98">
        <f t="shared" si="14"/>
        <v>0</v>
      </c>
      <c r="T41" s="98">
        <f t="shared" si="14"/>
        <v>0</v>
      </c>
      <c r="U41" s="98">
        <f t="shared" si="14"/>
        <v>0</v>
      </c>
      <c r="V41" s="98">
        <f t="shared" si="14"/>
        <v>0</v>
      </c>
      <c r="W41" s="98">
        <f t="shared" si="14"/>
        <v>0</v>
      </c>
      <c r="X41" s="98">
        <f t="shared" si="14"/>
        <v>2</v>
      </c>
      <c r="Y41" s="98">
        <f t="shared" si="14"/>
        <v>0</v>
      </c>
      <c r="Z41" s="98">
        <f t="shared" si="14"/>
        <v>0</v>
      </c>
      <c r="AA41" s="99">
        <f t="shared" si="9"/>
        <v>1019</v>
      </c>
      <c r="AB41" s="367">
        <f>SUM(AB29:AB40)</f>
        <v>1689.7784554664202</v>
      </c>
      <c r="AC41" s="193" t="s">
        <v>54</v>
      </c>
      <c r="AD41" s="98">
        <v>1309.3505641317863</v>
      </c>
      <c r="AE41" s="98">
        <v>0</v>
      </c>
      <c r="AF41" s="98">
        <v>87.317250999223816</v>
      </c>
      <c r="AG41" s="98">
        <v>0</v>
      </c>
      <c r="AH41" s="98">
        <v>0</v>
      </c>
      <c r="AI41" s="98">
        <v>86.449501842017369</v>
      </c>
      <c r="AJ41" s="98">
        <v>0</v>
      </c>
      <c r="AK41" s="98">
        <v>43.481217734101733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34.903918044511478</v>
      </c>
      <c r="AR41" s="98">
        <v>-10.279125294453006</v>
      </c>
      <c r="AS41" s="98">
        <v>110.844102407386</v>
      </c>
      <c r="AT41" s="98">
        <v>27.711025601846501</v>
      </c>
      <c r="AU41" s="99">
        <v>1662.0674298645736</v>
      </c>
      <c r="AV41" s="367">
        <f>SUM(AV29:AV40)</f>
        <v>1662.0674298645736</v>
      </c>
      <c r="AW41" s="193" t="s">
        <v>54</v>
      </c>
      <c r="AX41" s="271">
        <v>1309.3505641317863</v>
      </c>
      <c r="AY41" s="271">
        <v>0</v>
      </c>
      <c r="AZ41" s="271">
        <v>87.317250999223816</v>
      </c>
      <c r="BA41" s="271">
        <v>0</v>
      </c>
      <c r="BB41" s="271">
        <v>0</v>
      </c>
      <c r="BC41" s="271">
        <v>86.449501842017369</v>
      </c>
      <c r="BD41" s="271">
        <v>0</v>
      </c>
      <c r="BE41" s="271">
        <v>43.481217734101733</v>
      </c>
      <c r="BF41" s="271">
        <v>0</v>
      </c>
      <c r="BG41" s="271">
        <v>0</v>
      </c>
      <c r="BH41" s="271">
        <v>0</v>
      </c>
      <c r="BI41" s="271">
        <v>0</v>
      </c>
      <c r="BJ41" s="271">
        <v>0</v>
      </c>
      <c r="BK41" s="271">
        <v>34.903918044511478</v>
      </c>
      <c r="BL41" s="271">
        <v>-10.279125294453006</v>
      </c>
      <c r="BM41" s="271">
        <v>110.844102407386</v>
      </c>
      <c r="BN41" s="266">
        <v>1662.0674298645736</v>
      </c>
    </row>
    <row r="42" spans="1:66">
      <c r="B42" s="399"/>
      <c r="C42" s="370"/>
      <c r="D42" s="376"/>
      <c r="E42" s="378"/>
      <c r="F42" s="380"/>
      <c r="G42" s="380"/>
      <c r="H42" s="382"/>
      <c r="I42" s="367"/>
      <c r="J42" s="193" t="s">
        <v>34</v>
      </c>
      <c r="K42" s="98">
        <f t="shared" si="14"/>
        <v>0</v>
      </c>
      <c r="L42" s="98">
        <f t="shared" si="14"/>
        <v>0</v>
      </c>
      <c r="M42" s="98">
        <f t="shared" si="14"/>
        <v>0</v>
      </c>
      <c r="N42" s="98">
        <f t="shared" si="14"/>
        <v>0</v>
      </c>
      <c r="O42" s="98">
        <f t="shared" si="14"/>
        <v>0</v>
      </c>
      <c r="P42" s="98">
        <f t="shared" si="14"/>
        <v>0</v>
      </c>
      <c r="Q42" s="98">
        <f t="shared" si="14"/>
        <v>0</v>
      </c>
      <c r="R42" s="98">
        <f t="shared" si="14"/>
        <v>0</v>
      </c>
      <c r="S42" s="98">
        <f t="shared" si="14"/>
        <v>0</v>
      </c>
      <c r="T42" s="98">
        <f t="shared" si="14"/>
        <v>0</v>
      </c>
      <c r="U42" s="98">
        <f t="shared" si="14"/>
        <v>0</v>
      </c>
      <c r="V42" s="98">
        <f t="shared" si="14"/>
        <v>0</v>
      </c>
      <c r="W42" s="98">
        <f t="shared" si="14"/>
        <v>0</v>
      </c>
      <c r="X42" s="98">
        <f t="shared" si="14"/>
        <v>0</v>
      </c>
      <c r="Y42" s="98">
        <f t="shared" si="14"/>
        <v>0</v>
      </c>
      <c r="Z42" s="98">
        <f t="shared" si="14"/>
        <v>0</v>
      </c>
      <c r="AA42" s="99">
        <f t="shared" si="9"/>
        <v>0</v>
      </c>
      <c r="AB42" s="367"/>
      <c r="AC42" s="193" t="s">
        <v>34</v>
      </c>
      <c r="AD42" s="98">
        <v>720.05466842494604</v>
      </c>
      <c r="AE42" s="98">
        <v>0</v>
      </c>
      <c r="AF42" s="98">
        <v>101.46133681357382</v>
      </c>
      <c r="AG42" s="98">
        <v>0</v>
      </c>
      <c r="AH42" s="98">
        <v>10</v>
      </c>
      <c r="AI42" s="98">
        <v>490.28039999999993</v>
      </c>
      <c r="AJ42" s="98">
        <v>0</v>
      </c>
      <c r="AK42" s="98">
        <v>99.376869999999997</v>
      </c>
      <c r="AL42" s="98">
        <v>22.554000000000002</v>
      </c>
      <c r="AM42" s="98">
        <v>0</v>
      </c>
      <c r="AN42" s="98">
        <v>0</v>
      </c>
      <c r="AO42" s="98">
        <v>246.29296022790001</v>
      </c>
      <c r="AP42" s="98">
        <v>0</v>
      </c>
      <c r="AQ42" s="98">
        <v>0</v>
      </c>
      <c r="AR42" s="98">
        <v>0</v>
      </c>
      <c r="AS42" s="98">
        <v>0</v>
      </c>
      <c r="AT42" s="98"/>
      <c r="AU42" s="266">
        <v>1690.02023546642</v>
      </c>
      <c r="AV42" s="367"/>
      <c r="AW42" s="193" t="s">
        <v>34</v>
      </c>
      <c r="AX42" s="271">
        <v>2305.9179999999997</v>
      </c>
      <c r="AY42" s="271">
        <v>0</v>
      </c>
      <c r="AZ42" s="271">
        <v>95.182400000000015</v>
      </c>
      <c r="BA42" s="271">
        <v>0</v>
      </c>
      <c r="BB42" s="271">
        <v>0</v>
      </c>
      <c r="BC42" s="271">
        <v>15.749999999999998</v>
      </c>
      <c r="BD42" s="271">
        <v>11.578400000000002</v>
      </c>
      <c r="BE42" s="271">
        <v>83.416899999999998</v>
      </c>
      <c r="BF42" s="271">
        <v>4.6566000000000001</v>
      </c>
      <c r="BG42" s="271">
        <v>9.3330999999999982</v>
      </c>
      <c r="BH42" s="271">
        <v>0</v>
      </c>
      <c r="BI42" s="271">
        <v>63</v>
      </c>
      <c r="BJ42" s="271">
        <v>0</v>
      </c>
      <c r="BK42" s="271">
        <v>22.6005</v>
      </c>
      <c r="BL42" s="271">
        <v>79.670156418256028</v>
      </c>
      <c r="BM42" s="271">
        <v>4.2279087361940872</v>
      </c>
      <c r="BN42" s="266">
        <v>2695.3339651544493</v>
      </c>
    </row>
    <row r="43" spans="1:66" ht="16.2" thickBot="1">
      <c r="B43" s="399"/>
      <c r="C43" s="371"/>
      <c r="D43" s="377"/>
      <c r="E43" s="379"/>
      <c r="F43" s="381"/>
      <c r="G43" s="381"/>
      <c r="H43" s="383"/>
      <c r="I43" s="368"/>
      <c r="J43" s="195" t="s">
        <v>35</v>
      </c>
      <c r="K43" s="125">
        <f t="shared" si="14"/>
        <v>832.88605000000007</v>
      </c>
      <c r="L43" s="125">
        <f t="shared" si="14"/>
        <v>3.0754999999999999</v>
      </c>
      <c r="M43" s="125">
        <f t="shared" si="14"/>
        <v>70.283609999999996</v>
      </c>
      <c r="N43" s="125">
        <f t="shared" si="14"/>
        <v>0</v>
      </c>
      <c r="O43" s="125">
        <f t="shared" si="14"/>
        <v>0</v>
      </c>
      <c r="P43" s="125">
        <f t="shared" si="14"/>
        <v>68.009</v>
      </c>
      <c r="Q43" s="125">
        <f t="shared" si="14"/>
        <v>0</v>
      </c>
      <c r="R43" s="125">
        <f t="shared" si="14"/>
        <v>34.20626</v>
      </c>
      <c r="S43" s="125">
        <f t="shared" si="14"/>
        <v>-0.62995000000000001</v>
      </c>
      <c r="T43" s="125">
        <f t="shared" si="14"/>
        <v>0</v>
      </c>
      <c r="U43" s="125">
        <f t="shared" si="14"/>
        <v>0</v>
      </c>
      <c r="V43" s="125">
        <f t="shared" si="14"/>
        <v>0</v>
      </c>
      <c r="W43" s="125">
        <f t="shared" si="14"/>
        <v>0</v>
      </c>
      <c r="X43" s="125">
        <f t="shared" si="14"/>
        <v>27.458579999999998</v>
      </c>
      <c r="Y43" s="125">
        <f t="shared" si="14"/>
        <v>44.019770000000008</v>
      </c>
      <c r="Z43" s="125">
        <f t="shared" si="14"/>
        <v>108.81961999999999</v>
      </c>
      <c r="AA43" s="126">
        <f t="shared" si="9"/>
        <v>1188.1284400000002</v>
      </c>
      <c r="AB43" s="368"/>
      <c r="AC43" s="195" t="s">
        <v>35</v>
      </c>
      <c r="AD43" s="125">
        <v>1689.8680575857816</v>
      </c>
      <c r="AE43" s="125">
        <v>0</v>
      </c>
      <c r="AF43" s="125">
        <v>43.035773589283998</v>
      </c>
      <c r="AG43" s="125">
        <v>0</v>
      </c>
      <c r="AH43" s="125">
        <v>0</v>
      </c>
      <c r="AI43" s="125">
        <v>93.638800000000003</v>
      </c>
      <c r="AJ43" s="125">
        <v>0</v>
      </c>
      <c r="AK43" s="125">
        <v>41.863759999999999</v>
      </c>
      <c r="AL43" s="125">
        <v>0</v>
      </c>
      <c r="AM43" s="125">
        <v>0</v>
      </c>
      <c r="AN43" s="125">
        <v>3.12886</v>
      </c>
      <c r="AO43" s="125">
        <v>0</v>
      </c>
      <c r="AP43" s="125">
        <v>0</v>
      </c>
      <c r="AQ43" s="125">
        <v>47.636054399999999</v>
      </c>
      <c r="AR43" s="125">
        <v>282.71098288227404</v>
      </c>
      <c r="AS43" s="125">
        <v>7.3982908972979997</v>
      </c>
      <c r="AT43" s="125"/>
      <c r="AU43" s="269">
        <v>2209.2805793546372</v>
      </c>
      <c r="AV43" s="368"/>
      <c r="AW43" s="195" t="s">
        <v>35</v>
      </c>
      <c r="AX43" s="309">
        <v>1420.7233000000001</v>
      </c>
      <c r="AY43" s="309">
        <v>10.042</v>
      </c>
      <c r="AZ43" s="309">
        <v>12.8492</v>
      </c>
      <c r="BA43" s="309">
        <v>0</v>
      </c>
      <c r="BB43" s="309">
        <v>0</v>
      </c>
      <c r="BC43" s="309">
        <v>25.871099999999998</v>
      </c>
      <c r="BD43" s="309">
        <v>0</v>
      </c>
      <c r="BE43" s="309">
        <v>14.2401</v>
      </c>
      <c r="BF43" s="309">
        <v>0</v>
      </c>
      <c r="BG43" s="309">
        <v>0</v>
      </c>
      <c r="BH43" s="309">
        <v>0</v>
      </c>
      <c r="BI43" s="309">
        <v>0</v>
      </c>
      <c r="BJ43" s="309">
        <v>0</v>
      </c>
      <c r="BK43" s="309">
        <v>13.1836</v>
      </c>
      <c r="BL43" s="309">
        <v>118.24419999999999</v>
      </c>
      <c r="BM43" s="309">
        <v>15.695500000000001</v>
      </c>
      <c r="BN43" s="269">
        <v>1630.8490000000004</v>
      </c>
    </row>
    <row r="44" spans="1:66" hidden="1">
      <c r="B44" s="400" t="s">
        <v>69</v>
      </c>
      <c r="C44" s="403" t="s">
        <v>70</v>
      </c>
      <c r="D44" s="406" t="s">
        <v>71</v>
      </c>
      <c r="E44" s="407" t="s">
        <v>37</v>
      </c>
      <c r="F44" s="408" t="s">
        <v>51</v>
      </c>
      <c r="G44" s="408" t="s">
        <v>43</v>
      </c>
      <c r="H44" s="409">
        <f>H14</f>
        <v>2462</v>
      </c>
      <c r="I44" s="385">
        <f>AA44</f>
        <v>4374.7504199999994</v>
      </c>
      <c r="J44" s="199" t="s">
        <v>54</v>
      </c>
      <c r="K44" s="141">
        <f t="shared" ref="K44:AA46" si="15">SUM(K14,K20)</f>
        <v>629.39415999999994</v>
      </c>
      <c r="L44" s="141">
        <f t="shared" si="15"/>
        <v>0</v>
      </c>
      <c r="M44" s="141">
        <f t="shared" si="15"/>
        <v>59.999999999999993</v>
      </c>
      <c r="N44" s="141">
        <f t="shared" si="15"/>
        <v>38.454000000000001</v>
      </c>
      <c r="O44" s="141">
        <f t="shared" si="15"/>
        <v>33.266950000000001</v>
      </c>
      <c r="P44" s="141">
        <f t="shared" si="15"/>
        <v>650.41375999999991</v>
      </c>
      <c r="Q44" s="141">
        <f t="shared" si="15"/>
        <v>1705.39897</v>
      </c>
      <c r="R44" s="141">
        <f t="shared" si="15"/>
        <v>0</v>
      </c>
      <c r="S44" s="141">
        <f t="shared" si="15"/>
        <v>0</v>
      </c>
      <c r="T44" s="141">
        <f t="shared" si="15"/>
        <v>0</v>
      </c>
      <c r="U44" s="141">
        <f t="shared" si="15"/>
        <v>400</v>
      </c>
      <c r="V44" s="141">
        <f t="shared" si="15"/>
        <v>619.99998000000005</v>
      </c>
      <c r="W44" s="141">
        <f t="shared" si="15"/>
        <v>0</v>
      </c>
      <c r="X44" s="141">
        <f t="shared" si="15"/>
        <v>0</v>
      </c>
      <c r="Y44" s="141">
        <f t="shared" si="15"/>
        <v>37.822599999999994</v>
      </c>
      <c r="Z44" s="141">
        <f t="shared" si="15"/>
        <v>200</v>
      </c>
      <c r="AA44" s="142">
        <f t="shared" si="15"/>
        <v>4374.7504199999994</v>
      </c>
      <c r="AB44" s="385">
        <f>AU44</f>
        <v>3712.2079857085919</v>
      </c>
      <c r="AC44" s="199" t="s">
        <v>54</v>
      </c>
      <c r="AD44" s="141">
        <v>1332.0428720933796</v>
      </c>
      <c r="AE44" s="141">
        <v>27.984946892975398</v>
      </c>
      <c r="AF44" s="141">
        <v>194.03949733374969</v>
      </c>
      <c r="AG44" s="141">
        <v>50.292438218489274</v>
      </c>
      <c r="AH44" s="141">
        <v>0</v>
      </c>
      <c r="AI44" s="141">
        <v>354.08364208607236</v>
      </c>
      <c r="AJ44" s="141">
        <v>776.31042700936086</v>
      </c>
      <c r="AK44" s="141">
        <v>111.09914272016972</v>
      </c>
      <c r="AL44" s="141">
        <v>36.994989115607112</v>
      </c>
      <c r="AM44" s="141">
        <v>36.640162909693011</v>
      </c>
      <c r="AN44" s="141">
        <v>366.61412176681728</v>
      </c>
      <c r="AO44" s="141">
        <v>370.63615255714512</v>
      </c>
      <c r="AP44" s="141">
        <v>0</v>
      </c>
      <c r="AQ44" s="141">
        <v>1.2658247691358639</v>
      </c>
      <c r="AR44" s="141">
        <v>0</v>
      </c>
      <c r="AS44" s="141">
        <v>43.363014588797341</v>
      </c>
      <c r="AT44" s="141">
        <v>10.840753647199335</v>
      </c>
      <c r="AU44" s="142">
        <v>3712.2079857085919</v>
      </c>
      <c r="AV44" s="385">
        <f>BN44</f>
        <v>3701.3672320613928</v>
      </c>
      <c r="AW44" s="199" t="s">
        <v>54</v>
      </c>
      <c r="AX44" s="307">
        <v>1332.0428720933796</v>
      </c>
      <c r="AY44" s="307">
        <v>27.984946892975398</v>
      </c>
      <c r="AZ44" s="307">
        <v>194.03949733374969</v>
      </c>
      <c r="BA44" s="307">
        <v>50.292438218489274</v>
      </c>
      <c r="BB44" s="307">
        <v>0</v>
      </c>
      <c r="BC44" s="307">
        <v>354.08364208607236</v>
      </c>
      <c r="BD44" s="307">
        <v>776.31042700936086</v>
      </c>
      <c r="BE44" s="307">
        <v>111.09914272016972</v>
      </c>
      <c r="BF44" s="307">
        <v>36.994989115607112</v>
      </c>
      <c r="BG44" s="307">
        <v>36.640162909693011</v>
      </c>
      <c r="BH44" s="307">
        <v>366.61412176681728</v>
      </c>
      <c r="BI44" s="307">
        <v>370.63615255714512</v>
      </c>
      <c r="BJ44" s="307">
        <v>0</v>
      </c>
      <c r="BK44" s="307">
        <v>1.2658247691358639</v>
      </c>
      <c r="BL44" s="307">
        <v>0</v>
      </c>
      <c r="BM44" s="307">
        <v>43.363014588797341</v>
      </c>
      <c r="BN44" s="268">
        <v>3701.3672320613928</v>
      </c>
    </row>
    <row r="45" spans="1:66">
      <c r="B45" s="401"/>
      <c r="C45" s="404"/>
      <c r="D45" s="388"/>
      <c r="E45" s="390"/>
      <c r="F45" s="392"/>
      <c r="G45" s="392"/>
      <c r="H45" s="394"/>
      <c r="I45" s="386"/>
      <c r="J45" s="193" t="s">
        <v>34</v>
      </c>
      <c r="K45" s="98">
        <f>SUM(K15,K21)</f>
        <v>0</v>
      </c>
      <c r="L45" s="98">
        <f t="shared" si="15"/>
        <v>0</v>
      </c>
      <c r="M45" s="98">
        <f t="shared" si="15"/>
        <v>0</v>
      </c>
      <c r="N45" s="98">
        <f t="shared" si="15"/>
        <v>0</v>
      </c>
      <c r="O45" s="98">
        <f t="shared" si="15"/>
        <v>0</v>
      </c>
      <c r="P45" s="98">
        <f t="shared" si="15"/>
        <v>0</v>
      </c>
      <c r="Q45" s="98">
        <f t="shared" si="15"/>
        <v>0</v>
      </c>
      <c r="R45" s="98">
        <f t="shared" si="15"/>
        <v>0</v>
      </c>
      <c r="S45" s="98">
        <f t="shared" si="15"/>
        <v>0</v>
      </c>
      <c r="T45" s="98">
        <f t="shared" si="15"/>
        <v>0</v>
      </c>
      <c r="U45" s="98">
        <f t="shared" si="15"/>
        <v>0</v>
      </c>
      <c r="V45" s="98">
        <f t="shared" si="15"/>
        <v>0</v>
      </c>
      <c r="W45" s="98">
        <f t="shared" si="15"/>
        <v>0</v>
      </c>
      <c r="X45" s="98">
        <f t="shared" si="15"/>
        <v>0</v>
      </c>
      <c r="Y45" s="98">
        <f t="shared" si="15"/>
        <v>0</v>
      </c>
      <c r="Z45" s="98">
        <f t="shared" si="15"/>
        <v>0</v>
      </c>
      <c r="AA45" s="99">
        <f>SUM(AA15,AA21)</f>
        <v>0</v>
      </c>
      <c r="AB45" s="386"/>
      <c r="AC45" s="193" t="s">
        <v>34</v>
      </c>
      <c r="AD45" s="98">
        <v>1482.3677521611658</v>
      </c>
      <c r="AE45" s="98">
        <v>-4.3368268904425345E-6</v>
      </c>
      <c r="AF45" s="98">
        <v>249.99999435966802</v>
      </c>
      <c r="AG45" s="98">
        <v>52.050000476606002</v>
      </c>
      <c r="AH45" s="98">
        <v>-6.562499521578502E-8</v>
      </c>
      <c r="AI45" s="98">
        <v>200.00004000000004</v>
      </c>
      <c r="AJ45" s="98">
        <v>696.79429212310401</v>
      </c>
      <c r="AK45" s="98">
        <v>99.99996000000003</v>
      </c>
      <c r="AL45" s="98">
        <v>99.995999999999995</v>
      </c>
      <c r="AM45" s="98">
        <v>99.99996000000003</v>
      </c>
      <c r="AN45" s="98">
        <v>299.99996640000006</v>
      </c>
      <c r="AO45" s="98">
        <v>300.00001983360005</v>
      </c>
      <c r="AP45" s="98">
        <v>0</v>
      </c>
      <c r="AQ45" s="98">
        <v>0</v>
      </c>
      <c r="AR45" s="98">
        <v>3.9671760012592357E-6</v>
      </c>
      <c r="AS45" s="98">
        <v>131.00000078972397</v>
      </c>
      <c r="AT45" s="98"/>
      <c r="AU45" s="266">
        <v>3712.2079857085928</v>
      </c>
      <c r="AV45" s="386"/>
      <c r="AW45" s="193" t="s">
        <v>34</v>
      </c>
      <c r="AX45" s="271">
        <v>883.88969999999995</v>
      </c>
      <c r="AY45" s="271">
        <v>0</v>
      </c>
      <c r="AZ45" s="271">
        <v>74.2102</v>
      </c>
      <c r="BA45" s="271">
        <v>29.166899999999995</v>
      </c>
      <c r="BB45" s="271">
        <v>7.6999999999999993</v>
      </c>
      <c r="BC45" s="271">
        <v>87.5</v>
      </c>
      <c r="BD45" s="271">
        <v>320.8331</v>
      </c>
      <c r="BE45" s="271">
        <v>40.833100000000002</v>
      </c>
      <c r="BF45" s="271">
        <v>70</v>
      </c>
      <c r="BG45" s="271">
        <v>460.8331</v>
      </c>
      <c r="BH45" s="271">
        <v>58.333100000000002</v>
      </c>
      <c r="BI45" s="271">
        <v>291.6669</v>
      </c>
      <c r="BJ45" s="271">
        <v>0</v>
      </c>
      <c r="BK45" s="271">
        <v>0</v>
      </c>
      <c r="BL45" s="271">
        <v>63.854747691268031</v>
      </c>
      <c r="BM45" s="271">
        <v>383.24606386588562</v>
      </c>
      <c r="BN45" s="266">
        <v>2772.0669115571536</v>
      </c>
    </row>
    <row r="46" spans="1:66">
      <c r="B46" s="402"/>
      <c r="C46" s="404"/>
      <c r="D46" s="388"/>
      <c r="E46" s="390"/>
      <c r="F46" s="392"/>
      <c r="G46" s="392"/>
      <c r="H46" s="394"/>
      <c r="I46" s="386"/>
      <c r="J46" s="192" t="s">
        <v>35</v>
      </c>
      <c r="K46" s="98">
        <f t="shared" si="15"/>
        <v>958.41439999999989</v>
      </c>
      <c r="L46" s="98">
        <f t="shared" si="15"/>
        <v>20.135370000000002</v>
      </c>
      <c r="M46" s="98">
        <f t="shared" si="15"/>
        <v>139.61281</v>
      </c>
      <c r="N46" s="98">
        <f t="shared" si="15"/>
        <v>36.185770000000005</v>
      </c>
      <c r="O46" s="98">
        <f t="shared" si="15"/>
        <v>0</v>
      </c>
      <c r="P46" s="98">
        <f t="shared" si="15"/>
        <v>254.76571999999999</v>
      </c>
      <c r="Q46" s="98">
        <f t="shared" si="15"/>
        <v>558.5609199999999</v>
      </c>
      <c r="R46" s="98">
        <f t="shared" si="15"/>
        <v>79.936630000000008</v>
      </c>
      <c r="S46" s="98">
        <f t="shared" si="15"/>
        <v>26.61816</v>
      </c>
      <c r="T46" s="98">
        <f t="shared" si="15"/>
        <v>26.362860000000001</v>
      </c>
      <c r="U46" s="98">
        <f t="shared" si="15"/>
        <v>263.78149000000002</v>
      </c>
      <c r="V46" s="98">
        <f t="shared" si="15"/>
        <v>266.67536999999999</v>
      </c>
      <c r="W46" s="98">
        <f t="shared" si="15"/>
        <v>0</v>
      </c>
      <c r="X46" s="98">
        <f t="shared" si="15"/>
        <v>0.91076999999999997</v>
      </c>
      <c r="Y46" s="98">
        <f t="shared" si="15"/>
        <v>0</v>
      </c>
      <c r="Z46" s="98">
        <f t="shared" si="15"/>
        <v>38.543890000000005</v>
      </c>
      <c r="AA46" s="99">
        <f t="shared" si="15"/>
        <v>2670.50416</v>
      </c>
      <c r="AB46" s="386"/>
      <c r="AC46" s="192" t="s">
        <v>35</v>
      </c>
      <c r="AD46" s="98">
        <v>1252.542980661766</v>
      </c>
      <c r="AE46" s="98">
        <v>1.8145298438040007</v>
      </c>
      <c r="AF46" s="98">
        <v>324.56477071841903</v>
      </c>
      <c r="AG46" s="98">
        <v>91.130487410759983</v>
      </c>
      <c r="AH46" s="98">
        <v>13.4106708573</v>
      </c>
      <c r="AI46" s="98">
        <v>84.046469999999999</v>
      </c>
      <c r="AJ46" s="98">
        <v>490.21751802157604</v>
      </c>
      <c r="AK46" s="98">
        <v>113.42944</v>
      </c>
      <c r="AL46" s="98">
        <v>52.204649999999994</v>
      </c>
      <c r="AM46" s="98">
        <v>696.91395000000011</v>
      </c>
      <c r="AN46" s="98">
        <v>140.31026748579998</v>
      </c>
      <c r="AO46" s="98">
        <v>366.90282457680001</v>
      </c>
      <c r="AP46" s="98">
        <v>0</v>
      </c>
      <c r="AQ46" s="98">
        <v>66.401772799999989</v>
      </c>
      <c r="AR46" s="98">
        <v>105.68520609131902</v>
      </c>
      <c r="AS46" s="98">
        <v>34.106254850000006</v>
      </c>
      <c r="AT46" s="98"/>
      <c r="AU46" s="266">
        <v>3833.6817933175439</v>
      </c>
      <c r="AV46" s="386"/>
      <c r="AW46" s="192" t="s">
        <v>35</v>
      </c>
      <c r="AX46" s="271">
        <v>778.23689999999999</v>
      </c>
      <c r="AY46" s="271">
        <v>0.05</v>
      </c>
      <c r="AZ46" s="271">
        <v>176.23519999999999</v>
      </c>
      <c r="BA46" s="271">
        <v>34.725999999999999</v>
      </c>
      <c r="BB46" s="271">
        <v>2.6700000000000002E-2</v>
      </c>
      <c r="BC46" s="271">
        <v>76.495900000000006</v>
      </c>
      <c r="BD46" s="271">
        <v>324.1336</v>
      </c>
      <c r="BE46" s="271">
        <v>50.2926</v>
      </c>
      <c r="BF46" s="271">
        <v>15.939299999999999</v>
      </c>
      <c r="BG46" s="271">
        <v>106.5072</v>
      </c>
      <c r="BH46" s="271">
        <v>2.7606000000000002</v>
      </c>
      <c r="BI46" s="271">
        <v>175.95840000000001</v>
      </c>
      <c r="BJ46" s="271">
        <v>-0.23710000000000001</v>
      </c>
      <c r="BK46" s="271">
        <v>0</v>
      </c>
      <c r="BL46" s="271">
        <v>36.383800000000001</v>
      </c>
      <c r="BM46" s="271">
        <v>89.192999999999998</v>
      </c>
      <c r="BN46" s="266">
        <v>1866.7021000000002</v>
      </c>
    </row>
    <row r="47" spans="1:66" hidden="1">
      <c r="B47" s="402"/>
      <c r="C47" s="404"/>
      <c r="D47" s="387" t="s">
        <v>72</v>
      </c>
      <c r="E47" s="390" t="s">
        <v>39</v>
      </c>
      <c r="F47" s="392" t="s">
        <v>51</v>
      </c>
      <c r="G47" s="392" t="s">
        <v>43</v>
      </c>
      <c r="H47" s="394">
        <f>H17+H29+H32+H35+H38</f>
        <v>4886</v>
      </c>
      <c r="I47" s="386">
        <f>AA47</f>
        <v>4254.2589686659558</v>
      </c>
      <c r="J47" s="200" t="s">
        <v>54</v>
      </c>
      <c r="K47" s="98">
        <f t="shared" ref="K47:AA49" si="16">SUM(K17,K23,K29,K32,K35,K38)</f>
        <v>2300.2295589650648</v>
      </c>
      <c r="L47" s="98">
        <f t="shared" si="16"/>
        <v>314.21963461494761</v>
      </c>
      <c r="M47" s="98">
        <f t="shared" si="16"/>
        <v>700.39911131336271</v>
      </c>
      <c r="N47" s="98">
        <f t="shared" si="16"/>
        <v>101.43430940022517</v>
      </c>
      <c r="O47" s="98">
        <f t="shared" si="16"/>
        <v>45.736139928718806</v>
      </c>
      <c r="P47" s="98">
        <f t="shared" si="16"/>
        <v>11.943564262796684</v>
      </c>
      <c r="Q47" s="98">
        <f t="shared" si="16"/>
        <v>45.816430218029268</v>
      </c>
      <c r="R47" s="98">
        <f t="shared" si="16"/>
        <v>12.731495843681913</v>
      </c>
      <c r="S47" s="98">
        <f t="shared" si="16"/>
        <v>13.322744512886098</v>
      </c>
      <c r="T47" s="98">
        <f t="shared" si="16"/>
        <v>10.274223333059826</v>
      </c>
      <c r="U47" s="98">
        <f t="shared" si="16"/>
        <v>6.1687486964631413</v>
      </c>
      <c r="V47" s="98">
        <f t="shared" si="16"/>
        <v>17.990338011922354</v>
      </c>
      <c r="W47" s="98">
        <f t="shared" si="16"/>
        <v>30.248770075852612</v>
      </c>
      <c r="X47" s="98">
        <f t="shared" si="16"/>
        <v>3.8083383749936175</v>
      </c>
      <c r="Y47" s="98">
        <f t="shared" si="16"/>
        <v>339.99999999999994</v>
      </c>
      <c r="Z47" s="98">
        <f t="shared" si="16"/>
        <v>299.93556111395111</v>
      </c>
      <c r="AA47" s="99">
        <f t="shared" si="16"/>
        <v>4254.2589686659558</v>
      </c>
      <c r="AB47" s="386">
        <f>AU47</f>
        <v>6521.3782884774973</v>
      </c>
      <c r="AC47" s="200" t="s">
        <v>54</v>
      </c>
      <c r="AD47" s="98">
        <v>4476.467017251136</v>
      </c>
      <c r="AE47" s="98">
        <v>682.376405929763</v>
      </c>
      <c r="AF47" s="98">
        <v>144.0549759928044</v>
      </c>
      <c r="AG47" s="98">
        <v>11.810072014302454</v>
      </c>
      <c r="AH47" s="98">
        <v>0</v>
      </c>
      <c r="AI47" s="98">
        <v>321.61930738454578</v>
      </c>
      <c r="AJ47" s="98">
        <v>400.74425686024864</v>
      </c>
      <c r="AK47" s="98">
        <v>114.13100925693591</v>
      </c>
      <c r="AL47" s="98">
        <v>2.1438018191942065</v>
      </c>
      <c r="AM47" s="98">
        <v>55.015408737043025</v>
      </c>
      <c r="AN47" s="98">
        <v>0</v>
      </c>
      <c r="AO47" s="98">
        <v>30.75045564472606</v>
      </c>
      <c r="AP47" s="98">
        <v>0</v>
      </c>
      <c r="AQ47" s="98">
        <v>102.30823771050018</v>
      </c>
      <c r="AR47" s="98">
        <v>-9.7069620242150236</v>
      </c>
      <c r="AS47" s="98">
        <v>151.73144152041124</v>
      </c>
      <c r="AT47" s="98">
        <v>37.932860380102809</v>
      </c>
      <c r="AU47" s="99">
        <v>6521.3782884774973</v>
      </c>
      <c r="AV47" s="386">
        <f>BN47</f>
        <v>6483.4454280973941</v>
      </c>
      <c r="AW47" s="200" t="s">
        <v>54</v>
      </c>
      <c r="AX47" s="271">
        <v>4476.467017251136</v>
      </c>
      <c r="AY47" s="271">
        <v>682.376405929763</v>
      </c>
      <c r="AZ47" s="271">
        <v>144.0549759928044</v>
      </c>
      <c r="BA47" s="271">
        <v>11.810072014302454</v>
      </c>
      <c r="BB47" s="271">
        <v>0</v>
      </c>
      <c r="BC47" s="271">
        <v>321.61930738454578</v>
      </c>
      <c r="BD47" s="271">
        <v>400.74425686024864</v>
      </c>
      <c r="BE47" s="271">
        <v>114.13100925693591</v>
      </c>
      <c r="BF47" s="271">
        <v>2.1438018191942065</v>
      </c>
      <c r="BG47" s="271">
        <v>55.015408737043025</v>
      </c>
      <c r="BH47" s="271">
        <v>0</v>
      </c>
      <c r="BI47" s="271">
        <v>30.75045564472606</v>
      </c>
      <c r="BJ47" s="271">
        <v>0</v>
      </c>
      <c r="BK47" s="271">
        <v>102.30823771050018</v>
      </c>
      <c r="BL47" s="271">
        <v>-9.7069620242150236</v>
      </c>
      <c r="BM47" s="271">
        <v>151.73144152041124</v>
      </c>
      <c r="BN47" s="266">
        <v>6483.4454280973941</v>
      </c>
    </row>
    <row r="48" spans="1:66">
      <c r="B48" s="402"/>
      <c r="C48" s="404"/>
      <c r="D48" s="388"/>
      <c r="E48" s="390"/>
      <c r="F48" s="392"/>
      <c r="G48" s="392"/>
      <c r="H48" s="394"/>
      <c r="I48" s="386"/>
      <c r="J48" s="193" t="s">
        <v>34</v>
      </c>
      <c r="K48" s="98">
        <f t="shared" si="16"/>
        <v>0</v>
      </c>
      <c r="L48" s="98">
        <f t="shared" si="16"/>
        <v>0</v>
      </c>
      <c r="M48" s="98">
        <f t="shared" si="16"/>
        <v>0</v>
      </c>
      <c r="N48" s="98">
        <f t="shared" si="16"/>
        <v>0</v>
      </c>
      <c r="O48" s="98">
        <f t="shared" si="16"/>
        <v>0</v>
      </c>
      <c r="P48" s="98">
        <f t="shared" si="16"/>
        <v>0</v>
      </c>
      <c r="Q48" s="98">
        <f t="shared" si="16"/>
        <v>0</v>
      </c>
      <c r="R48" s="98">
        <f t="shared" si="16"/>
        <v>0</v>
      </c>
      <c r="S48" s="98">
        <f t="shared" si="16"/>
        <v>0</v>
      </c>
      <c r="T48" s="98">
        <f t="shared" si="16"/>
        <v>0</v>
      </c>
      <c r="U48" s="98">
        <f t="shared" si="16"/>
        <v>0</v>
      </c>
      <c r="V48" s="98">
        <f t="shared" si="16"/>
        <v>0</v>
      </c>
      <c r="W48" s="98">
        <f t="shared" si="16"/>
        <v>0</v>
      </c>
      <c r="X48" s="98">
        <f t="shared" si="16"/>
        <v>0</v>
      </c>
      <c r="Y48" s="98">
        <f t="shared" si="16"/>
        <v>0</v>
      </c>
      <c r="Z48" s="98">
        <f t="shared" si="16"/>
        <v>0</v>
      </c>
      <c r="AA48" s="99">
        <f>SUM(AA18,AA24,AA30,AA33,AA36,AA39)</f>
        <v>0</v>
      </c>
      <c r="AB48" s="386"/>
      <c r="AC48" s="193" t="s">
        <v>34</v>
      </c>
      <c r="AD48" s="98">
        <v>4246.3708360438413</v>
      </c>
      <c r="AE48" s="98">
        <v>831.53126102161491</v>
      </c>
      <c r="AF48" s="98">
        <v>223.43176681357383</v>
      </c>
      <c r="AG48" s="98">
        <v>30.196120000000015</v>
      </c>
      <c r="AH48" s="98">
        <v>25</v>
      </c>
      <c r="AI48" s="98">
        <v>497.00555999999995</v>
      </c>
      <c r="AJ48" s="98">
        <v>129.13170715372792</v>
      </c>
      <c r="AK48" s="98">
        <v>101.42111</v>
      </c>
      <c r="AL48" s="98">
        <v>25.280439999999999</v>
      </c>
      <c r="AM48" s="98">
        <v>23.182120000000012</v>
      </c>
      <c r="AN48" s="98">
        <v>0</v>
      </c>
      <c r="AO48" s="98">
        <v>246.29296256930002</v>
      </c>
      <c r="AP48" s="98">
        <v>-2.9441599469492985E-7</v>
      </c>
      <c r="AQ48" s="98">
        <v>83.776164749904012</v>
      </c>
      <c r="AR48" s="98">
        <v>0</v>
      </c>
      <c r="AS48" s="98">
        <v>59.000020419950005</v>
      </c>
      <c r="AT48" s="98"/>
      <c r="AU48" s="266">
        <v>6521.6200684774958</v>
      </c>
      <c r="AV48" s="386"/>
      <c r="AW48" s="193" t="s">
        <v>34</v>
      </c>
      <c r="AX48" s="271">
        <v>2305.9179999999997</v>
      </c>
      <c r="AY48" s="271">
        <v>572.49869999999999</v>
      </c>
      <c r="AZ48" s="271">
        <v>121.21050000000001</v>
      </c>
      <c r="BA48" s="271">
        <v>11.666900000000002</v>
      </c>
      <c r="BB48" s="271">
        <v>0</v>
      </c>
      <c r="BC48" s="271">
        <v>35</v>
      </c>
      <c r="BD48" s="271">
        <v>45.411500000000004</v>
      </c>
      <c r="BE48" s="271">
        <v>96.833799999999997</v>
      </c>
      <c r="BF48" s="271">
        <v>4.6566000000000001</v>
      </c>
      <c r="BG48" s="271">
        <v>9.3330999999999982</v>
      </c>
      <c r="BH48" s="271">
        <v>8.1669000000000018</v>
      </c>
      <c r="BI48" s="271">
        <v>63</v>
      </c>
      <c r="BJ48" s="271">
        <v>0</v>
      </c>
      <c r="BK48" s="271">
        <v>22.6005</v>
      </c>
      <c r="BL48" s="271">
        <v>102.06638078781964</v>
      </c>
      <c r="BM48" s="271">
        <v>58.634891480220354</v>
      </c>
      <c r="BN48" s="266">
        <v>3456.9977722680405</v>
      </c>
    </row>
    <row r="49" spans="2:66">
      <c r="B49" s="402"/>
      <c r="C49" s="404"/>
      <c r="D49" s="388"/>
      <c r="E49" s="390"/>
      <c r="F49" s="392"/>
      <c r="G49" s="392"/>
      <c r="H49" s="397"/>
      <c r="I49" s="386"/>
      <c r="J49" s="192" t="s">
        <v>35</v>
      </c>
      <c r="K49" s="98">
        <f t="shared" si="16"/>
        <v>4860.7846399999999</v>
      </c>
      <c r="L49" s="98">
        <f t="shared" si="16"/>
        <v>870.91316999999992</v>
      </c>
      <c r="M49" s="98">
        <f t="shared" si="16"/>
        <v>142.44192999999999</v>
      </c>
      <c r="N49" s="98">
        <f t="shared" si="16"/>
        <v>15.0199</v>
      </c>
      <c r="O49" s="98">
        <f t="shared" si="16"/>
        <v>0</v>
      </c>
      <c r="P49" s="98">
        <f t="shared" si="16"/>
        <v>367.09497999999996</v>
      </c>
      <c r="Q49" s="98">
        <f t="shared" si="16"/>
        <v>509.66146999999995</v>
      </c>
      <c r="R49" s="98">
        <f t="shared" si="16"/>
        <v>124.05776999999999</v>
      </c>
      <c r="S49" s="98">
        <f t="shared" si="16"/>
        <v>2.0965099999999999</v>
      </c>
      <c r="T49" s="98">
        <f t="shared" si="16"/>
        <v>69.967899999999986</v>
      </c>
      <c r="U49" s="98">
        <f t="shared" si="16"/>
        <v>0</v>
      </c>
      <c r="V49" s="98">
        <f t="shared" si="16"/>
        <v>39.108040000000003</v>
      </c>
      <c r="W49" s="98">
        <f t="shared" si="16"/>
        <v>0</v>
      </c>
      <c r="X49" s="98">
        <f t="shared" si="16"/>
        <v>113.18254000000005</v>
      </c>
      <c r="Y49" s="98">
        <f t="shared" si="16"/>
        <v>44.747440000000012</v>
      </c>
      <c r="Z49" s="98">
        <f t="shared" si="16"/>
        <v>174.13211999999999</v>
      </c>
      <c r="AA49" s="99">
        <f t="shared" si="16"/>
        <v>7333.2084100000002</v>
      </c>
      <c r="AB49" s="386"/>
      <c r="AC49" s="192" t="s">
        <v>35</v>
      </c>
      <c r="AD49" s="98">
        <v>5075.3210657134796</v>
      </c>
      <c r="AE49" s="98">
        <v>150.45992581145893</v>
      </c>
      <c r="AF49" s="98">
        <v>108.153853660056</v>
      </c>
      <c r="AG49" s="98">
        <v>12.168087580619998</v>
      </c>
      <c r="AH49" s="98">
        <v>0</v>
      </c>
      <c r="AI49" s="98">
        <v>280.59303000000006</v>
      </c>
      <c r="AJ49" s="98">
        <v>581.18123107210397</v>
      </c>
      <c r="AK49" s="98">
        <v>155.29163</v>
      </c>
      <c r="AL49" s="98">
        <v>44.521159999999995</v>
      </c>
      <c r="AM49" s="98">
        <v>59.425019999999989</v>
      </c>
      <c r="AN49" s="98">
        <v>60.827045781894007</v>
      </c>
      <c r="AO49" s="98">
        <v>25.430574740899999</v>
      </c>
      <c r="AP49" s="98">
        <v>222.04488536595201</v>
      </c>
      <c r="AQ49" s="98">
        <v>95.886325198400002</v>
      </c>
      <c r="AR49" s="98">
        <v>282.71098288227398</v>
      </c>
      <c r="AS49" s="98">
        <v>206.80156586522003</v>
      </c>
      <c r="AT49" s="98"/>
      <c r="AU49" s="266">
        <v>7360.8163836723597</v>
      </c>
      <c r="AV49" s="386"/>
      <c r="AW49" s="192" t="s">
        <v>35</v>
      </c>
      <c r="AX49" s="271">
        <v>3561.4169000000002</v>
      </c>
      <c r="AY49" s="271">
        <v>334.65939999999995</v>
      </c>
      <c r="AZ49" s="271">
        <v>55.443800000000003</v>
      </c>
      <c r="BA49" s="271">
        <v>4.9036999999999997</v>
      </c>
      <c r="BB49" s="271">
        <v>0</v>
      </c>
      <c r="BC49" s="271">
        <v>47.684299999999993</v>
      </c>
      <c r="BD49" s="271">
        <v>192.27359999999999</v>
      </c>
      <c r="BE49" s="271">
        <v>165.1242</v>
      </c>
      <c r="BF49" s="271">
        <v>10.6053</v>
      </c>
      <c r="BG49" s="271">
        <v>35.548499999999997</v>
      </c>
      <c r="BH49" s="271">
        <v>28.5214</v>
      </c>
      <c r="BI49" s="271">
        <v>10.2164</v>
      </c>
      <c r="BJ49" s="271">
        <v>0</v>
      </c>
      <c r="BK49" s="271">
        <v>16.3538</v>
      </c>
      <c r="BL49" s="271">
        <v>118.5934</v>
      </c>
      <c r="BM49" s="271">
        <v>34.039700000000003</v>
      </c>
      <c r="BN49" s="266">
        <v>4615.3844000000008</v>
      </c>
    </row>
    <row r="50" spans="2:66" hidden="1">
      <c r="B50" s="402"/>
      <c r="C50" s="404"/>
      <c r="D50" s="387" t="s">
        <v>73</v>
      </c>
      <c r="E50" s="390" t="s">
        <v>62</v>
      </c>
      <c r="F50" s="392" t="s">
        <v>51</v>
      </c>
      <c r="G50" s="392" t="s">
        <v>43</v>
      </c>
      <c r="H50" s="394">
        <f>H47+H44</f>
        <v>7348</v>
      </c>
      <c r="I50" s="386">
        <f>I44+I47</f>
        <v>8629.0093886659561</v>
      </c>
      <c r="J50" s="200" t="s">
        <v>54</v>
      </c>
      <c r="K50" s="98">
        <f t="shared" ref="K50:Z52" si="17">SUM(K41,K26)</f>
        <v>2929.6237189650647</v>
      </c>
      <c r="L50" s="98">
        <f t="shared" si="17"/>
        <v>314.21963461494761</v>
      </c>
      <c r="M50" s="98">
        <f t="shared" si="17"/>
        <v>760.39911131336271</v>
      </c>
      <c r="N50" s="98">
        <f t="shared" si="17"/>
        <v>139.88830940022518</v>
      </c>
      <c r="O50" s="98">
        <f t="shared" si="17"/>
        <v>79.003089928718808</v>
      </c>
      <c r="P50" s="98">
        <f t="shared" si="17"/>
        <v>662.35732426279662</v>
      </c>
      <c r="Q50" s="98">
        <f t="shared" si="17"/>
        <v>1751.2154002180291</v>
      </c>
      <c r="R50" s="98">
        <f t="shared" si="17"/>
        <v>12.731495843681913</v>
      </c>
      <c r="S50" s="98">
        <f t="shared" si="17"/>
        <v>13.322744512886098</v>
      </c>
      <c r="T50" s="98">
        <f t="shared" si="17"/>
        <v>10.274223333059826</v>
      </c>
      <c r="U50" s="98">
        <f t="shared" si="17"/>
        <v>406.16874869646313</v>
      </c>
      <c r="V50" s="98">
        <f t="shared" si="17"/>
        <v>637.99031801192245</v>
      </c>
      <c r="W50" s="98">
        <f t="shared" si="17"/>
        <v>30.248770075852612</v>
      </c>
      <c r="X50" s="98">
        <f t="shared" si="17"/>
        <v>3.8083383749936175</v>
      </c>
      <c r="Y50" s="98">
        <f t="shared" si="17"/>
        <v>377.82259999999997</v>
      </c>
      <c r="Z50" s="98">
        <f t="shared" si="17"/>
        <v>499.93556111395111</v>
      </c>
      <c r="AA50" s="99">
        <f>SUM(K50:Z50)</f>
        <v>8629.0093886659542</v>
      </c>
      <c r="AB50" s="386">
        <f>AB44+AB47</f>
        <v>10233.586274186089</v>
      </c>
      <c r="AC50" s="200" t="s">
        <v>54</v>
      </c>
      <c r="AD50" s="98">
        <v>5808.5098893445156</v>
      </c>
      <c r="AE50" s="98">
        <v>710.36135282273835</v>
      </c>
      <c r="AF50" s="98">
        <v>338.09447332655407</v>
      </c>
      <c r="AG50" s="98">
        <v>62.10251023279173</v>
      </c>
      <c r="AH50" s="98">
        <v>0</v>
      </c>
      <c r="AI50" s="98">
        <v>675.70294947061814</v>
      </c>
      <c r="AJ50" s="98">
        <v>1177.0546838696096</v>
      </c>
      <c r="AK50" s="98">
        <v>225.23015197710563</v>
      </c>
      <c r="AL50" s="98">
        <v>39.138790934801321</v>
      </c>
      <c r="AM50" s="98">
        <v>91.655571646736036</v>
      </c>
      <c r="AN50" s="98">
        <v>366.61412176681728</v>
      </c>
      <c r="AO50" s="98">
        <v>401.38660820187118</v>
      </c>
      <c r="AP50" s="98">
        <v>0</v>
      </c>
      <c r="AQ50" s="98">
        <v>103.57406247963604</v>
      </c>
      <c r="AR50" s="98">
        <v>-9.7069620242150236</v>
      </c>
      <c r="AS50" s="98">
        <v>195.09445610920858</v>
      </c>
      <c r="AT50" s="98">
        <v>48.773614027302145</v>
      </c>
      <c r="AU50" s="99">
        <v>10233.586274186093</v>
      </c>
      <c r="AV50" s="386">
        <f>AV44+AV47</f>
        <v>10184.812660158786</v>
      </c>
      <c r="AW50" s="200" t="s">
        <v>54</v>
      </c>
      <c r="AX50" s="271">
        <v>5808.5098893445156</v>
      </c>
      <c r="AY50" s="271">
        <v>710.36135282273835</v>
      </c>
      <c r="AZ50" s="271">
        <v>338.09447332655407</v>
      </c>
      <c r="BA50" s="271">
        <v>62.10251023279173</v>
      </c>
      <c r="BB50" s="271">
        <v>0</v>
      </c>
      <c r="BC50" s="271">
        <v>675.70294947061814</v>
      </c>
      <c r="BD50" s="271">
        <v>1177.0546838696096</v>
      </c>
      <c r="BE50" s="271">
        <v>225.23015197710563</v>
      </c>
      <c r="BF50" s="271">
        <v>39.138790934801321</v>
      </c>
      <c r="BG50" s="271">
        <v>91.655571646736036</v>
      </c>
      <c r="BH50" s="271">
        <v>366.61412176681728</v>
      </c>
      <c r="BI50" s="271">
        <v>401.38660820187118</v>
      </c>
      <c r="BJ50" s="271">
        <v>0</v>
      </c>
      <c r="BK50" s="271">
        <v>103.57406247963604</v>
      </c>
      <c r="BL50" s="271">
        <v>-9.7069620242150236</v>
      </c>
      <c r="BM50" s="271">
        <v>195.09445610920858</v>
      </c>
      <c r="BN50" s="266">
        <v>10184.81266015879</v>
      </c>
    </row>
    <row r="51" spans="2:66">
      <c r="B51" s="402"/>
      <c r="C51" s="404"/>
      <c r="D51" s="388"/>
      <c r="E51" s="390"/>
      <c r="F51" s="392"/>
      <c r="G51" s="392"/>
      <c r="H51" s="394"/>
      <c r="I51" s="386"/>
      <c r="J51" s="193" t="s">
        <v>34</v>
      </c>
      <c r="K51" s="98">
        <f t="shared" si="17"/>
        <v>0</v>
      </c>
      <c r="L51" s="98">
        <f t="shared" si="17"/>
        <v>0</v>
      </c>
      <c r="M51" s="98">
        <f t="shared" si="17"/>
        <v>0</v>
      </c>
      <c r="N51" s="98">
        <f t="shared" si="17"/>
        <v>0</v>
      </c>
      <c r="O51" s="98">
        <f t="shared" si="17"/>
        <v>0</v>
      </c>
      <c r="P51" s="98">
        <f t="shared" si="17"/>
        <v>0</v>
      </c>
      <c r="Q51" s="98">
        <f t="shared" si="17"/>
        <v>0</v>
      </c>
      <c r="R51" s="98">
        <f t="shared" si="17"/>
        <v>0</v>
      </c>
      <c r="S51" s="98">
        <f t="shared" si="17"/>
        <v>0</v>
      </c>
      <c r="T51" s="98">
        <f t="shared" si="17"/>
        <v>0</v>
      </c>
      <c r="U51" s="98">
        <f t="shared" si="17"/>
        <v>0</v>
      </c>
      <c r="V51" s="98">
        <f t="shared" si="17"/>
        <v>0</v>
      </c>
      <c r="W51" s="98">
        <f t="shared" si="17"/>
        <v>0</v>
      </c>
      <c r="X51" s="98">
        <f t="shared" si="17"/>
        <v>0</v>
      </c>
      <c r="Y51" s="98">
        <f t="shared" si="17"/>
        <v>0</v>
      </c>
      <c r="Z51" s="98">
        <f t="shared" si="17"/>
        <v>0</v>
      </c>
      <c r="AA51" s="99">
        <f>SUM(K51:Z51)</f>
        <v>0</v>
      </c>
      <c r="AB51" s="386"/>
      <c r="AC51" s="193" t="s">
        <v>34</v>
      </c>
      <c r="AD51" s="98">
        <v>5728.7385882050066</v>
      </c>
      <c r="AE51" s="98">
        <v>831.53125668478799</v>
      </c>
      <c r="AF51" s="98">
        <v>473.43176117324185</v>
      </c>
      <c r="AG51" s="98">
        <v>82.246120476606023</v>
      </c>
      <c r="AH51" s="98">
        <v>24.999999934375005</v>
      </c>
      <c r="AI51" s="98">
        <v>697.00559999999996</v>
      </c>
      <c r="AJ51" s="98">
        <v>825.92599927683193</v>
      </c>
      <c r="AK51" s="98">
        <v>201.42107000000004</v>
      </c>
      <c r="AL51" s="98">
        <v>125.27643999999999</v>
      </c>
      <c r="AM51" s="98">
        <v>123.18208000000004</v>
      </c>
      <c r="AN51" s="98">
        <v>299.99996640000006</v>
      </c>
      <c r="AO51" s="98">
        <v>546.29298240290007</v>
      </c>
      <c r="AP51" s="98">
        <v>-2.9441599469492985E-7</v>
      </c>
      <c r="AQ51" s="98">
        <v>83.776164749904012</v>
      </c>
      <c r="AR51" s="98">
        <v>3.9671760012592357E-6</v>
      </c>
      <c r="AS51" s="98">
        <v>190.00002120967397</v>
      </c>
      <c r="AT51" s="98"/>
      <c r="AU51" s="266">
        <v>10233.82805418609</v>
      </c>
      <c r="AV51" s="386"/>
      <c r="AW51" s="193" t="s">
        <v>34</v>
      </c>
      <c r="AX51" s="271">
        <v>3189.8076999999994</v>
      </c>
      <c r="AY51" s="271">
        <v>572.49869999999999</v>
      </c>
      <c r="AZ51" s="271">
        <v>195.42070000000001</v>
      </c>
      <c r="BA51" s="271">
        <v>40.833799999999997</v>
      </c>
      <c r="BB51" s="271">
        <v>7.6999999999999993</v>
      </c>
      <c r="BC51" s="271">
        <v>122.5</v>
      </c>
      <c r="BD51" s="271">
        <v>366.24459999999999</v>
      </c>
      <c r="BE51" s="271">
        <v>137.6669</v>
      </c>
      <c r="BF51" s="271">
        <v>74.656599999999997</v>
      </c>
      <c r="BG51" s="271">
        <v>470.1662</v>
      </c>
      <c r="BH51" s="271">
        <v>66.5</v>
      </c>
      <c r="BI51" s="271">
        <v>354.6669</v>
      </c>
      <c r="BJ51" s="271">
        <v>0</v>
      </c>
      <c r="BK51" s="271">
        <v>22.6005</v>
      </c>
      <c r="BL51" s="271">
        <v>165.92112847908766</v>
      </c>
      <c r="BM51" s="271">
        <v>441.88095534610596</v>
      </c>
      <c r="BN51" s="266">
        <v>6229.0646838251932</v>
      </c>
    </row>
    <row r="52" spans="2:66" ht="16.2" thickBot="1">
      <c r="B52" s="402"/>
      <c r="C52" s="405"/>
      <c r="D52" s="389"/>
      <c r="E52" s="391"/>
      <c r="F52" s="393"/>
      <c r="G52" s="393"/>
      <c r="H52" s="395"/>
      <c r="I52" s="396"/>
      <c r="J52" s="195" t="s">
        <v>35</v>
      </c>
      <c r="K52" s="125">
        <f t="shared" si="17"/>
        <v>5819.1990400000004</v>
      </c>
      <c r="L52" s="125">
        <f t="shared" si="17"/>
        <v>891.04853999999989</v>
      </c>
      <c r="M52" s="125">
        <f t="shared" si="17"/>
        <v>282.05473999999998</v>
      </c>
      <c r="N52" s="125">
        <f t="shared" si="17"/>
        <v>51.205670000000005</v>
      </c>
      <c r="O52" s="125">
        <f t="shared" si="17"/>
        <v>0</v>
      </c>
      <c r="P52" s="125">
        <f t="shared" si="17"/>
        <v>621.86069999999995</v>
      </c>
      <c r="Q52" s="125">
        <f t="shared" si="17"/>
        <v>1068.2223899999999</v>
      </c>
      <c r="R52" s="125">
        <f t="shared" si="17"/>
        <v>203.99439999999998</v>
      </c>
      <c r="S52" s="125">
        <f t="shared" si="17"/>
        <v>28.714669999999998</v>
      </c>
      <c r="T52" s="125">
        <f t="shared" si="17"/>
        <v>96.330759999999984</v>
      </c>
      <c r="U52" s="125">
        <f t="shared" si="17"/>
        <v>263.78149000000002</v>
      </c>
      <c r="V52" s="125">
        <f t="shared" si="17"/>
        <v>305.78341</v>
      </c>
      <c r="W52" s="125">
        <f t="shared" si="17"/>
        <v>0</v>
      </c>
      <c r="X52" s="125">
        <f t="shared" si="17"/>
        <v>114.09331000000005</v>
      </c>
      <c r="Y52" s="125">
        <f t="shared" si="17"/>
        <v>44.747440000000012</v>
      </c>
      <c r="Z52" s="125">
        <f t="shared" si="17"/>
        <v>212.67600999999999</v>
      </c>
      <c r="AA52" s="126">
        <f>SUM(K52:Z52)</f>
        <v>10003.712569999998</v>
      </c>
      <c r="AB52" s="396"/>
      <c r="AC52" s="195" t="s">
        <v>35</v>
      </c>
      <c r="AD52" s="125">
        <v>6327.8640463752454</v>
      </c>
      <c r="AE52" s="125">
        <v>152.27445565526293</v>
      </c>
      <c r="AF52" s="125">
        <v>432.71862437847506</v>
      </c>
      <c r="AG52" s="125">
        <v>103.29857499137998</v>
      </c>
      <c r="AH52" s="125">
        <v>13.4106708573</v>
      </c>
      <c r="AI52" s="125">
        <v>364.63950000000006</v>
      </c>
      <c r="AJ52" s="125">
        <v>1071.39874909368</v>
      </c>
      <c r="AK52" s="125">
        <v>268.72107</v>
      </c>
      <c r="AL52" s="125">
        <v>96.725809999999996</v>
      </c>
      <c r="AM52" s="125">
        <v>756.33897000000013</v>
      </c>
      <c r="AN52" s="125">
        <v>201.137313267694</v>
      </c>
      <c r="AO52" s="125">
        <v>392.33339931770001</v>
      </c>
      <c r="AP52" s="125">
        <v>222.04488536595201</v>
      </c>
      <c r="AQ52" s="125">
        <v>162.28809799839999</v>
      </c>
      <c r="AR52" s="125">
        <v>388.39618897359304</v>
      </c>
      <c r="AS52" s="125">
        <v>240.90782071522003</v>
      </c>
      <c r="AT52" s="125"/>
      <c r="AU52" s="269">
        <v>11194.498176989904</v>
      </c>
      <c r="AV52" s="396"/>
      <c r="AW52" s="195" t="s">
        <v>35</v>
      </c>
      <c r="AX52" s="309">
        <v>4339.6538</v>
      </c>
      <c r="AY52" s="309">
        <v>334.70939999999996</v>
      </c>
      <c r="AZ52" s="309">
        <v>231.67899999999997</v>
      </c>
      <c r="BA52" s="309">
        <v>39.6297</v>
      </c>
      <c r="BB52" s="309">
        <v>2.6700000000000002E-2</v>
      </c>
      <c r="BC52" s="309">
        <v>124.1802</v>
      </c>
      <c r="BD52" s="309">
        <v>516.40719999999999</v>
      </c>
      <c r="BE52" s="309">
        <v>215.41679999999999</v>
      </c>
      <c r="BF52" s="309">
        <v>26.544599999999999</v>
      </c>
      <c r="BG52" s="309">
        <v>142.0557</v>
      </c>
      <c r="BH52" s="309">
        <v>31.282</v>
      </c>
      <c r="BI52" s="309">
        <v>186.1748</v>
      </c>
      <c r="BJ52" s="309">
        <v>-0.23710000000000001</v>
      </c>
      <c r="BK52" s="309">
        <v>16.3538</v>
      </c>
      <c r="BL52" s="309">
        <v>154.97719999999998</v>
      </c>
      <c r="BM52" s="309">
        <v>123.23269999999999</v>
      </c>
      <c r="BN52" s="269">
        <v>6482.0864999999994</v>
      </c>
    </row>
    <row r="53" spans="2:66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18">L52/$AA$52</f>
        <v>8.9071785476139489E-2</v>
      </c>
      <c r="M53" s="178">
        <f t="shared" si="18"/>
        <v>2.8195006406506545E-2</v>
      </c>
      <c r="N53" s="178">
        <f t="shared" si="18"/>
        <v>5.1186666591721171E-3</v>
      </c>
      <c r="O53" s="178">
        <f t="shared" si="18"/>
        <v>0</v>
      </c>
      <c r="P53" s="178">
        <f t="shared" si="18"/>
        <v>6.2162991554244554E-2</v>
      </c>
      <c r="Q53" s="178">
        <f t="shared" si="18"/>
        <v>0.10678259521404863</v>
      </c>
      <c r="R53" s="178">
        <f t="shared" si="18"/>
        <v>2.039186937575117E-2</v>
      </c>
      <c r="S53" s="178">
        <f t="shared" si="18"/>
        <v>2.8704013434084508E-3</v>
      </c>
      <c r="T53" s="178">
        <f t="shared" si="18"/>
        <v>9.6295009803545363E-3</v>
      </c>
      <c r="U53" s="178">
        <f t="shared" si="18"/>
        <v>2.6368359561934122E-2</v>
      </c>
      <c r="V53" s="178">
        <f t="shared" si="18"/>
        <v>3.0566992789957784E-2</v>
      </c>
      <c r="W53" s="178">
        <f t="shared" si="18"/>
        <v>0</v>
      </c>
      <c r="X53" s="178">
        <f t="shared" si="18"/>
        <v>1.1405096777985502E-2</v>
      </c>
      <c r="Y53" s="178">
        <f t="shared" si="18"/>
        <v>4.4730833364997431E-3</v>
      </c>
      <c r="Z53" s="178">
        <f t="shared" si="18"/>
        <v>2.1259708184518545E-2</v>
      </c>
      <c r="AA53" s="179"/>
      <c r="AB53" s="104"/>
      <c r="AC53" s="96"/>
      <c r="AD53" s="178">
        <f>AD52/$AA$52</f>
        <v>0.63255156544099378</v>
      </c>
      <c r="AE53" s="178">
        <f t="shared" ref="AE53:AT53" si="19">AE52/$AA$52</f>
        <v>1.5221794367814684E-2</v>
      </c>
      <c r="AF53" s="178">
        <f t="shared" si="19"/>
        <v>4.3255803418037947E-2</v>
      </c>
      <c r="AG53" s="178">
        <f t="shared" si="19"/>
        <v>1.032602389048649E-2</v>
      </c>
      <c r="AH53" s="178">
        <f t="shared" si="19"/>
        <v>1.3405693899599918E-3</v>
      </c>
      <c r="AI53" s="178">
        <f t="shared" si="19"/>
        <v>3.6450417527340066E-2</v>
      </c>
      <c r="AJ53" s="178">
        <f t="shared" si="19"/>
        <v>0.1071001132426259</v>
      </c>
      <c r="AK53" s="178">
        <f t="shared" si="19"/>
        <v>2.6862134244626749E-2</v>
      </c>
      <c r="AL53" s="178">
        <f t="shared" si="19"/>
        <v>9.6689913192897752E-3</v>
      </c>
      <c r="AM53" s="178">
        <f t="shared" si="19"/>
        <v>7.5605827807185819E-2</v>
      </c>
      <c r="AN53" s="178">
        <f t="shared" si="19"/>
        <v>2.0106266734500354E-2</v>
      </c>
      <c r="AO53" s="178">
        <f t="shared" si="19"/>
        <v>3.921877968528039E-2</v>
      </c>
      <c r="AP53" s="178">
        <f t="shared" si="19"/>
        <v>2.2196248024142506E-2</v>
      </c>
      <c r="AQ53" s="178">
        <f t="shared" si="19"/>
        <v>1.6222786976615427E-2</v>
      </c>
      <c r="AR53" s="178">
        <f t="shared" si="19"/>
        <v>3.8825204768312645E-2</v>
      </c>
      <c r="AS53" s="178">
        <f t="shared" si="19"/>
        <v>2.4081841519285083E-2</v>
      </c>
      <c r="AT53" s="178">
        <f t="shared" si="19"/>
        <v>0</v>
      </c>
      <c r="AU53" s="179"/>
      <c r="AV53" s="206"/>
      <c r="AW53" s="206"/>
    </row>
    <row r="54" spans="2:66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20">P52/10001</f>
        <v>6.2179852014798517E-2</v>
      </c>
      <c r="Q54" s="182">
        <f t="shared" si="20"/>
        <v>0.10681155784421557</v>
      </c>
      <c r="R54" s="182">
        <f t="shared" si="20"/>
        <v>2.0397400259974E-2</v>
      </c>
      <c r="S54" s="182">
        <f t="shared" si="20"/>
        <v>2.8711798820117988E-3</v>
      </c>
      <c r="T54" s="182">
        <f t="shared" si="20"/>
        <v>9.6321127887211266E-3</v>
      </c>
      <c r="U54" s="182">
        <f t="shared" si="20"/>
        <v>2.6375511448855117E-2</v>
      </c>
      <c r="V54" s="182">
        <f t="shared" si="20"/>
        <v>3.0575283471652837E-2</v>
      </c>
      <c r="W54" s="182">
        <f t="shared" si="20"/>
        <v>0</v>
      </c>
      <c r="X54" s="182">
        <f t="shared" si="20"/>
        <v>1.1408190180981907E-2</v>
      </c>
      <c r="Y54" s="182">
        <f t="shared" si="20"/>
        <v>4.4742965703429673E-3</v>
      </c>
      <c r="Z54" s="182">
        <f t="shared" si="20"/>
        <v>2.1265474452554743E-2</v>
      </c>
      <c r="AA54" s="182">
        <f t="shared" si="20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66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21">L46/2671</f>
        <v>7.5385136652938983E-3</v>
      </c>
      <c r="M55" s="169">
        <f t="shared" si="21"/>
        <v>5.2269865219019093E-2</v>
      </c>
      <c r="N55" s="169">
        <f t="shared" si="21"/>
        <v>1.3547648820666419E-2</v>
      </c>
      <c r="O55" s="169">
        <f t="shared" si="21"/>
        <v>0</v>
      </c>
      <c r="P55" s="169">
        <f t="shared" si="21"/>
        <v>9.5382149007862224E-2</v>
      </c>
      <c r="Q55" s="169">
        <f t="shared" si="21"/>
        <v>0.20912052414825905</v>
      </c>
      <c r="R55" s="169">
        <f t="shared" si="21"/>
        <v>2.9927603893672786E-2</v>
      </c>
      <c r="S55" s="169">
        <f t="shared" si="21"/>
        <v>9.9656158742044178E-3</v>
      </c>
      <c r="T55" s="169">
        <f t="shared" si="21"/>
        <v>9.8700336952452263E-3</v>
      </c>
      <c r="U55" s="169">
        <f t="shared" si="21"/>
        <v>9.875757768625984E-2</v>
      </c>
      <c r="V55" s="169">
        <f t="shared" si="21"/>
        <v>9.9841022089105197E-2</v>
      </c>
      <c r="W55" s="169">
        <f t="shared" si="21"/>
        <v>0</v>
      </c>
      <c r="X55" s="169">
        <f t="shared" si="21"/>
        <v>3.4098464994384127E-4</v>
      </c>
      <c r="Y55" s="169">
        <f t="shared" si="21"/>
        <v>0</v>
      </c>
      <c r="Z55" s="169">
        <f t="shared" si="21"/>
        <v>1.4430509172594535E-2</v>
      </c>
      <c r="AA55" s="169">
        <f t="shared" si="21"/>
        <v>0.99981436166229876</v>
      </c>
      <c r="AB55" s="104"/>
      <c r="AC55" s="1" t="s">
        <v>56</v>
      </c>
      <c r="AD55" s="169">
        <f>AD46/2671</f>
        <v>0.46894158766820143</v>
      </c>
      <c r="AE55" s="169">
        <f t="shared" ref="AE55:AU55" si="22">AE46/2671</f>
        <v>6.7934475619767904E-4</v>
      </c>
      <c r="AF55" s="169">
        <f t="shared" si="22"/>
        <v>0.12151432823602359</v>
      </c>
      <c r="AG55" s="169">
        <f t="shared" si="22"/>
        <v>3.4118490232407331E-2</v>
      </c>
      <c r="AH55" s="169">
        <f t="shared" si="22"/>
        <v>5.0208427020965929E-3</v>
      </c>
      <c r="AI55" s="169">
        <f t="shared" si="22"/>
        <v>3.1466293523025081E-2</v>
      </c>
      <c r="AJ55" s="169">
        <f t="shared" si="22"/>
        <v>0.18353332760073982</v>
      </c>
      <c r="AK55" s="169">
        <f t="shared" si="22"/>
        <v>4.2467031074503933E-2</v>
      </c>
      <c r="AL55" s="169">
        <f t="shared" si="22"/>
        <v>1.9544983152377383E-2</v>
      </c>
      <c r="AM55" s="169">
        <f t="shared" si="22"/>
        <v>0.26091873830026213</v>
      </c>
      <c r="AN55" s="169">
        <f t="shared" si="22"/>
        <v>5.2530987452564577E-2</v>
      </c>
      <c r="AO55" s="169">
        <f t="shared" si="22"/>
        <v>0.13736534053792587</v>
      </c>
      <c r="AP55" s="169">
        <f t="shared" si="22"/>
        <v>0</v>
      </c>
      <c r="AQ55" s="169">
        <f t="shared" si="22"/>
        <v>2.4860266866342191E-2</v>
      </c>
      <c r="AR55" s="169">
        <f t="shared" si="22"/>
        <v>3.9567654845121307E-2</v>
      </c>
      <c r="AS55" s="169">
        <f t="shared" si="22"/>
        <v>1.276909578809435E-2</v>
      </c>
      <c r="AT55" s="169">
        <f t="shared" si="22"/>
        <v>0</v>
      </c>
      <c r="AU55" s="169">
        <f t="shared" si="22"/>
        <v>1.4352983127358832</v>
      </c>
      <c r="AV55" s="208"/>
      <c r="AW55" s="208"/>
    </row>
    <row r="56" spans="2:66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23">L49/7333</f>
        <v>0.1187662852856948</v>
      </c>
      <c r="M56" s="169">
        <f t="shared" si="23"/>
        <v>1.9424782490113184E-2</v>
      </c>
      <c r="N56" s="169">
        <f t="shared" si="23"/>
        <v>2.0482612846038457E-3</v>
      </c>
      <c r="O56" s="169">
        <f t="shared" si="23"/>
        <v>0</v>
      </c>
      <c r="P56" s="169">
        <f t="shared" si="23"/>
        <v>5.0060681849174955E-2</v>
      </c>
      <c r="Q56" s="169">
        <f t="shared" si="23"/>
        <v>6.9502450565934806E-2</v>
      </c>
      <c r="R56" s="169">
        <f t="shared" si="23"/>
        <v>1.6917737624437473E-2</v>
      </c>
      <c r="S56" s="169">
        <f t="shared" si="23"/>
        <v>2.8590072276012547E-4</v>
      </c>
      <c r="T56" s="169">
        <f t="shared" si="23"/>
        <v>9.5415109777717156E-3</v>
      </c>
      <c r="U56" s="169">
        <f t="shared" si="23"/>
        <v>0</v>
      </c>
      <c r="V56" s="169">
        <f t="shared" si="23"/>
        <v>5.3331569616800771E-3</v>
      </c>
      <c r="W56" s="169">
        <f t="shared" si="23"/>
        <v>0</v>
      </c>
      <c r="X56" s="169">
        <f t="shared" si="23"/>
        <v>1.5434684303831998E-2</v>
      </c>
      <c r="Y56" s="169">
        <f t="shared" si="23"/>
        <v>6.1022010091367805E-3</v>
      </c>
      <c r="Z56" s="169">
        <f t="shared" si="23"/>
        <v>2.3746368471294146E-2</v>
      </c>
      <c r="AA56" s="169">
        <f t="shared" si="23"/>
        <v>1.0000284208373109</v>
      </c>
      <c r="AB56" s="104"/>
      <c r="AC56" s="1" t="s">
        <v>74</v>
      </c>
      <c r="AD56" s="169">
        <f>AD49/7333</f>
        <v>0.6921206962653047</v>
      </c>
      <c r="AE56" s="169">
        <f t="shared" ref="AE56:AU56" si="24">AE49/7333</f>
        <v>2.0518195255892394E-2</v>
      </c>
      <c r="AF56" s="169">
        <f t="shared" si="24"/>
        <v>1.4748923177424792E-2</v>
      </c>
      <c r="AG56" s="169">
        <f t="shared" si="24"/>
        <v>1.6593600955434335E-3</v>
      </c>
      <c r="AH56" s="169">
        <f t="shared" si="24"/>
        <v>0</v>
      </c>
      <c r="AI56" s="169">
        <f t="shared" si="24"/>
        <v>3.8264425201145515E-2</v>
      </c>
      <c r="AJ56" s="169">
        <f t="shared" si="24"/>
        <v>7.925558858204064E-2</v>
      </c>
      <c r="AK56" s="169">
        <f t="shared" si="24"/>
        <v>2.1177093958816309E-2</v>
      </c>
      <c r="AL56" s="169">
        <f t="shared" si="24"/>
        <v>6.0713432428746751E-3</v>
      </c>
      <c r="AM56" s="169">
        <f t="shared" si="24"/>
        <v>8.1037801718259906E-3</v>
      </c>
      <c r="AN56" s="169">
        <f t="shared" si="24"/>
        <v>8.2949741963581087E-3</v>
      </c>
      <c r="AO56" s="169">
        <f t="shared" si="24"/>
        <v>3.4679632811809628E-3</v>
      </c>
      <c r="AP56" s="169">
        <f t="shared" si="24"/>
        <v>3.0280224378283378E-2</v>
      </c>
      <c r="AQ56" s="169">
        <f t="shared" si="24"/>
        <v>1.3076002345342971E-2</v>
      </c>
      <c r="AR56" s="169">
        <f t="shared" si="24"/>
        <v>3.8553250086223095E-2</v>
      </c>
      <c r="AS56" s="169">
        <f t="shared" si="24"/>
        <v>2.8201495413230606E-2</v>
      </c>
      <c r="AT56" s="169">
        <f t="shared" si="24"/>
        <v>0</v>
      </c>
      <c r="AU56" s="169">
        <f t="shared" si="24"/>
        <v>1.0037933156514878</v>
      </c>
      <c r="AV56" s="208"/>
      <c r="AW56" s="208"/>
    </row>
    <row r="57" spans="2:66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25">L19/6145</f>
        <v>0.14122663466232707</v>
      </c>
      <c r="M57" s="169">
        <f t="shared" si="25"/>
        <v>1.1742606997558991E-2</v>
      </c>
      <c r="N57" s="169">
        <f t="shared" si="25"/>
        <v>2.444247355573637E-3</v>
      </c>
      <c r="O57" s="169">
        <f t="shared" si="25"/>
        <v>0</v>
      </c>
      <c r="P57" s="169">
        <f t="shared" si="25"/>
        <v>4.8671436940602109E-2</v>
      </c>
      <c r="Q57" s="169">
        <f t="shared" si="25"/>
        <v>8.2939213995117972E-2</v>
      </c>
      <c r="R57" s="169">
        <f t="shared" si="25"/>
        <v>1.4621889340927582E-2</v>
      </c>
      <c r="S57" s="169">
        <f t="shared" si="25"/>
        <v>4.4368755085435314E-4</v>
      </c>
      <c r="T57" s="169">
        <f t="shared" si="25"/>
        <v>1.1386151342554921E-2</v>
      </c>
      <c r="U57" s="169">
        <f t="shared" si="25"/>
        <v>0</v>
      </c>
      <c r="V57" s="169">
        <f t="shared" si="25"/>
        <v>6.3642050447518311E-3</v>
      </c>
      <c r="W57" s="169">
        <f t="shared" si="25"/>
        <v>0</v>
      </c>
      <c r="X57" s="169">
        <f t="shared" si="25"/>
        <v>1.3950196908055337E-2</v>
      </c>
      <c r="Y57" s="169">
        <f t="shared" si="25"/>
        <v>1.1841659886086261E-4</v>
      </c>
      <c r="Z57" s="169">
        <f t="shared" si="25"/>
        <v>1.0628559804719283E-2</v>
      </c>
      <c r="AA57" s="169">
        <f t="shared" si="25"/>
        <v>1.0000130138323842</v>
      </c>
      <c r="AB57" s="104"/>
      <c r="AC57" s="1" t="s">
        <v>75</v>
      </c>
      <c r="AD57" s="169">
        <f>AD19/6145</f>
        <v>0.55092807292558144</v>
      </c>
      <c r="AE57" s="169">
        <f t="shared" ref="AE57:AU57" si="26">AE19/6145</f>
        <v>2.4484935038479892E-2</v>
      </c>
      <c r="AF57" s="169">
        <f t="shared" si="26"/>
        <v>1.0596921085560942E-2</v>
      </c>
      <c r="AG57" s="169">
        <f t="shared" si="26"/>
        <v>1.9801607128755081E-3</v>
      </c>
      <c r="AH57" s="169">
        <f t="shared" si="26"/>
        <v>0</v>
      </c>
      <c r="AI57" s="169">
        <f t="shared" si="26"/>
        <v>3.0423796582587474E-2</v>
      </c>
      <c r="AJ57" s="169">
        <f t="shared" si="26"/>
        <v>9.4577905788788275E-2</v>
      </c>
      <c r="AK57" s="169">
        <f t="shared" si="26"/>
        <v>1.8458563059397883E-2</v>
      </c>
      <c r="AL57" s="169">
        <f t="shared" si="26"/>
        <v>7.2451033360455648E-3</v>
      </c>
      <c r="AM57" s="169">
        <f t="shared" si="26"/>
        <v>9.6704670463791682E-3</v>
      </c>
      <c r="AN57" s="169">
        <f t="shared" si="26"/>
        <v>9.3894525275661517E-3</v>
      </c>
      <c r="AO57" s="169">
        <f t="shared" si="26"/>
        <v>4.1384173703661511E-3</v>
      </c>
      <c r="AP57" s="169">
        <f t="shared" si="26"/>
        <v>3.6134236837420994E-2</v>
      </c>
      <c r="AQ57" s="169">
        <f t="shared" si="26"/>
        <v>7.8519561917656643E-3</v>
      </c>
      <c r="AR57" s="169">
        <f t="shared" si="26"/>
        <v>0</v>
      </c>
      <c r="AS57" s="169">
        <f t="shared" si="26"/>
        <v>3.2449678595268025E-2</v>
      </c>
      <c r="AT57" s="169">
        <f t="shared" si="26"/>
        <v>0</v>
      </c>
      <c r="AU57" s="169">
        <f t="shared" si="26"/>
        <v>0.83832966709808321</v>
      </c>
      <c r="AV57" s="208"/>
      <c r="AW57" s="208"/>
    </row>
    <row r="58" spans="2:66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66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66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66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66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66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66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BN57" xr:uid="{2AF8BE88-2FE0-44E1-BA28-B9333EDEAA59}">
    <filterColumn colId="48">
      <filters blank="1">
        <filter val="YTD ACT"/>
        <filter val="YTD TGT"/>
      </filters>
    </filterColumn>
  </autoFilter>
  <mergeCells count="152">
    <mergeCell ref="B4:B9"/>
    <mergeCell ref="C4:C9"/>
    <mergeCell ref="D4:D5"/>
    <mergeCell ref="E4:E5"/>
    <mergeCell ref="F4:F5"/>
    <mergeCell ref="G4:G9"/>
    <mergeCell ref="AV6:AV7"/>
    <mergeCell ref="D8:D9"/>
    <mergeCell ref="E8:E9"/>
    <mergeCell ref="F8:F9"/>
    <mergeCell ref="H8:H9"/>
    <mergeCell ref="I8:I9"/>
    <mergeCell ref="AB8:AB9"/>
    <mergeCell ref="AV8:AV9"/>
    <mergeCell ref="H4:H5"/>
    <mergeCell ref="I4:I5"/>
    <mergeCell ref="AB4:AB5"/>
    <mergeCell ref="AV4:AV5"/>
    <mergeCell ref="D6:D7"/>
    <mergeCell ref="E6:E7"/>
    <mergeCell ref="F6:F7"/>
    <mergeCell ref="H6:H7"/>
    <mergeCell ref="I6:I7"/>
    <mergeCell ref="AB6:AB7"/>
    <mergeCell ref="H10:H11"/>
    <mergeCell ref="I10:I11"/>
    <mergeCell ref="AB10:AB11"/>
    <mergeCell ref="AV10:AV11"/>
    <mergeCell ref="B12:B13"/>
    <mergeCell ref="D12:D13"/>
    <mergeCell ref="E12:E13"/>
    <mergeCell ref="F12:F13"/>
    <mergeCell ref="G12:G13"/>
    <mergeCell ref="H12:H13"/>
    <mergeCell ref="B10:B11"/>
    <mergeCell ref="C10:C13"/>
    <mergeCell ref="D10:D11"/>
    <mergeCell ref="E10:E11"/>
    <mergeCell ref="F10:F11"/>
    <mergeCell ref="G10:G11"/>
    <mergeCell ref="I12:I13"/>
    <mergeCell ref="AB12:AB13"/>
    <mergeCell ref="AV12:AV13"/>
    <mergeCell ref="AV14:AV16"/>
    <mergeCell ref="D17:D19"/>
    <mergeCell ref="E17:E19"/>
    <mergeCell ref="F17:F19"/>
    <mergeCell ref="G17:G19"/>
    <mergeCell ref="H17:H19"/>
    <mergeCell ref="I17:I19"/>
    <mergeCell ref="AB17:AB19"/>
    <mergeCell ref="AV17:AV19"/>
    <mergeCell ref="D14:D16"/>
    <mergeCell ref="E14:E16"/>
    <mergeCell ref="F14:F16"/>
    <mergeCell ref="G14:G16"/>
    <mergeCell ref="H14:H16"/>
    <mergeCell ref="I14:I16"/>
    <mergeCell ref="AB14:AB16"/>
    <mergeCell ref="AV20:AV22"/>
    <mergeCell ref="AB23:AB25"/>
    <mergeCell ref="AV23:AV25"/>
    <mergeCell ref="D26:D28"/>
    <mergeCell ref="E26:E28"/>
    <mergeCell ref="F26:F28"/>
    <mergeCell ref="G26:G28"/>
    <mergeCell ref="H26:H28"/>
    <mergeCell ref="I26:I28"/>
    <mergeCell ref="AB26:AB28"/>
    <mergeCell ref="AV26:AV28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I20:I22"/>
    <mergeCell ref="AB20:AB22"/>
    <mergeCell ref="AV29:AV31"/>
    <mergeCell ref="D32:D34"/>
    <mergeCell ref="E32:E34"/>
    <mergeCell ref="F32:F34"/>
    <mergeCell ref="G32:G34"/>
    <mergeCell ref="H32:H34"/>
    <mergeCell ref="I32:I34"/>
    <mergeCell ref="AB32:AB34"/>
    <mergeCell ref="D29:D31"/>
    <mergeCell ref="E29:E31"/>
    <mergeCell ref="F29:F31"/>
    <mergeCell ref="G29:G31"/>
    <mergeCell ref="H29:H31"/>
    <mergeCell ref="AV32:AV34"/>
    <mergeCell ref="I29:I31"/>
    <mergeCell ref="AB29:AB31"/>
    <mergeCell ref="AB35:AB37"/>
    <mergeCell ref="AV35:AV37"/>
    <mergeCell ref="H38:H40"/>
    <mergeCell ref="I38:I40"/>
    <mergeCell ref="AB38:AB40"/>
    <mergeCell ref="AV38:AV40"/>
    <mergeCell ref="D41:D43"/>
    <mergeCell ref="E41:E43"/>
    <mergeCell ref="F41:F43"/>
    <mergeCell ref="G41:G43"/>
    <mergeCell ref="H41:H43"/>
    <mergeCell ref="I41:I43"/>
    <mergeCell ref="D38:D40"/>
    <mergeCell ref="E38:E40"/>
    <mergeCell ref="F38:F40"/>
    <mergeCell ref="G38:G40"/>
    <mergeCell ref="AB41:AB43"/>
    <mergeCell ref="AV41:AV43"/>
    <mergeCell ref="D35:D37"/>
    <mergeCell ref="E35:E37"/>
    <mergeCell ref="F35:F37"/>
    <mergeCell ref="G35:G37"/>
    <mergeCell ref="H35:H37"/>
    <mergeCell ref="I35:I37"/>
    <mergeCell ref="B44:B52"/>
    <mergeCell ref="C44:C52"/>
    <mergeCell ref="D44:D46"/>
    <mergeCell ref="E44:E46"/>
    <mergeCell ref="F44:F46"/>
    <mergeCell ref="G44:G46"/>
    <mergeCell ref="H44:H46"/>
    <mergeCell ref="I44:I46"/>
    <mergeCell ref="C29:C43"/>
    <mergeCell ref="B14:B43"/>
    <mergeCell ref="C14:C28"/>
    <mergeCell ref="AB50:AB52"/>
    <mergeCell ref="AV50:AV52"/>
    <mergeCell ref="D50:D52"/>
    <mergeCell ref="E50:E52"/>
    <mergeCell ref="F50:F52"/>
    <mergeCell ref="G50:G52"/>
    <mergeCell ref="H50:H52"/>
    <mergeCell ref="I50:I52"/>
    <mergeCell ref="AB44:AB46"/>
    <mergeCell ref="AV44:AV46"/>
    <mergeCell ref="D47:D49"/>
    <mergeCell ref="E47:E49"/>
    <mergeCell ref="F47:F49"/>
    <mergeCell ref="G47:G49"/>
    <mergeCell ref="H47:H49"/>
    <mergeCell ref="I47:I49"/>
    <mergeCell ref="AB47:AB49"/>
    <mergeCell ref="AV47:AV49"/>
  </mergeCells>
  <conditionalFormatting sqref="K5:AA5 AX5:BN5 AX7:BN7 AX13:BN13">
    <cfRule type="containsBlanks" dxfId="653" priority="92">
      <formula>LEN(TRIM(K5))=0</formula>
    </cfRule>
    <cfRule type="expression" dxfId="652" priority="93">
      <formula>K5&lt;K4</formula>
    </cfRule>
    <cfRule type="expression" dxfId="651" priority="94">
      <formula>K5&gt;=K4</formula>
    </cfRule>
  </conditionalFormatting>
  <conditionalFormatting sqref="K7:AA7">
    <cfRule type="containsBlanks" dxfId="650" priority="86">
      <formula>LEN(TRIM(K7))=0</formula>
    </cfRule>
    <cfRule type="expression" dxfId="649" priority="88">
      <formula>K7&gt;K6</formula>
    </cfRule>
    <cfRule type="expression" dxfId="648" priority="87">
      <formula>K7&lt;K6</formula>
    </cfRule>
  </conditionalFormatting>
  <conditionalFormatting sqref="K9:AA9">
    <cfRule type="expression" dxfId="647" priority="91">
      <formula>K9&gt;K8</formula>
    </cfRule>
    <cfRule type="expression" dxfId="646" priority="90">
      <formula>K9&lt;K8</formula>
    </cfRule>
    <cfRule type="containsBlanks" dxfId="645" priority="89">
      <formula>LEN(TRIM(K9))=0</formula>
    </cfRule>
  </conditionalFormatting>
  <conditionalFormatting sqref="K11:AA11">
    <cfRule type="containsBlanks" dxfId="644" priority="95">
      <formula>LEN(TRIM(K11))=0</formula>
    </cfRule>
    <cfRule type="expression" dxfId="643" priority="96">
      <formula>K11&lt;K10</formula>
    </cfRule>
    <cfRule type="expression" dxfId="642" priority="97">
      <formula>K11&gt;K10</formula>
    </cfRule>
  </conditionalFormatting>
  <conditionalFormatting sqref="K16:AA16">
    <cfRule type="expression" dxfId="641" priority="99">
      <formula>K16&lt;K15</formula>
    </cfRule>
    <cfRule type="expression" dxfId="640" priority="100">
      <formula>K16&gt;K15</formula>
    </cfRule>
  </conditionalFormatting>
  <conditionalFormatting sqref="K19:AA19">
    <cfRule type="expression" dxfId="639" priority="101">
      <formula>K19&lt;K18</formula>
    </cfRule>
    <cfRule type="expression" dxfId="638" priority="102">
      <formula>K19&gt;K18</formula>
    </cfRule>
  </conditionalFormatting>
  <conditionalFormatting sqref="K22:AA22">
    <cfRule type="expression" dxfId="637" priority="104">
      <formula>K22&gt;K21</formula>
    </cfRule>
    <cfRule type="expression" dxfId="636" priority="103">
      <formula>K22&lt;K21</formula>
    </cfRule>
  </conditionalFormatting>
  <conditionalFormatting sqref="K25:AA25">
    <cfRule type="expression" dxfId="635" priority="106">
      <formula>K25&gt;K24</formula>
    </cfRule>
    <cfRule type="expression" dxfId="634" priority="105">
      <formula>K25&lt;K24</formula>
    </cfRule>
  </conditionalFormatting>
  <conditionalFormatting sqref="K28:AA28">
    <cfRule type="expression" dxfId="633" priority="108">
      <formula>K28&gt;K27</formula>
    </cfRule>
    <cfRule type="expression" dxfId="632" priority="107">
      <formula>K28&lt;K27</formula>
    </cfRule>
  </conditionalFormatting>
  <conditionalFormatting sqref="K31:AA31">
    <cfRule type="expression" dxfId="631" priority="110">
      <formula>K31&gt;K30</formula>
    </cfRule>
    <cfRule type="expression" dxfId="630" priority="109">
      <formula>K31&lt;K30</formula>
    </cfRule>
  </conditionalFormatting>
  <conditionalFormatting sqref="K34:AA34">
    <cfRule type="expression" dxfId="629" priority="111">
      <formula>K34&lt;K33</formula>
    </cfRule>
    <cfRule type="expression" dxfId="628" priority="112">
      <formula>K34&gt;K33</formula>
    </cfRule>
  </conditionalFormatting>
  <conditionalFormatting sqref="K37:AA37">
    <cfRule type="expression" dxfId="627" priority="113">
      <formula>K37&lt;K36</formula>
    </cfRule>
    <cfRule type="expression" dxfId="626" priority="114">
      <formula>K37&gt;K36</formula>
    </cfRule>
  </conditionalFormatting>
  <conditionalFormatting sqref="K40:AA40">
    <cfRule type="expression" dxfId="625" priority="116">
      <formula>K40&gt;K39</formula>
    </cfRule>
    <cfRule type="expression" dxfId="624" priority="115">
      <formula>K40&lt;K39</formula>
    </cfRule>
  </conditionalFormatting>
  <conditionalFormatting sqref="K43:AA43">
    <cfRule type="expression" dxfId="623" priority="118">
      <formula>K43&gt;K42</formula>
    </cfRule>
    <cfRule type="expression" dxfId="622" priority="117">
      <formula>K43&lt;K42</formula>
    </cfRule>
  </conditionalFormatting>
  <conditionalFormatting sqref="K46:AA46">
    <cfRule type="expression" dxfId="621" priority="119">
      <formula>K46&lt;K45</formula>
    </cfRule>
    <cfRule type="expression" dxfId="620" priority="120">
      <formula>K46&gt;K45</formula>
    </cfRule>
  </conditionalFormatting>
  <conditionalFormatting sqref="K49:AA49">
    <cfRule type="expression" dxfId="619" priority="121">
      <formula>K49&lt;K48</formula>
    </cfRule>
    <cfRule type="expression" dxfId="618" priority="122">
      <formula>K49&gt;K48</formula>
    </cfRule>
  </conditionalFormatting>
  <conditionalFormatting sqref="K52:AA52">
    <cfRule type="expression" dxfId="617" priority="123">
      <formula>K52&lt;K51</formula>
    </cfRule>
    <cfRule type="expression" dxfId="616" priority="124">
      <formula>K52&gt;K51</formula>
    </cfRule>
  </conditionalFormatting>
  <conditionalFormatting sqref="AD9:AS9">
    <cfRule type="expression" dxfId="615" priority="23">
      <formula>AD9&gt;=AD8</formula>
    </cfRule>
  </conditionalFormatting>
  <conditionalFormatting sqref="AD16:AS16">
    <cfRule type="expression" dxfId="614" priority="55">
      <formula>AD16&lt;AD15</formula>
    </cfRule>
    <cfRule type="expression" dxfId="613" priority="56">
      <formula>AD16&gt;AD15</formula>
    </cfRule>
  </conditionalFormatting>
  <conditionalFormatting sqref="AD16:AT16">
    <cfRule type="containsBlanks" dxfId="612" priority="54">
      <formula>LEN(TRIM(AD16))=0</formula>
    </cfRule>
  </conditionalFormatting>
  <conditionalFormatting sqref="AD22:AT22">
    <cfRule type="containsBlanks" dxfId="611" priority="59">
      <formula>LEN(TRIM(AD22))=0</formula>
    </cfRule>
    <cfRule type="expression" dxfId="610" priority="61">
      <formula>AD22&gt;AD21</formula>
    </cfRule>
    <cfRule type="expression" dxfId="609" priority="60">
      <formula>AD22&lt;AD21</formula>
    </cfRule>
  </conditionalFormatting>
  <conditionalFormatting sqref="AD25:AT25">
    <cfRule type="expression" dxfId="608" priority="64">
      <formula>AD25&gt;AD24</formula>
    </cfRule>
    <cfRule type="containsBlanks" dxfId="607" priority="62">
      <formula>LEN(TRIM(AD25))=0</formula>
    </cfRule>
    <cfRule type="expression" dxfId="606" priority="63">
      <formula>AD25&lt;AD24</formula>
    </cfRule>
  </conditionalFormatting>
  <conditionalFormatting sqref="AD40:AT40">
    <cfRule type="containsBlanks" dxfId="605" priority="37">
      <formula>LEN(TRIM(AD40))=0</formula>
    </cfRule>
    <cfRule type="expression" dxfId="604" priority="38">
      <formula>AD40&lt;AD39</formula>
    </cfRule>
    <cfRule type="expression" dxfId="603" priority="39">
      <formula>AD40&gt;AD39</formula>
    </cfRule>
  </conditionalFormatting>
  <conditionalFormatting sqref="AD5:AU5">
    <cfRule type="containsBlanks" dxfId="602" priority="46">
      <formula>LEN(TRIM(AD5))=0</formula>
    </cfRule>
    <cfRule type="expression" dxfId="601" priority="47">
      <formula>AD5&lt;AD4</formula>
    </cfRule>
    <cfRule type="expression" dxfId="600" priority="48">
      <formula>AD5&gt;AD4</formula>
    </cfRule>
  </conditionalFormatting>
  <conditionalFormatting sqref="AD7:AU7">
    <cfRule type="expression" dxfId="599" priority="26">
      <formula>AD7&gt;AD6</formula>
    </cfRule>
    <cfRule type="expression" dxfId="598" priority="25">
      <formula>AD7&lt;AD6</formula>
    </cfRule>
    <cfRule type="containsBlanks" dxfId="597" priority="24">
      <formula>LEN(TRIM(AD7))=0</formula>
    </cfRule>
  </conditionalFormatting>
  <conditionalFormatting sqref="AD9:AU9 AX9:BN9">
    <cfRule type="expression" dxfId="596" priority="22">
      <formula>AD9&lt;AD8</formula>
    </cfRule>
  </conditionalFormatting>
  <conditionalFormatting sqref="AD11:AU11 AX11:BN11">
    <cfRule type="expression" dxfId="595" priority="50">
      <formula>AD11&lt;AD10</formula>
    </cfRule>
    <cfRule type="expression" dxfId="594" priority="51">
      <formula>AD11&gt;=AD10</formula>
    </cfRule>
    <cfRule type="containsBlanks" dxfId="593" priority="49">
      <formula>LEN(TRIM(AD11))=0</formula>
    </cfRule>
  </conditionalFormatting>
  <conditionalFormatting sqref="AD13:AU13">
    <cfRule type="containsBlanks" dxfId="592" priority="40">
      <formula>LEN(TRIM(AD13))=0</formula>
    </cfRule>
    <cfRule type="expression" dxfId="591" priority="42">
      <formula>AD13&gt;AD12</formula>
    </cfRule>
    <cfRule type="expression" dxfId="590" priority="41">
      <formula>AD13&lt;AD12</formula>
    </cfRule>
  </conditionalFormatting>
  <conditionalFormatting sqref="AD19:AU19">
    <cfRule type="expression" dxfId="589" priority="35">
      <formula>AD19&lt;AD18</formula>
    </cfRule>
    <cfRule type="expression" dxfId="588" priority="36">
      <formula>AD19&gt;AD18</formula>
    </cfRule>
    <cfRule type="containsBlanks" dxfId="587" priority="34">
      <formula>LEN(TRIM(AD19))=0</formula>
    </cfRule>
  </conditionalFormatting>
  <conditionalFormatting sqref="AD28:AU28">
    <cfRule type="containsBlanks" dxfId="586" priority="65">
      <formula>LEN(TRIM(AD28))=0</formula>
    </cfRule>
    <cfRule type="expression" dxfId="585" priority="66">
      <formula>AD28&lt;AD27</formula>
    </cfRule>
    <cfRule type="expression" dxfId="584" priority="67">
      <formula>AD28&gt;AD27</formula>
    </cfRule>
  </conditionalFormatting>
  <conditionalFormatting sqref="AD31:AU31">
    <cfRule type="expression" dxfId="583" priority="70">
      <formula>AD31&gt;AD30</formula>
    </cfRule>
    <cfRule type="containsBlanks" dxfId="582" priority="68">
      <formula>LEN(TRIM(AD31))=0</formula>
    </cfRule>
    <cfRule type="expression" dxfId="581" priority="69">
      <formula>AD31&lt;AD30</formula>
    </cfRule>
  </conditionalFormatting>
  <conditionalFormatting sqref="AD37:AU37">
    <cfRule type="expression" dxfId="580" priority="31">
      <formula>AD37&gt;AD36</formula>
    </cfRule>
    <cfRule type="expression" dxfId="579" priority="30">
      <formula>AD37&lt;AD36</formula>
    </cfRule>
    <cfRule type="containsBlanks" dxfId="578" priority="29">
      <formula>LEN(TRIM(AD37))=0</formula>
    </cfRule>
  </conditionalFormatting>
  <conditionalFormatting sqref="AD43:AU43">
    <cfRule type="containsBlanks" dxfId="577" priority="74">
      <formula>LEN(TRIM(AD43))=0</formula>
    </cfRule>
    <cfRule type="expression" dxfId="576" priority="75">
      <formula>AD43&lt;AD42</formula>
    </cfRule>
    <cfRule type="expression" dxfId="575" priority="76">
      <formula>AD43&gt;AD42</formula>
    </cfRule>
  </conditionalFormatting>
  <conditionalFormatting sqref="AD46:AU46">
    <cfRule type="containsBlanks" dxfId="574" priority="77">
      <formula>LEN(TRIM(AD46))=0</formula>
    </cfRule>
    <cfRule type="expression" dxfId="573" priority="78">
      <formula>AD46&lt;AD45</formula>
    </cfRule>
    <cfRule type="expression" dxfId="572" priority="79">
      <formula>AD46&gt;AD45</formula>
    </cfRule>
  </conditionalFormatting>
  <conditionalFormatting sqref="AD49:AU49">
    <cfRule type="containsBlanks" dxfId="571" priority="80">
      <formula>LEN(TRIM(AD49))=0</formula>
    </cfRule>
    <cfRule type="expression" dxfId="570" priority="81">
      <formula>AD49&lt;AD48</formula>
    </cfRule>
    <cfRule type="expression" dxfId="569" priority="82">
      <formula>AD49&gt;AD48</formula>
    </cfRule>
  </conditionalFormatting>
  <conditionalFormatting sqref="AD52:AU52">
    <cfRule type="containsBlanks" dxfId="568" priority="83">
      <formula>LEN(TRIM(AD52))=0</formula>
    </cfRule>
    <cfRule type="expression" dxfId="567" priority="84">
      <formula>AD52&lt;AD51</formula>
    </cfRule>
    <cfRule type="expression" dxfId="566" priority="85">
      <formula>AD52&gt;AD51</formula>
    </cfRule>
  </conditionalFormatting>
  <conditionalFormatting sqref="AF19:AS19">
    <cfRule type="expression" dxfId="565" priority="33">
      <formula>AF19&gt;AF18</formula>
    </cfRule>
    <cfRule type="expression" dxfId="564" priority="32">
      <formula>AF19&lt;AF18</formula>
    </cfRule>
  </conditionalFormatting>
  <conditionalFormatting sqref="AF16:AT16">
    <cfRule type="expression" dxfId="563" priority="44">
      <formula>AF16&gt;AF15</formula>
    </cfRule>
    <cfRule type="expression" dxfId="562" priority="43">
      <formula>AF16&lt;AF15</formula>
    </cfRule>
  </conditionalFormatting>
  <conditionalFormatting sqref="AI34:AP34 AR34:AU34 AT16:AU16 AT40:AU40 K16:AA16 K19:AA19 K22:AA22 K25:AA25 K28:AA28 K31:AA31 K34:AA34 AD34:AG34 K37:AA37 K40:AA40 K43:AA43 K46:AA46 K49:AA49 K52:AA52">
    <cfRule type="containsBlanks" dxfId="561" priority="98">
      <formula>LEN(TRIM(K16))=0</formula>
    </cfRule>
  </conditionalFormatting>
  <conditionalFormatting sqref="AI34:AQ34 AT34">
    <cfRule type="expression" dxfId="560" priority="73">
      <formula>AI34&gt;AH33</formula>
    </cfRule>
    <cfRule type="expression" dxfId="559" priority="72">
      <formula>AI34&lt;AH33</formula>
    </cfRule>
  </conditionalFormatting>
  <conditionalFormatting sqref="AP16">
    <cfRule type="expression" dxfId="558" priority="53">
      <formula>AP16&gt;AP15</formula>
    </cfRule>
    <cfRule type="expression" dxfId="557" priority="52">
      <formula>AP16&lt;AP15</formula>
    </cfRule>
  </conditionalFormatting>
  <conditionalFormatting sqref="AQ34">
    <cfRule type="containsBlanks" dxfId="556" priority="71">
      <formula>LEN(TRIM(AQ34))=0</formula>
    </cfRule>
  </conditionalFormatting>
  <conditionalFormatting sqref="AQ16:AR16 AU16 AD34:AG34 AU34 AT40:AU40 BN9">
    <cfRule type="expression" dxfId="555" priority="126">
      <formula>AD9&gt;AD8</formula>
    </cfRule>
  </conditionalFormatting>
  <conditionalFormatting sqref="AR34:AS34">
    <cfRule type="expression" dxfId="554" priority="28">
      <formula>AR34&gt;AR33</formula>
    </cfRule>
    <cfRule type="expression" dxfId="553" priority="27">
      <formula>AR34&lt;AR33</formula>
    </cfRule>
  </conditionalFormatting>
  <conditionalFormatting sqref="AT16">
    <cfRule type="expression" dxfId="552" priority="58">
      <formula>AT16&gt;AS15</formula>
    </cfRule>
    <cfRule type="expression" dxfId="551" priority="57">
      <formula>AT16&lt;AS15</formula>
    </cfRule>
  </conditionalFormatting>
  <conditionalFormatting sqref="AT9:AU9">
    <cfRule type="expression" dxfId="550" priority="45">
      <formula>AT9&gt;AT8</formula>
    </cfRule>
  </conditionalFormatting>
  <conditionalFormatting sqref="AU16 AD34:AG34 AU34 AT40:AU40 AQ16:AR16">
    <cfRule type="expression" dxfId="549" priority="125">
      <formula>AD16&lt;AD15</formula>
    </cfRule>
  </conditionalFormatting>
  <conditionalFormatting sqref="AX16:BM16">
    <cfRule type="expression" dxfId="548" priority="9">
      <formula>AX16&gt;AX15</formula>
    </cfRule>
    <cfRule type="expression" dxfId="547" priority="8">
      <formula>AX16&lt;AX15</formula>
    </cfRule>
  </conditionalFormatting>
  <conditionalFormatting sqref="AX9:BN9 AD9:AU9">
    <cfRule type="containsBlanks" dxfId="546" priority="21">
      <formula>LEN(TRIM(AD9))=0</formula>
    </cfRule>
  </conditionalFormatting>
  <conditionalFormatting sqref="AX9:BN9">
    <cfRule type="expression" dxfId="545" priority="20">
      <formula>AX9&gt;=AX8</formula>
    </cfRule>
  </conditionalFormatting>
  <conditionalFormatting sqref="AX16:BN16 BK34:BN34 AX40:BN40">
    <cfRule type="containsBlanks" dxfId="544" priority="7">
      <formula>LEN(TRIM(AX16))=0</formula>
    </cfRule>
  </conditionalFormatting>
  <conditionalFormatting sqref="AX19:BN19 AX22:BM22 AX25:BM25 AX28:BN28 AX31:BN31 AX37:BN37 AX40:BN40 AX43:BN43 AX46:BN46 AX49:BN49 AX52:BN52">
    <cfRule type="expression" dxfId="543" priority="14">
      <formula>AX19&gt;AX18</formula>
    </cfRule>
  </conditionalFormatting>
  <conditionalFormatting sqref="AX19:BN19 AX22:BM22 AX25:BM25 AX28:BN28 AX31:BN31 AX37:BN37 AX43:BN43 AX46:BN46 AX49:BN49 AX52:BN52 AX40:BN40">
    <cfRule type="expression" dxfId="542" priority="13">
      <formula>AX19&lt;AX18</formula>
    </cfRule>
  </conditionalFormatting>
  <conditionalFormatting sqref="AX19:BN19 AX22:BM22 AX25:BM25 AX28:BN28 AX31:BN31 AX37:BN37 AX43:BN43 AX46:BN46 AX49:BN49 AX52:BN52">
    <cfRule type="containsBlanks" dxfId="541" priority="12">
      <formula>LEN(TRIM(AX19))=0</formula>
    </cfRule>
  </conditionalFormatting>
  <conditionalFormatting sqref="AZ19:BM19">
    <cfRule type="expression" dxfId="540" priority="3">
      <formula>AZ19&lt;AZ18</formula>
    </cfRule>
    <cfRule type="expression" dxfId="539" priority="4">
      <formula>AZ19&gt;AZ18</formula>
    </cfRule>
  </conditionalFormatting>
  <conditionalFormatting sqref="AZ16:BN16">
    <cfRule type="expression" dxfId="538" priority="16">
      <formula>AZ16&lt;AZ15</formula>
    </cfRule>
    <cfRule type="expression" dxfId="537" priority="17">
      <formula>AZ16&gt;AZ15</formula>
    </cfRule>
  </conditionalFormatting>
  <conditionalFormatting sqref="BC34:BJ34 AX34:BA34">
    <cfRule type="containsBlanks" dxfId="536" priority="15">
      <formula>LEN(TRIM(AX34))=0</formula>
    </cfRule>
  </conditionalFormatting>
  <conditionalFormatting sqref="BC34:BK34">
    <cfRule type="expression" dxfId="535" priority="11">
      <formula>BC34&gt;BB33</formula>
    </cfRule>
    <cfRule type="expression" dxfId="534" priority="10">
      <formula>BC34&lt;BB33</formula>
    </cfRule>
  </conditionalFormatting>
  <conditionalFormatting sqref="BJ16">
    <cfRule type="expression" dxfId="533" priority="6">
      <formula>BJ16&gt;BJ15</formula>
    </cfRule>
    <cfRule type="expression" dxfId="532" priority="5">
      <formula>BJ16&lt;BJ15</formula>
    </cfRule>
  </conditionalFormatting>
  <conditionalFormatting sqref="BK16:BL16 AX34:BA34 BN34">
    <cfRule type="expression" dxfId="531" priority="19">
      <formula>AX16&gt;AX15</formula>
    </cfRule>
    <cfRule type="expression" dxfId="530" priority="18">
      <formula>AX16&lt;AX15</formula>
    </cfRule>
  </conditionalFormatting>
  <conditionalFormatting sqref="BL34:BM34">
    <cfRule type="expression" dxfId="529" priority="2">
      <formula>BL34&gt;BL33</formula>
    </cfRule>
    <cfRule type="expression" dxfId="528" priority="1">
      <formula>BL34&lt;BL33</formula>
    </cfRule>
  </conditionalFormatting>
  <pageMargins left="0.23622047244094491" right="0.23622047244094491" top="0.74803149606299213" bottom="0.74803149606299213" header="0.31496062992125984" footer="0.31496062992125984"/>
  <pageSetup paperSize="9" scale="16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5C59-B241-4BC9-80E5-610420E2E596}">
  <sheetPr>
    <tabColor rgb="FFC00000"/>
  </sheetPr>
  <dimension ref="A2:AL83"/>
  <sheetViews>
    <sheetView workbookViewId="0">
      <selection activeCell="J23" sqref="J23"/>
    </sheetView>
  </sheetViews>
  <sheetFormatPr defaultRowHeight="14.4"/>
  <cols>
    <col min="1" max="1" width="13.109375" bestFit="1" customWidth="1"/>
    <col min="2" max="2" width="20.5546875" bestFit="1" customWidth="1"/>
    <col min="3" max="3" width="19" hidden="1" customWidth="1"/>
    <col min="4" max="4" width="20.5546875" bestFit="1" customWidth="1"/>
    <col min="5" max="5" width="15.33203125" hidden="1" customWidth="1"/>
    <col min="6" max="6" width="15.33203125" customWidth="1"/>
    <col min="7" max="7" width="15.33203125" hidden="1" customWidth="1"/>
    <col min="8" max="8" width="15.33203125" customWidth="1"/>
    <col min="33" max="38" width="10.44140625" customWidth="1"/>
  </cols>
  <sheetData>
    <row r="2" spans="1:38">
      <c r="O2" s="250">
        <v>4.467268395060988E-2</v>
      </c>
      <c r="P2" s="250">
        <v>5.6913227325948224E-2</v>
      </c>
      <c r="Q2" s="250">
        <v>0.12759381633585604</v>
      </c>
      <c r="R2" s="250">
        <v>6.7873923003162626E-2</v>
      </c>
      <c r="S2" s="250">
        <v>9.1370126954892369E-2</v>
      </c>
      <c r="T2" s="250">
        <v>0.10906102173841314</v>
      </c>
      <c r="U2" s="250">
        <v>7.1732463836803428E-2</v>
      </c>
      <c r="V2" s="250">
        <v>5.1846830227202968E-2</v>
      </c>
      <c r="W2" s="250">
        <v>9.3291898264106582E-2</v>
      </c>
      <c r="X2" s="250">
        <v>8.1676280522617814E-2</v>
      </c>
      <c r="Y2" s="250">
        <v>5.9365935453681025E-2</v>
      </c>
      <c r="Z2" s="250">
        <v>0.14460179238670601</v>
      </c>
    </row>
    <row r="3" spans="1:38" ht="27.75" customHeight="1">
      <c r="A3" s="57" t="s">
        <v>78</v>
      </c>
      <c r="B3" s="272" t="s">
        <v>79</v>
      </c>
      <c r="C3" s="249">
        <v>2022</v>
      </c>
      <c r="D3" s="273" t="s">
        <v>173</v>
      </c>
      <c r="E3" s="273" t="s">
        <v>174</v>
      </c>
      <c r="F3" s="273" t="s">
        <v>175</v>
      </c>
      <c r="G3" s="273" t="s">
        <v>176</v>
      </c>
      <c r="H3" s="273" t="s">
        <v>177</v>
      </c>
      <c r="M3" s="57" t="s">
        <v>78</v>
      </c>
      <c r="N3" s="248"/>
      <c r="O3" s="249" t="s">
        <v>80</v>
      </c>
      <c r="P3" s="249" t="s">
        <v>81</v>
      </c>
      <c r="Q3" s="249" t="s">
        <v>82</v>
      </c>
      <c r="R3" s="249" t="s">
        <v>83</v>
      </c>
      <c r="S3" s="249" t="s">
        <v>84</v>
      </c>
      <c r="T3" s="249" t="s">
        <v>85</v>
      </c>
      <c r="U3" s="249" t="s">
        <v>86</v>
      </c>
      <c r="V3" s="249" t="s">
        <v>87</v>
      </c>
      <c r="W3" s="249" t="s">
        <v>88</v>
      </c>
      <c r="X3" s="249" t="s">
        <v>89</v>
      </c>
      <c r="Y3" s="249" t="s">
        <v>90</v>
      </c>
      <c r="Z3" s="249" t="s">
        <v>91</v>
      </c>
      <c r="AA3" s="249" t="s">
        <v>62</v>
      </c>
      <c r="AB3" s="252" t="s">
        <v>92</v>
      </c>
      <c r="AG3" s="274" t="s">
        <v>147</v>
      </c>
      <c r="AH3" s="274" t="s">
        <v>148</v>
      </c>
      <c r="AI3" s="274" t="s">
        <v>149</v>
      </c>
      <c r="AJ3" s="274" t="s">
        <v>150</v>
      </c>
      <c r="AK3" s="274" t="s">
        <v>151</v>
      </c>
      <c r="AL3" s="274" t="s">
        <v>152</v>
      </c>
    </row>
    <row r="4" spans="1:38">
      <c r="A4" s="243" t="s">
        <v>9</v>
      </c>
      <c r="B4" s="244" t="s">
        <v>9</v>
      </c>
      <c r="C4" s="245">
        <v>5819.1990400000004</v>
      </c>
      <c r="D4" s="275">
        <f>SUM(O4:R4)</f>
        <v>1570.0547000000001</v>
      </c>
      <c r="E4" s="275">
        <v>5728.7385882050066</v>
      </c>
      <c r="F4" s="294">
        <v>1661</v>
      </c>
      <c r="G4" s="248"/>
      <c r="H4" s="294">
        <v>2528.9535999999998</v>
      </c>
      <c r="M4" s="243" t="s">
        <v>9</v>
      </c>
      <c r="N4" s="244" t="s">
        <v>9</v>
      </c>
      <c r="O4" s="245">
        <v>291.88308000000001</v>
      </c>
      <c r="P4" s="245">
        <v>210.65472999999989</v>
      </c>
      <c r="Q4" s="245">
        <v>626.59757000000013</v>
      </c>
      <c r="R4" s="245">
        <v>440.91931999999997</v>
      </c>
      <c r="S4" s="245">
        <v>417.47460000000012</v>
      </c>
      <c r="T4" s="245">
        <v>628.46640000000014</v>
      </c>
      <c r="U4" s="245">
        <v>628.45167000000038</v>
      </c>
      <c r="V4" s="245">
        <v>246.9039699999999</v>
      </c>
      <c r="W4" s="245">
        <v>690.57954999999993</v>
      </c>
      <c r="X4" s="245">
        <v>355.00797</v>
      </c>
      <c r="Y4" s="245">
        <v>344.30710999999985</v>
      </c>
      <c r="Z4" s="245">
        <v>937.95307000000003</v>
      </c>
      <c r="AA4" s="245">
        <v>5819.1990400000004</v>
      </c>
      <c r="AB4" s="253">
        <f>SUM(O4:Z4)</f>
        <v>5819.1990399999995</v>
      </c>
      <c r="AG4" s="276">
        <v>137</v>
      </c>
      <c r="AH4" s="274">
        <v>292</v>
      </c>
      <c r="AI4" s="274">
        <v>-300</v>
      </c>
      <c r="AJ4" s="274">
        <v>504</v>
      </c>
      <c r="AK4" s="274"/>
      <c r="AL4" s="274">
        <v>757</v>
      </c>
    </row>
    <row r="5" spans="1:38">
      <c r="A5" s="243" t="s">
        <v>10</v>
      </c>
      <c r="B5" s="246" t="s">
        <v>10</v>
      </c>
      <c r="C5" s="245">
        <v>891.04853999999989</v>
      </c>
      <c r="D5" s="275">
        <f t="shared" ref="D5:D19" si="0">SUM(O5:R5)</f>
        <v>264.68922168267977</v>
      </c>
      <c r="E5" s="275">
        <v>831.53125668478799</v>
      </c>
      <c r="F5" s="294">
        <v>6</v>
      </c>
      <c r="G5" s="248"/>
      <c r="H5" s="294">
        <v>124.56229999999999</v>
      </c>
      <c r="M5" s="243" t="s">
        <v>10</v>
      </c>
      <c r="N5" s="246" t="s">
        <v>10</v>
      </c>
      <c r="O5" s="251">
        <f>O$2*$AA5</f>
        <v>39.805529812072358</v>
      </c>
      <c r="P5" s="251">
        <f t="shared" ref="P5:Z8" si="1">P$2*$AA5</f>
        <v>50.71244811547426</v>
      </c>
      <c r="Q5" s="251">
        <f t="shared" si="1"/>
        <v>113.69228375909266</v>
      </c>
      <c r="R5" s="251">
        <f t="shared" si="1"/>
        <v>60.478959996040466</v>
      </c>
      <c r="S5" s="251">
        <f t="shared" si="1"/>
        <v>81.415218222771486</v>
      </c>
      <c r="T5" s="251">
        <f t="shared" si="1"/>
        <v>97.178664190921282</v>
      </c>
      <c r="U5" s="251">
        <f t="shared" si="1"/>
        <v>63.917107172386487</v>
      </c>
      <c r="V5" s="251">
        <f t="shared" si="1"/>
        <v>46.198042377577067</v>
      </c>
      <c r="W5" s="251">
        <f t="shared" si="1"/>
        <v>83.127609742060699</v>
      </c>
      <c r="X5" s="251">
        <f t="shared" si="1"/>
        <v>72.777530512309028</v>
      </c>
      <c r="Y5" s="251">
        <f t="shared" si="1"/>
        <v>52.897930111736706</v>
      </c>
      <c r="Z5" s="251">
        <f t="shared" si="1"/>
        <v>128.84721598755749</v>
      </c>
      <c r="AA5" s="245">
        <v>891.04853999999989</v>
      </c>
      <c r="AB5" s="253">
        <f t="shared" ref="AB5:AB21" si="2">SUM(O5:Z5)</f>
        <v>891.04854</v>
      </c>
    </row>
    <row r="6" spans="1:38">
      <c r="A6" s="243" t="s">
        <v>94</v>
      </c>
      <c r="B6" s="244" t="s">
        <v>11</v>
      </c>
      <c r="C6" s="245">
        <v>282.05473999999998</v>
      </c>
      <c r="D6" s="275">
        <f t="shared" si="0"/>
        <v>79.593999999999994</v>
      </c>
      <c r="E6" s="275">
        <v>473.43176117324185</v>
      </c>
      <c r="F6" s="294">
        <v>86</v>
      </c>
      <c r="G6" s="248"/>
      <c r="H6" s="294">
        <v>156.74379999999999</v>
      </c>
      <c r="M6" s="243" t="s">
        <v>94</v>
      </c>
      <c r="N6" s="244" t="s">
        <v>11</v>
      </c>
      <c r="O6" s="245">
        <v>5.2783100000000012</v>
      </c>
      <c r="P6" s="245">
        <v>43.237759999999994</v>
      </c>
      <c r="Q6" s="245">
        <v>25.414090000000002</v>
      </c>
      <c r="R6" s="245">
        <v>5.6638399999999995</v>
      </c>
      <c r="S6" s="245">
        <v>5.8299800000000008</v>
      </c>
      <c r="T6" s="245">
        <v>27.177070000000001</v>
      </c>
      <c r="U6" s="245">
        <v>16.080670000000001</v>
      </c>
      <c r="V6" s="245">
        <v>36.828599999999994</v>
      </c>
      <c r="W6" s="245">
        <v>9.4049600000000009</v>
      </c>
      <c r="X6" s="245">
        <v>6.0423100000000005</v>
      </c>
      <c r="Y6" s="245">
        <v>52.080780000000004</v>
      </c>
      <c r="Z6" s="245">
        <v>49.016369999999995</v>
      </c>
      <c r="AA6" s="245">
        <v>282.05473999999998</v>
      </c>
      <c r="AB6" s="253">
        <f t="shared" si="2"/>
        <v>282.05473999999998</v>
      </c>
    </row>
    <row r="7" spans="1:38">
      <c r="A7" s="243" t="s">
        <v>12</v>
      </c>
      <c r="B7" s="246" t="s">
        <v>12</v>
      </c>
      <c r="C7" s="245">
        <v>51.205670000000005</v>
      </c>
      <c r="D7" s="275">
        <f t="shared" si="0"/>
        <v>15.210831205716524</v>
      </c>
      <c r="E7" s="275">
        <v>82.246120476606023</v>
      </c>
      <c r="F7" s="294">
        <v>34</v>
      </c>
      <c r="G7" s="248"/>
      <c r="H7" s="294">
        <v>4.2018000000000004</v>
      </c>
      <c r="M7" s="243" t="s">
        <v>12</v>
      </c>
      <c r="N7" s="246" t="s">
        <v>12</v>
      </c>
      <c r="O7" s="251">
        <f t="shared" ref="O7:O8" si="3">O$2*$AA7</f>
        <v>2.287494712389226</v>
      </c>
      <c r="P7" s="251">
        <f t="shared" si="1"/>
        <v>2.9142799370874877</v>
      </c>
      <c r="Q7" s="251">
        <f t="shared" si="1"/>
        <v>6.5335268533344539</v>
      </c>
      <c r="R7" s="251">
        <f t="shared" si="1"/>
        <v>3.4755297029053547</v>
      </c>
      <c r="S7" s="251">
        <f t="shared" si="1"/>
        <v>4.6786685687103242</v>
      </c>
      <c r="T7" s="251">
        <f t="shared" si="1"/>
        <v>5.5845426890000107</v>
      </c>
      <c r="U7" s="251">
        <f t="shared" si="1"/>
        <v>3.6731088715142906</v>
      </c>
      <c r="V7" s="251">
        <f t="shared" si="1"/>
        <v>2.6548516791601804</v>
      </c>
      <c r="W7" s="251">
        <f t="shared" si="1"/>
        <v>4.7770741561854146</v>
      </c>
      <c r="X7" s="251">
        <f t="shared" si="1"/>
        <v>4.1822886672685957</v>
      </c>
      <c r="Y7" s="251">
        <f t="shared" si="1"/>
        <v>3.0398725000824913</v>
      </c>
      <c r="Z7" s="251">
        <f t="shared" si="1"/>
        <v>7.4044316623621809</v>
      </c>
      <c r="AA7" s="245">
        <v>51.205670000000005</v>
      </c>
      <c r="AB7" s="253">
        <f t="shared" si="2"/>
        <v>51.205670000000005</v>
      </c>
    </row>
    <row r="8" spans="1:38">
      <c r="A8" s="243" t="s">
        <v>94</v>
      </c>
      <c r="B8" s="246" t="s">
        <v>13</v>
      </c>
      <c r="C8" s="245">
        <v>0</v>
      </c>
      <c r="D8" s="275">
        <f t="shared" si="0"/>
        <v>0</v>
      </c>
      <c r="E8" s="275">
        <v>24.999999934375005</v>
      </c>
      <c r="F8" s="294">
        <v>10</v>
      </c>
      <c r="G8" s="248"/>
      <c r="H8" s="294">
        <v>2.6700000000000002E-2</v>
      </c>
      <c r="M8" s="243" t="s">
        <v>94</v>
      </c>
      <c r="N8" s="246" t="s">
        <v>13</v>
      </c>
      <c r="O8" s="251">
        <f t="shared" si="3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51">
        <f t="shared" si="1"/>
        <v>0</v>
      </c>
      <c r="Z8" s="251">
        <f t="shared" si="1"/>
        <v>0</v>
      </c>
      <c r="AA8" s="245">
        <v>0</v>
      </c>
      <c r="AB8" s="253">
        <f t="shared" si="2"/>
        <v>0</v>
      </c>
    </row>
    <row r="9" spans="1:38">
      <c r="A9" s="243" t="s">
        <v>93</v>
      </c>
      <c r="B9" s="244" t="s">
        <v>14</v>
      </c>
      <c r="C9" s="245">
        <v>621.86069999999995</v>
      </c>
      <c r="D9" s="275">
        <f t="shared" si="0"/>
        <v>210.40964</v>
      </c>
      <c r="E9" s="275">
        <v>697.00559999999996</v>
      </c>
      <c r="F9" s="294">
        <v>114</v>
      </c>
      <c r="G9" s="248"/>
      <c r="H9" s="294">
        <v>89.631799999999998</v>
      </c>
      <c r="M9" s="243" t="s">
        <v>93</v>
      </c>
      <c r="N9" s="244" t="s">
        <v>14</v>
      </c>
      <c r="O9" s="245">
        <v>37.452400000000004</v>
      </c>
      <c r="P9" s="245">
        <v>54.323410000000003</v>
      </c>
      <c r="Q9" s="245">
        <v>90.932379999999995</v>
      </c>
      <c r="R9" s="245">
        <v>27.701450000000001</v>
      </c>
      <c r="S9" s="245">
        <v>41.396979999999999</v>
      </c>
      <c r="T9" s="245">
        <v>138.27599999999998</v>
      </c>
      <c r="U9" s="245">
        <v>16.509540000000001</v>
      </c>
      <c r="V9" s="245">
        <v>74.047330000000002</v>
      </c>
      <c r="W9" s="245">
        <v>29.944220000000001</v>
      </c>
      <c r="X9" s="245">
        <v>27.345030000000001</v>
      </c>
      <c r="Y9" s="245">
        <v>11.033940000000001</v>
      </c>
      <c r="Z9" s="245">
        <v>72.898020000000002</v>
      </c>
      <c r="AA9" s="245">
        <v>621.86069999999995</v>
      </c>
      <c r="AB9" s="253">
        <f t="shared" si="2"/>
        <v>621.86069999999995</v>
      </c>
    </row>
    <row r="10" spans="1:38">
      <c r="A10" s="243" t="s">
        <v>93</v>
      </c>
      <c r="B10" s="244" t="s">
        <v>15</v>
      </c>
      <c r="C10" s="245">
        <v>1068.2223899999999</v>
      </c>
      <c r="D10" s="275">
        <f t="shared" si="0"/>
        <v>339.39768999999995</v>
      </c>
      <c r="E10" s="275">
        <v>825.92599927683193</v>
      </c>
      <c r="F10" s="294">
        <v>341</v>
      </c>
      <c r="G10" s="248"/>
      <c r="H10" s="294">
        <v>349.15100000000001</v>
      </c>
      <c r="M10" s="243" t="s">
        <v>93</v>
      </c>
      <c r="N10" s="244" t="s">
        <v>15</v>
      </c>
      <c r="O10" s="245">
        <v>66.81562000000001</v>
      </c>
      <c r="P10" s="245">
        <v>118.96943999999999</v>
      </c>
      <c r="Q10" s="245">
        <v>101.47468000000001</v>
      </c>
      <c r="R10" s="245">
        <v>52.137949999999989</v>
      </c>
      <c r="S10" s="245">
        <v>52.194939999999974</v>
      </c>
      <c r="T10" s="245">
        <v>65.623980000000003</v>
      </c>
      <c r="U10" s="245">
        <v>78.699249999999992</v>
      </c>
      <c r="V10" s="245">
        <v>72.812990000000013</v>
      </c>
      <c r="W10" s="245">
        <v>99.410260000000008</v>
      </c>
      <c r="X10" s="245">
        <v>72.465789999999984</v>
      </c>
      <c r="Y10" s="245">
        <v>56.044070000000005</v>
      </c>
      <c r="Z10" s="245">
        <v>231.57342</v>
      </c>
      <c r="AA10" s="245">
        <v>1068.2223899999999</v>
      </c>
      <c r="AB10" s="253">
        <f t="shared" si="2"/>
        <v>1068.2223899999999</v>
      </c>
    </row>
    <row r="11" spans="1:38">
      <c r="A11" s="243" t="s">
        <v>93</v>
      </c>
      <c r="B11" s="246" t="s">
        <v>16</v>
      </c>
      <c r="C11" s="245">
        <v>203.99439999999998</v>
      </c>
      <c r="D11" s="275">
        <f t="shared" si="0"/>
        <v>60.597281225134211</v>
      </c>
      <c r="E11" s="275">
        <v>201.42107000000004</v>
      </c>
      <c r="F11" s="294">
        <v>141</v>
      </c>
      <c r="G11" s="248"/>
      <c r="H11" s="294">
        <v>90.0779</v>
      </c>
      <c r="M11" s="243" t="s">
        <v>93</v>
      </c>
      <c r="N11" s="246" t="s">
        <v>16</v>
      </c>
      <c r="O11" s="251">
        <f t="shared" ref="O11:Z13" si="4">O$2*$AA11</f>
        <v>9.1129773588942911</v>
      </c>
      <c r="P11" s="251">
        <f t="shared" si="4"/>
        <v>11.609979660420411</v>
      </c>
      <c r="Q11" s="251">
        <f t="shared" si="4"/>
        <v>26.028424007143148</v>
      </c>
      <c r="R11" s="251">
        <f t="shared" si="4"/>
        <v>13.845900198676357</v>
      </c>
      <c r="S11" s="251">
        <f t="shared" si="4"/>
        <v>18.638994226087096</v>
      </c>
      <c r="T11" s="251">
        <f t="shared" si="4"/>
        <v>22.247837692914544</v>
      </c>
      <c r="U11" s="251">
        <f t="shared" si="4"/>
        <v>14.633020920910413</v>
      </c>
      <c r="V11" s="251">
        <f t="shared" si="4"/>
        <v>10.576463024100132</v>
      </c>
      <c r="W11" s="251">
        <f t="shared" si="4"/>
        <v>19.031024811247462</v>
      </c>
      <c r="X11" s="251">
        <f t="shared" si="4"/>
        <v>16.661503839443107</v>
      </c>
      <c r="Y11" s="251">
        <f t="shared" si="4"/>
        <v>12.110318383312388</v>
      </c>
      <c r="Z11" s="251">
        <f t="shared" si="4"/>
        <v>29.497955876850657</v>
      </c>
      <c r="AA11" s="245">
        <v>203.99439999999998</v>
      </c>
      <c r="AB11" s="253">
        <f t="shared" si="2"/>
        <v>203.99439999999998</v>
      </c>
    </row>
    <row r="12" spans="1:38">
      <c r="A12" s="243" t="s">
        <v>93</v>
      </c>
      <c r="B12" s="246" t="s">
        <v>17</v>
      </c>
      <c r="C12" s="245">
        <v>28.714669999999998</v>
      </c>
      <c r="D12" s="275">
        <f t="shared" si="0"/>
        <v>8.5297975497215823</v>
      </c>
      <c r="E12" s="275">
        <v>125.27643999999999</v>
      </c>
      <c r="F12" s="294">
        <v>1</v>
      </c>
      <c r="G12" s="248"/>
      <c r="H12" s="294">
        <v>3.2141000000000002</v>
      </c>
      <c r="M12" s="243" t="s">
        <v>93</v>
      </c>
      <c r="N12" s="246" t="s">
        <v>17</v>
      </c>
      <c r="O12" s="251">
        <f t="shared" si="4"/>
        <v>1.2827613776560589</v>
      </c>
      <c r="P12" s="251">
        <f t="shared" si="4"/>
        <v>1.6342445412995856</v>
      </c>
      <c r="Q12" s="251">
        <f t="shared" si="4"/>
        <v>3.663814330124715</v>
      </c>
      <c r="R12" s="251">
        <f t="shared" si="4"/>
        <v>1.9489773006412237</v>
      </c>
      <c r="S12" s="251">
        <f t="shared" si="4"/>
        <v>2.6236630433678392</v>
      </c>
      <c r="T12" s="251">
        <f t="shared" si="4"/>
        <v>3.1316512490813597</v>
      </c>
      <c r="U12" s="251">
        <f t="shared" si="4"/>
        <v>2.0597740273607443</v>
      </c>
      <c r="V12" s="251">
        <f t="shared" si="4"/>
        <v>1.4887646205201581</v>
      </c>
      <c r="W12" s="251">
        <f t="shared" si="4"/>
        <v>2.678846072327393</v>
      </c>
      <c r="X12" s="251">
        <f t="shared" si="4"/>
        <v>2.345307442034398</v>
      </c>
      <c r="Y12" s="251">
        <f t="shared" si="4"/>
        <v>1.7046732457937508</v>
      </c>
      <c r="Z12" s="251">
        <f t="shared" si="4"/>
        <v>4.1521927497927749</v>
      </c>
      <c r="AA12" s="245">
        <v>28.714669999999998</v>
      </c>
      <c r="AB12" s="253">
        <f t="shared" si="2"/>
        <v>28.714669999999998</v>
      </c>
    </row>
    <row r="13" spans="1:38">
      <c r="A13" s="243" t="s">
        <v>93</v>
      </c>
      <c r="B13" s="246" t="s">
        <v>18</v>
      </c>
      <c r="C13" s="245">
        <v>96.330759999999984</v>
      </c>
      <c r="D13" s="275">
        <f t="shared" si="0"/>
        <v>28.615403924572977</v>
      </c>
      <c r="E13" s="275">
        <v>123.18208000000004</v>
      </c>
      <c r="F13" s="294">
        <v>25</v>
      </c>
      <c r="G13" s="248"/>
      <c r="H13" s="294">
        <v>21.718299999999999</v>
      </c>
      <c r="M13" s="243" t="s">
        <v>93</v>
      </c>
      <c r="N13" s="246" t="s">
        <v>18</v>
      </c>
      <c r="O13" s="251">
        <f t="shared" si="4"/>
        <v>4.3033535962020517</v>
      </c>
      <c r="P13" s="251">
        <f t="shared" si="4"/>
        <v>5.4824944423613591</v>
      </c>
      <c r="Q13" s="251">
        <f t="shared" si="4"/>
        <v>12.291209298933426</v>
      </c>
      <c r="R13" s="251">
        <f t="shared" si="4"/>
        <v>6.5383465870761368</v>
      </c>
      <c r="S13" s="251">
        <f t="shared" si="4"/>
        <v>8.8017537708612661</v>
      </c>
      <c r="T13" s="251">
        <f t="shared" si="4"/>
        <v>10.505931110437858</v>
      </c>
      <c r="U13" s="251">
        <f t="shared" si="4"/>
        <v>6.9100427580717891</v>
      </c>
      <c r="V13" s="251">
        <f t="shared" si="4"/>
        <v>4.9944445593774338</v>
      </c>
      <c r="W13" s="251">
        <f t="shared" si="4"/>
        <v>8.986879461624067</v>
      </c>
      <c r="X13" s="251">
        <f t="shared" si="4"/>
        <v>7.8679381767169696</v>
      </c>
      <c r="Y13" s="251">
        <f t="shared" si="4"/>
        <v>5.7187656803640365</v>
      </c>
      <c r="Z13" s="251">
        <f t="shared" si="4"/>
        <v>13.9296005579736</v>
      </c>
      <c r="AA13" s="245">
        <v>96.330759999999984</v>
      </c>
      <c r="AB13" s="253">
        <f t="shared" si="2"/>
        <v>96.330759999999998</v>
      </c>
    </row>
    <row r="14" spans="1:38">
      <c r="A14" s="243" t="s">
        <v>93</v>
      </c>
      <c r="B14" s="244" t="s">
        <v>19</v>
      </c>
      <c r="C14" s="245">
        <v>263.78149000000002</v>
      </c>
      <c r="D14" s="275">
        <f t="shared" si="0"/>
        <v>84.740350000000007</v>
      </c>
      <c r="E14" s="275">
        <v>299.99996640000006</v>
      </c>
      <c r="F14" s="294">
        <v>108</v>
      </c>
      <c r="G14" s="248"/>
      <c r="H14" s="294">
        <v>19.0608</v>
      </c>
      <c r="M14" s="243" t="s">
        <v>93</v>
      </c>
      <c r="N14" s="244" t="s">
        <v>19</v>
      </c>
      <c r="O14" s="245">
        <v>1.371</v>
      </c>
      <c r="P14" s="245">
        <v>40.139799999999994</v>
      </c>
      <c r="Q14" s="245">
        <v>43.229550000000003</v>
      </c>
      <c r="R14" s="245">
        <v>0</v>
      </c>
      <c r="S14" s="245">
        <v>79.271060000000006</v>
      </c>
      <c r="T14" s="245">
        <v>54.505859999999998</v>
      </c>
      <c r="U14" s="245">
        <v>0</v>
      </c>
      <c r="V14" s="245">
        <v>0</v>
      </c>
      <c r="W14" s="245">
        <v>35.851199999999999</v>
      </c>
      <c r="X14" s="245">
        <v>9.4130200000000013</v>
      </c>
      <c r="Y14" s="245">
        <v>0</v>
      </c>
      <c r="Z14" s="245">
        <v>0</v>
      </c>
      <c r="AA14" s="245">
        <v>263.78149000000002</v>
      </c>
      <c r="AB14" s="253">
        <f t="shared" si="2"/>
        <v>263.78149000000002</v>
      </c>
    </row>
    <row r="15" spans="1:38">
      <c r="A15" s="243" t="s">
        <v>93</v>
      </c>
      <c r="B15" s="244" t="s">
        <v>20</v>
      </c>
      <c r="C15" s="245">
        <v>305.78341</v>
      </c>
      <c r="D15" s="275">
        <f t="shared" si="0"/>
        <v>87.894419999999997</v>
      </c>
      <c r="E15" s="275">
        <v>546.29298240290007</v>
      </c>
      <c r="F15" s="294">
        <v>13</v>
      </c>
      <c r="G15" s="248"/>
      <c r="H15" s="294">
        <v>123.03800000000001</v>
      </c>
      <c r="M15" s="243" t="s">
        <v>93</v>
      </c>
      <c r="N15" s="244" t="s">
        <v>20</v>
      </c>
      <c r="O15" s="245">
        <v>3.3662899999999998</v>
      </c>
      <c r="P15" s="245">
        <v>3.0657899999999998</v>
      </c>
      <c r="Q15" s="245">
        <v>79.211969999999994</v>
      </c>
      <c r="R15" s="245">
        <v>2.2503699999999998</v>
      </c>
      <c r="S15" s="245">
        <v>117.13333</v>
      </c>
      <c r="T15" s="245">
        <v>2.2429999999999999</v>
      </c>
      <c r="U15" s="245">
        <v>4.3269900000000003</v>
      </c>
      <c r="V15" s="245">
        <v>6.2862900000000002</v>
      </c>
      <c r="W15" s="245">
        <v>7.21204</v>
      </c>
      <c r="X15" s="245">
        <v>12.005239999999999</v>
      </c>
      <c r="Y15" s="245">
        <v>65.402349999999998</v>
      </c>
      <c r="Z15" s="245">
        <v>3.2797499999999999</v>
      </c>
      <c r="AA15" s="245">
        <v>305.78341</v>
      </c>
      <c r="AB15" s="253">
        <f t="shared" si="2"/>
        <v>305.78340999999995</v>
      </c>
    </row>
    <row r="16" spans="1:38">
      <c r="A16" s="243" t="s">
        <v>94</v>
      </c>
      <c r="B16" s="246" t="s">
        <v>21</v>
      </c>
      <c r="C16" s="245">
        <v>0</v>
      </c>
      <c r="D16" s="275">
        <f t="shared" si="0"/>
        <v>0</v>
      </c>
      <c r="E16" s="275">
        <v>-2.9441599469492985E-7</v>
      </c>
      <c r="F16" s="294">
        <v>222</v>
      </c>
      <c r="G16" s="248"/>
      <c r="H16" s="294">
        <v>-0.23710000000000001</v>
      </c>
      <c r="M16" s="243" t="s">
        <v>94</v>
      </c>
      <c r="N16" s="246" t="s">
        <v>21</v>
      </c>
      <c r="O16" s="251">
        <f t="shared" ref="O16:Z17" si="5">O$2*$AA16</f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51">
        <f t="shared" si="5"/>
        <v>0</v>
      </c>
      <c r="Z16" s="251">
        <f t="shared" si="5"/>
        <v>0</v>
      </c>
      <c r="AA16" s="245">
        <v>0</v>
      </c>
      <c r="AB16" s="253">
        <f t="shared" si="2"/>
        <v>0</v>
      </c>
    </row>
    <row r="17" spans="1:28">
      <c r="A17" s="243" t="s">
        <v>94</v>
      </c>
      <c r="B17" s="246" t="s">
        <v>22</v>
      </c>
      <c r="C17" s="245">
        <v>114.09331000000005</v>
      </c>
      <c r="D17" s="275">
        <f t="shared" si="0"/>
        <v>33.891834246314701</v>
      </c>
      <c r="E17" s="275">
        <v>83.776164749904012</v>
      </c>
      <c r="F17" s="294">
        <v>22</v>
      </c>
      <c r="G17" s="248"/>
      <c r="H17" s="294">
        <v>1.8834</v>
      </c>
      <c r="M17" s="243" t="s">
        <v>94</v>
      </c>
      <c r="N17" s="246" t="s">
        <v>22</v>
      </c>
      <c r="O17" s="251">
        <f t="shared" si="5"/>
        <v>5.0968543785089597</v>
      </c>
      <c r="P17" s="251">
        <f t="shared" si="5"/>
        <v>6.4934184883998842</v>
      </c>
      <c r="Q17" s="251">
        <f t="shared" si="5"/>
        <v>14.557600841289892</v>
      </c>
      <c r="R17" s="251">
        <f t="shared" si="5"/>
        <v>7.7439605381159673</v>
      </c>
      <c r="S17" s="251">
        <f t="shared" si="5"/>
        <v>10.424720219403895</v>
      </c>
      <c r="T17" s="251">
        <f t="shared" si="5"/>
        <v>12.443132962117515</v>
      </c>
      <c r="U17" s="251">
        <f t="shared" si="5"/>
        <v>8.184194233596207</v>
      </c>
      <c r="V17" s="251">
        <f t="shared" si="5"/>
        <v>5.9153764736296406</v>
      </c>
      <c r="W17" s="251">
        <f t="shared" si="5"/>
        <v>10.643981469135179</v>
      </c>
      <c r="X17" s="251">
        <f t="shared" si="5"/>
        <v>9.3187171933140007</v>
      </c>
      <c r="Y17" s="251">
        <f t="shared" si="5"/>
        <v>6.7732560771568222</v>
      </c>
      <c r="Z17" s="251">
        <f t="shared" si="5"/>
        <v>16.498097125332094</v>
      </c>
      <c r="AA17" s="245">
        <v>114.09331000000005</v>
      </c>
      <c r="AB17" s="253">
        <f t="shared" si="2"/>
        <v>114.09331000000005</v>
      </c>
    </row>
    <row r="18" spans="1:28">
      <c r="A18" s="243" t="s">
        <v>94</v>
      </c>
      <c r="B18" s="244" t="s">
        <v>23</v>
      </c>
      <c r="C18" s="245">
        <v>44.747440000000012</v>
      </c>
      <c r="D18" s="275">
        <f t="shared" si="0"/>
        <v>12.575519999999999</v>
      </c>
      <c r="E18" s="275">
        <v>3.9671760012592357E-6</v>
      </c>
      <c r="F18" s="294">
        <v>57</v>
      </c>
      <c r="G18" s="248"/>
      <c r="H18" s="294">
        <v>97.365200000000016</v>
      </c>
      <c r="M18" s="243" t="s">
        <v>94</v>
      </c>
      <c r="N18" s="244" t="s">
        <v>23</v>
      </c>
      <c r="O18" s="245">
        <v>3.5665299999999998</v>
      </c>
      <c r="P18" s="245">
        <v>1.1745899999999998</v>
      </c>
      <c r="Q18" s="245">
        <v>5.7822500000000012</v>
      </c>
      <c r="R18" s="245">
        <v>2.0521499999999997</v>
      </c>
      <c r="S18" s="245">
        <v>2.1166100000000001</v>
      </c>
      <c r="T18" s="245">
        <v>3.2279499999999985</v>
      </c>
      <c r="U18" s="245">
        <v>9.6054899999999979</v>
      </c>
      <c r="V18" s="245">
        <v>-53.286340000000003</v>
      </c>
      <c r="W18" s="245">
        <v>18.943679999999983</v>
      </c>
      <c r="X18" s="245">
        <v>26.274290000000011</v>
      </c>
      <c r="Y18" s="245">
        <v>10.717969999999999</v>
      </c>
      <c r="Z18" s="245">
        <v>14.572270000000003</v>
      </c>
      <c r="AA18" s="245">
        <v>44.747440000000012</v>
      </c>
      <c r="AB18" s="253">
        <f t="shared" si="2"/>
        <v>44.74743999999999</v>
      </c>
    </row>
    <row r="19" spans="1:28">
      <c r="A19" s="243" t="s">
        <v>94</v>
      </c>
      <c r="B19" s="244" t="s">
        <v>100</v>
      </c>
      <c r="C19" s="245">
        <v>213</v>
      </c>
      <c r="D19" s="275">
        <f t="shared" si="0"/>
        <v>25.566679999999998</v>
      </c>
      <c r="E19" s="275">
        <v>190.00002120967397</v>
      </c>
      <c r="F19" s="294">
        <v>-13</v>
      </c>
      <c r="G19" s="248"/>
      <c r="H19" s="294">
        <v>60.333200000000005</v>
      </c>
      <c r="M19" s="243" t="s">
        <v>94</v>
      </c>
      <c r="N19" s="244" t="s">
        <v>24</v>
      </c>
      <c r="O19" s="245">
        <v>17.313607999999999</v>
      </c>
      <c r="P19" s="245">
        <v>1.8395360000000001</v>
      </c>
      <c r="Q19" s="245">
        <v>0.50381599999999993</v>
      </c>
      <c r="R19" s="245">
        <v>5.9097200000000001</v>
      </c>
      <c r="S19" s="245">
        <v>0.545624</v>
      </c>
      <c r="T19" s="245">
        <v>41.258488000000007</v>
      </c>
      <c r="U19" s="245">
        <v>0.52272799999999997</v>
      </c>
      <c r="V19" s="245">
        <v>3.2854960000000002</v>
      </c>
      <c r="W19" s="245">
        <v>0.55567200000000005</v>
      </c>
      <c r="X19" s="245">
        <v>96.116280000000003</v>
      </c>
      <c r="Y19" s="245">
        <v>1.7209119999999896</v>
      </c>
      <c r="Z19" s="245">
        <v>0.56892799999999999</v>
      </c>
      <c r="AA19" s="245">
        <v>170.14080799999999</v>
      </c>
      <c r="AB19" s="253">
        <f t="shared" si="2"/>
        <v>170.14080800000002</v>
      </c>
    </row>
    <row r="20" spans="1:28">
      <c r="B20" s="244" t="s">
        <v>62</v>
      </c>
      <c r="C20" s="245">
        <f>SUM(C4:C19)</f>
        <v>10004.036559999999</v>
      </c>
      <c r="D20" s="275">
        <f>SUM(D3:D19)</f>
        <v>2821.7673698341396</v>
      </c>
      <c r="E20" s="275">
        <f>SUM(E3:E19)</f>
        <v>10233.82805418609</v>
      </c>
      <c r="F20" s="275">
        <f>SUM(F4:F19)</f>
        <v>2828</v>
      </c>
      <c r="G20" s="248"/>
      <c r="H20" s="294">
        <f>SUM(H4:H19)</f>
        <v>3669.7248000000009</v>
      </c>
      <c r="N20" s="244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53"/>
    </row>
    <row r="21" spans="1:28">
      <c r="N21" s="244" t="s">
        <v>27</v>
      </c>
      <c r="O21" s="245">
        <v>4.3284019999999996</v>
      </c>
      <c r="P21" s="245">
        <v>0.45988400000000001</v>
      </c>
      <c r="Q21" s="245">
        <v>0.12595399999999998</v>
      </c>
      <c r="R21" s="245">
        <v>1.47743</v>
      </c>
      <c r="S21" s="245">
        <v>0.136406</v>
      </c>
      <c r="T21" s="245">
        <v>10.314622000000002</v>
      </c>
      <c r="U21" s="245">
        <v>0.13068199999999999</v>
      </c>
      <c r="V21" s="245">
        <v>0.82137400000000005</v>
      </c>
      <c r="W21" s="245">
        <v>0.13891800000000001</v>
      </c>
      <c r="X21" s="245">
        <v>24.029070000000001</v>
      </c>
      <c r="Y21" s="245">
        <v>0.43022799999999739</v>
      </c>
      <c r="Z21" s="245">
        <v>0.142232</v>
      </c>
      <c r="AA21" s="245">
        <v>42.535201999999998</v>
      </c>
      <c r="AB21" s="253">
        <f t="shared" si="2"/>
        <v>42.535202000000005</v>
      </c>
    </row>
    <row r="22" spans="1:28">
      <c r="C22" s="120"/>
      <c r="D22" s="120"/>
      <c r="E22" s="120"/>
      <c r="O22" s="120">
        <f>SUM(O9:O19)</f>
        <v>149.68139471126136</v>
      </c>
      <c r="P22" s="120">
        <f t="shared" ref="P22:R22" si="6">SUM(P9:P19)</f>
        <v>244.73270313248122</v>
      </c>
      <c r="Q22" s="120">
        <f t="shared" si="6"/>
        <v>377.67569447749116</v>
      </c>
      <c r="R22" s="120">
        <f t="shared" si="6"/>
        <v>120.12882462450966</v>
      </c>
      <c r="AA22" s="253">
        <f>SUM(AA4:AA21)</f>
        <v>10003.712569999998</v>
      </c>
      <c r="AB22" s="253">
        <f>SUM(AB4:AB21)</f>
        <v>10003.712569999996</v>
      </c>
    </row>
    <row r="23" spans="1:28" ht="28.8">
      <c r="A23" s="295" t="s">
        <v>169</v>
      </c>
      <c r="B23" s="300" t="s">
        <v>178</v>
      </c>
      <c r="C23" s="300" t="s">
        <v>179</v>
      </c>
      <c r="D23" s="300" t="s">
        <v>180</v>
      </c>
      <c r="N23" s="430">
        <v>2024</v>
      </c>
      <c r="O23" s="430"/>
      <c r="P23" s="430"/>
      <c r="Q23" s="430"/>
      <c r="R23" s="430"/>
      <c r="S23" s="430"/>
      <c r="T23" s="430"/>
      <c r="U23" s="430"/>
      <c r="V23" s="430"/>
      <c r="W23" s="430"/>
      <c r="X23" s="430"/>
      <c r="Y23" s="430"/>
      <c r="Z23" s="430"/>
      <c r="AA23" s="430"/>
    </row>
    <row r="24" spans="1:28">
      <c r="A24" s="296" t="s">
        <v>94</v>
      </c>
      <c r="B24" s="297">
        <v>151.62803424631471</v>
      </c>
      <c r="C24" s="297">
        <v>384</v>
      </c>
      <c r="D24" s="297">
        <v>316.11520000000002</v>
      </c>
      <c r="M24" t="s">
        <v>188</v>
      </c>
      <c r="N24" s="248"/>
      <c r="O24" s="249" t="s">
        <v>80</v>
      </c>
      <c r="P24" s="249" t="s">
        <v>81</v>
      </c>
      <c r="Q24" s="249" t="s">
        <v>82</v>
      </c>
      <c r="R24" s="249" t="s">
        <v>83</v>
      </c>
      <c r="S24" s="249" t="s">
        <v>84</v>
      </c>
      <c r="T24" s="249" t="s">
        <v>85</v>
      </c>
      <c r="U24" s="249" t="s">
        <v>86</v>
      </c>
      <c r="V24" s="249" t="s">
        <v>87</v>
      </c>
      <c r="W24" s="249" t="s">
        <v>88</v>
      </c>
      <c r="X24" s="249" t="s">
        <v>89</v>
      </c>
      <c r="Y24" s="249" t="s">
        <v>90</v>
      </c>
      <c r="Z24" s="249" t="s">
        <v>91</v>
      </c>
      <c r="AA24" s="249" t="s">
        <v>62</v>
      </c>
    </row>
    <row r="25" spans="1:28">
      <c r="A25" s="296" t="s">
        <v>95</v>
      </c>
      <c r="B25" s="297">
        <v>151.62803424631471</v>
      </c>
      <c r="C25" s="297">
        <v>384</v>
      </c>
      <c r="D25" s="297">
        <v>316.11520000000002</v>
      </c>
      <c r="M25" s="243" t="s">
        <v>185</v>
      </c>
      <c r="N25" s="244" t="s">
        <v>9</v>
      </c>
      <c r="O25" s="245"/>
      <c r="P25" s="245"/>
      <c r="Q25" s="245"/>
      <c r="R25" s="245">
        <v>2528.9535999999998</v>
      </c>
      <c r="S25" s="245"/>
      <c r="T25" s="245"/>
      <c r="U25" s="245"/>
      <c r="V25" s="245"/>
      <c r="W25" s="245"/>
      <c r="X25" s="245"/>
      <c r="Y25" s="245"/>
      <c r="Z25" s="245"/>
      <c r="AA25" s="245">
        <f>SUM(O25:Z25)</f>
        <v>2528.9535999999998</v>
      </c>
    </row>
    <row r="26" spans="1:28">
      <c r="M26" s="243" t="s">
        <v>10</v>
      </c>
      <c r="N26" s="246" t="s">
        <v>10</v>
      </c>
      <c r="O26" s="251"/>
      <c r="P26" s="251"/>
      <c r="Q26" s="251"/>
      <c r="R26" s="251">
        <v>124.56229999999999</v>
      </c>
      <c r="S26" s="251"/>
      <c r="T26" s="251"/>
      <c r="U26" s="251"/>
      <c r="V26" s="251"/>
      <c r="W26" s="251"/>
      <c r="X26" s="251"/>
      <c r="Y26" s="251"/>
      <c r="Z26" s="251"/>
      <c r="AA26" s="245">
        <f t="shared" ref="AA26:AA40" si="7">SUM(O26:Z26)</f>
        <v>124.56229999999999</v>
      </c>
    </row>
    <row r="27" spans="1:28">
      <c r="M27" s="243" t="s">
        <v>94</v>
      </c>
      <c r="N27" s="244" t="s">
        <v>11</v>
      </c>
      <c r="O27" s="245"/>
      <c r="P27" s="245"/>
      <c r="Q27" s="245"/>
      <c r="R27" s="245">
        <v>156.74379999999999</v>
      </c>
      <c r="S27" s="245"/>
      <c r="T27" s="245"/>
      <c r="U27" s="245"/>
      <c r="V27" s="245"/>
      <c r="W27" s="245"/>
      <c r="X27" s="245"/>
      <c r="Y27" s="245"/>
      <c r="Z27" s="245"/>
      <c r="AA27" s="245">
        <f t="shared" si="7"/>
        <v>156.74379999999999</v>
      </c>
    </row>
    <row r="28" spans="1:28">
      <c r="M28" s="243" t="s">
        <v>12</v>
      </c>
      <c r="N28" s="246" t="s">
        <v>12</v>
      </c>
      <c r="O28" s="251"/>
      <c r="P28" s="251"/>
      <c r="Q28" s="251"/>
      <c r="R28" s="251">
        <v>4.2018000000000004</v>
      </c>
      <c r="S28" s="251"/>
      <c r="T28" s="251"/>
      <c r="U28" s="251"/>
      <c r="V28" s="251"/>
      <c r="W28" s="251"/>
      <c r="X28" s="251"/>
      <c r="Y28" s="251"/>
      <c r="Z28" s="251"/>
      <c r="AA28" s="245">
        <f t="shared" si="7"/>
        <v>4.2018000000000004</v>
      </c>
    </row>
    <row r="29" spans="1:28">
      <c r="M29" s="243" t="s">
        <v>94</v>
      </c>
      <c r="N29" s="246" t="s">
        <v>13</v>
      </c>
      <c r="O29" s="251"/>
      <c r="P29" s="251"/>
      <c r="Q29" s="251"/>
      <c r="R29" s="251">
        <v>2.6700000000000002E-2</v>
      </c>
      <c r="S29" s="251"/>
      <c r="T29" s="251"/>
      <c r="U29" s="251"/>
      <c r="V29" s="251"/>
      <c r="W29" s="251"/>
      <c r="X29" s="251"/>
      <c r="Y29" s="251"/>
      <c r="Z29" s="251"/>
      <c r="AA29" s="245">
        <f t="shared" si="7"/>
        <v>2.6700000000000002E-2</v>
      </c>
    </row>
    <row r="30" spans="1:28">
      <c r="M30" s="243" t="s">
        <v>93</v>
      </c>
      <c r="N30" s="244" t="s">
        <v>14</v>
      </c>
      <c r="O30" s="245"/>
      <c r="P30" s="245"/>
      <c r="Q30" s="245"/>
      <c r="R30" s="245">
        <v>89.631799999999998</v>
      </c>
      <c r="S30" s="245"/>
      <c r="T30" s="245"/>
      <c r="U30" s="245"/>
      <c r="V30" s="245"/>
      <c r="W30" s="245"/>
      <c r="X30" s="245"/>
      <c r="Y30" s="245"/>
      <c r="Z30" s="245"/>
      <c r="AA30" s="245">
        <f t="shared" si="7"/>
        <v>89.631799999999998</v>
      </c>
    </row>
    <row r="31" spans="1:28">
      <c r="M31" s="243" t="s">
        <v>93</v>
      </c>
      <c r="N31" s="244" t="s">
        <v>15</v>
      </c>
      <c r="O31" s="245"/>
      <c r="P31" s="245"/>
      <c r="Q31" s="245"/>
      <c r="R31" s="245">
        <v>349.15100000000001</v>
      </c>
      <c r="S31" s="245"/>
      <c r="T31" s="245"/>
      <c r="U31" s="245"/>
      <c r="V31" s="245"/>
      <c r="W31" s="245"/>
      <c r="X31" s="245"/>
      <c r="Y31" s="245"/>
      <c r="Z31" s="245"/>
      <c r="AA31" s="245">
        <f t="shared" si="7"/>
        <v>349.15100000000001</v>
      </c>
    </row>
    <row r="32" spans="1:28">
      <c r="M32" s="243" t="s">
        <v>93</v>
      </c>
      <c r="N32" s="246" t="s">
        <v>16</v>
      </c>
      <c r="O32" s="251"/>
      <c r="P32" s="251"/>
      <c r="Q32" s="251"/>
      <c r="R32" s="251">
        <v>90.0779</v>
      </c>
      <c r="S32" s="251"/>
      <c r="T32" s="251"/>
      <c r="U32" s="251"/>
      <c r="V32" s="251"/>
      <c r="W32" s="251"/>
      <c r="X32" s="251"/>
      <c r="Y32" s="251"/>
      <c r="Z32" s="251"/>
      <c r="AA32" s="245">
        <f t="shared" si="7"/>
        <v>90.0779</v>
      </c>
    </row>
    <row r="33" spans="13:29">
      <c r="M33" s="243" t="s">
        <v>93</v>
      </c>
      <c r="N33" s="246" t="s">
        <v>17</v>
      </c>
      <c r="O33" s="251"/>
      <c r="P33" s="251"/>
      <c r="Q33" s="251"/>
      <c r="R33" s="251">
        <v>3.2141000000000002</v>
      </c>
      <c r="S33" s="251"/>
      <c r="T33" s="251"/>
      <c r="U33" s="251"/>
      <c r="V33" s="251"/>
      <c r="W33" s="251"/>
      <c r="X33" s="251"/>
      <c r="Y33" s="251"/>
      <c r="Z33" s="251"/>
      <c r="AA33" s="245">
        <f t="shared" si="7"/>
        <v>3.2141000000000002</v>
      </c>
    </row>
    <row r="34" spans="13:29">
      <c r="M34" s="243" t="s">
        <v>93</v>
      </c>
      <c r="N34" s="246" t="s">
        <v>18</v>
      </c>
      <c r="O34" s="251"/>
      <c r="P34" s="251"/>
      <c r="Q34" s="251"/>
      <c r="R34" s="251">
        <v>21.718299999999999</v>
      </c>
      <c r="S34" s="251"/>
      <c r="T34" s="251"/>
      <c r="U34" s="251"/>
      <c r="V34" s="251"/>
      <c r="W34" s="251"/>
      <c r="X34" s="251"/>
      <c r="Y34" s="251"/>
      <c r="Z34" s="251"/>
      <c r="AA34" s="245">
        <f t="shared" si="7"/>
        <v>21.718299999999999</v>
      </c>
    </row>
    <row r="35" spans="13:29">
      <c r="M35" s="243" t="s">
        <v>93</v>
      </c>
      <c r="N35" s="244" t="s">
        <v>19</v>
      </c>
      <c r="O35" s="245"/>
      <c r="P35" s="245"/>
      <c r="Q35" s="245"/>
      <c r="R35" s="245">
        <v>19.0608</v>
      </c>
      <c r="S35" s="245"/>
      <c r="T35" s="245"/>
      <c r="U35" s="245"/>
      <c r="V35" s="245"/>
      <c r="W35" s="245"/>
      <c r="X35" s="245"/>
      <c r="Y35" s="245"/>
      <c r="Z35" s="245"/>
      <c r="AA35" s="245">
        <f t="shared" si="7"/>
        <v>19.0608</v>
      </c>
    </row>
    <row r="36" spans="13:29">
      <c r="M36" s="243" t="s">
        <v>93</v>
      </c>
      <c r="N36" s="244" t="s">
        <v>20</v>
      </c>
      <c r="O36" s="245"/>
      <c r="P36" s="245"/>
      <c r="Q36" s="245"/>
      <c r="R36" s="245">
        <v>123.03800000000001</v>
      </c>
      <c r="S36" s="245"/>
      <c r="T36" s="245"/>
      <c r="U36" s="245"/>
      <c r="V36" s="245"/>
      <c r="W36" s="245"/>
      <c r="X36" s="245"/>
      <c r="Y36" s="245"/>
      <c r="Z36" s="245"/>
      <c r="AA36" s="245">
        <f t="shared" si="7"/>
        <v>123.03800000000001</v>
      </c>
    </row>
    <row r="37" spans="13:29">
      <c r="M37" s="243" t="s">
        <v>94</v>
      </c>
      <c r="N37" s="246" t="s">
        <v>21</v>
      </c>
      <c r="O37" s="251"/>
      <c r="P37" s="251"/>
      <c r="Q37" s="251"/>
      <c r="R37" s="251">
        <v>-0.23710000000000001</v>
      </c>
      <c r="S37" s="251"/>
      <c r="T37" s="251"/>
      <c r="U37" s="251"/>
      <c r="V37" s="251"/>
      <c r="W37" s="251"/>
      <c r="X37" s="251"/>
      <c r="Y37" s="251"/>
      <c r="Z37" s="251"/>
      <c r="AA37" s="245">
        <f t="shared" si="7"/>
        <v>-0.23710000000000001</v>
      </c>
    </row>
    <row r="38" spans="13:29">
      <c r="M38" s="243" t="s">
        <v>94</v>
      </c>
      <c r="N38" s="246" t="s">
        <v>22</v>
      </c>
      <c r="O38" s="251"/>
      <c r="P38" s="251"/>
      <c r="Q38" s="251"/>
      <c r="R38" s="251">
        <v>1.8834</v>
      </c>
      <c r="S38" s="251"/>
      <c r="T38" s="251"/>
      <c r="U38" s="251"/>
      <c r="V38" s="251"/>
      <c r="W38" s="251"/>
      <c r="X38" s="251"/>
      <c r="Y38" s="251"/>
      <c r="Z38" s="251"/>
      <c r="AA38" s="245">
        <f t="shared" si="7"/>
        <v>1.8834</v>
      </c>
    </row>
    <row r="39" spans="13:29">
      <c r="M39" s="243" t="s">
        <v>94</v>
      </c>
      <c r="N39" s="244" t="s">
        <v>23</v>
      </c>
      <c r="O39" s="245"/>
      <c r="P39" s="245"/>
      <c r="Q39" s="245"/>
      <c r="R39" s="245">
        <v>97.365200000000016</v>
      </c>
      <c r="S39" s="245"/>
      <c r="T39" s="245"/>
      <c r="U39" s="245"/>
      <c r="V39" s="245"/>
      <c r="W39" s="245"/>
      <c r="X39" s="245"/>
      <c r="Y39" s="245"/>
      <c r="Z39" s="245"/>
      <c r="AA39" s="245">
        <f t="shared" si="7"/>
        <v>97.365200000000016</v>
      </c>
    </row>
    <row r="40" spans="13:29">
      <c r="M40" s="243" t="s">
        <v>94</v>
      </c>
      <c r="N40" s="244" t="s">
        <v>100</v>
      </c>
      <c r="O40" s="245"/>
      <c r="P40" s="245"/>
      <c r="Q40" s="245"/>
      <c r="R40" s="245">
        <v>60.333200000000005</v>
      </c>
      <c r="S40" s="245"/>
      <c r="T40" s="245"/>
      <c r="U40" s="245"/>
      <c r="V40" s="245"/>
      <c r="W40" s="245"/>
      <c r="X40" s="245"/>
      <c r="Y40" s="245"/>
      <c r="Z40" s="245"/>
      <c r="AA40" s="245">
        <f t="shared" si="7"/>
        <v>60.333200000000005</v>
      </c>
    </row>
    <row r="41" spans="13:29">
      <c r="N41" s="244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</row>
    <row r="42" spans="13:29">
      <c r="N42" s="244" t="s">
        <v>62</v>
      </c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77">
        <f>SUM(AA25:AA40)</f>
        <v>3669.7248000000009</v>
      </c>
    </row>
    <row r="46" spans="13:29" ht="16.2" thickBot="1">
      <c r="N46" s="430">
        <v>2023</v>
      </c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30"/>
      <c r="Z46" s="430"/>
      <c r="AA46" s="430"/>
      <c r="AB46" s="125"/>
      <c r="AC46" s="125"/>
    </row>
    <row r="47" spans="13:29">
      <c r="M47" t="s">
        <v>188</v>
      </c>
      <c r="N47" s="248"/>
      <c r="O47" s="249" t="s">
        <v>80</v>
      </c>
      <c r="P47" s="249" t="s">
        <v>81</v>
      </c>
      <c r="Q47" s="249" t="s">
        <v>82</v>
      </c>
      <c r="R47" s="249" t="s">
        <v>83</v>
      </c>
      <c r="S47" s="249" t="s">
        <v>84</v>
      </c>
      <c r="T47" s="249" t="s">
        <v>85</v>
      </c>
      <c r="U47" s="249" t="s">
        <v>86</v>
      </c>
      <c r="V47" s="249" t="s">
        <v>87</v>
      </c>
      <c r="W47" s="249" t="s">
        <v>88</v>
      </c>
      <c r="X47" s="249" t="s">
        <v>89</v>
      </c>
      <c r="Y47" s="249" t="s">
        <v>90</v>
      </c>
      <c r="Z47" s="249" t="s">
        <v>91</v>
      </c>
      <c r="AA47" s="249" t="s">
        <v>62</v>
      </c>
    </row>
    <row r="48" spans="13:29">
      <c r="M48" s="243" t="s">
        <v>185</v>
      </c>
      <c r="N48" s="244" t="s">
        <v>9</v>
      </c>
      <c r="O48" s="245">
        <v>504</v>
      </c>
      <c r="P48" s="245">
        <v>906</v>
      </c>
      <c r="Q48" s="245">
        <v>1208</v>
      </c>
      <c r="R48" s="245">
        <v>1661</v>
      </c>
      <c r="S48" s="245"/>
      <c r="T48" s="245"/>
      <c r="U48" s="245"/>
      <c r="V48" s="245"/>
      <c r="W48" s="245"/>
      <c r="X48" s="245"/>
      <c r="Y48" s="245"/>
      <c r="Z48" s="245"/>
      <c r="AA48" s="245">
        <f>SUM(O48:Z48)</f>
        <v>4279</v>
      </c>
    </row>
    <row r="49" spans="4:27">
      <c r="M49" s="243" t="s">
        <v>10</v>
      </c>
      <c r="N49" s="246" t="s">
        <v>10</v>
      </c>
      <c r="O49" s="251">
        <v>1</v>
      </c>
      <c r="P49" s="251">
        <v>2</v>
      </c>
      <c r="Q49" s="251">
        <v>4</v>
      </c>
      <c r="R49" s="251">
        <v>6</v>
      </c>
      <c r="S49" s="251"/>
      <c r="T49" s="251"/>
      <c r="U49" s="251"/>
      <c r="V49" s="251"/>
      <c r="W49" s="251"/>
      <c r="X49" s="251"/>
      <c r="Y49" s="251"/>
      <c r="Z49" s="251"/>
      <c r="AA49" s="245">
        <f t="shared" ref="AA49:AA63" si="8">SUM(O49:Z49)</f>
        <v>13</v>
      </c>
    </row>
    <row r="50" spans="4:27">
      <c r="M50" s="243" t="s">
        <v>94</v>
      </c>
      <c r="N50" s="244" t="s">
        <v>11</v>
      </c>
      <c r="O50" s="245">
        <v>6</v>
      </c>
      <c r="P50" s="245">
        <v>14</v>
      </c>
      <c r="Q50" s="245">
        <v>69</v>
      </c>
      <c r="R50" s="245">
        <v>86</v>
      </c>
      <c r="S50" s="245"/>
      <c r="T50" s="245"/>
      <c r="U50" s="245"/>
      <c r="V50" s="245"/>
      <c r="W50" s="245"/>
      <c r="X50" s="245"/>
      <c r="Y50" s="245"/>
      <c r="Z50" s="245"/>
      <c r="AA50" s="245">
        <f t="shared" si="8"/>
        <v>175</v>
      </c>
    </row>
    <row r="51" spans="4:27">
      <c r="M51" s="243" t="s">
        <v>12</v>
      </c>
      <c r="N51" s="246" t="s">
        <v>12</v>
      </c>
      <c r="O51" s="251">
        <v>1</v>
      </c>
      <c r="P51" s="251">
        <v>27</v>
      </c>
      <c r="Q51" s="251">
        <v>33</v>
      </c>
      <c r="R51" s="251">
        <v>34</v>
      </c>
      <c r="S51" s="251"/>
      <c r="T51" s="251"/>
      <c r="U51" s="251"/>
      <c r="V51" s="251"/>
      <c r="W51" s="251"/>
      <c r="X51" s="251"/>
      <c r="Y51" s="251"/>
      <c r="Z51" s="251"/>
      <c r="AA51" s="245">
        <f t="shared" si="8"/>
        <v>95</v>
      </c>
    </row>
    <row r="52" spans="4:27">
      <c r="M52" s="243" t="s">
        <v>94</v>
      </c>
      <c r="N52" s="246" t="s">
        <v>13</v>
      </c>
      <c r="O52" s="251">
        <v>1</v>
      </c>
      <c r="P52" s="251">
        <v>5</v>
      </c>
      <c r="Q52" s="251">
        <v>6</v>
      </c>
      <c r="R52" s="251">
        <v>10</v>
      </c>
      <c r="S52" s="251"/>
      <c r="T52" s="251"/>
      <c r="U52" s="251"/>
      <c r="V52" s="251"/>
      <c r="W52" s="251"/>
      <c r="X52" s="251"/>
      <c r="Y52" s="251"/>
      <c r="Z52" s="251"/>
      <c r="AA52" s="245">
        <f t="shared" si="8"/>
        <v>22</v>
      </c>
    </row>
    <row r="53" spans="4:27">
      <c r="G53">
        <v>3768</v>
      </c>
      <c r="H53">
        <v>22</v>
      </c>
      <c r="I53">
        <v>202.96466000000001</v>
      </c>
      <c r="M53" s="243" t="s">
        <v>93</v>
      </c>
      <c r="N53" s="244" t="s">
        <v>14</v>
      </c>
      <c r="O53" s="245">
        <v>25</v>
      </c>
      <c r="P53" s="245">
        <v>50</v>
      </c>
      <c r="Q53" s="245">
        <v>90</v>
      </c>
      <c r="R53" s="245">
        <v>114</v>
      </c>
      <c r="S53" s="245"/>
      <c r="T53" s="245"/>
      <c r="U53" s="245"/>
      <c r="V53" s="245"/>
      <c r="W53" s="245"/>
      <c r="X53" s="245"/>
      <c r="Y53" s="245"/>
      <c r="Z53" s="245"/>
      <c r="AA53" s="245">
        <f t="shared" si="8"/>
        <v>279</v>
      </c>
    </row>
    <row r="54" spans="4:27">
      <c r="L54" s="293"/>
      <c r="M54" s="243" t="s">
        <v>93</v>
      </c>
      <c r="N54" s="244" t="s">
        <v>15</v>
      </c>
      <c r="O54" s="245">
        <v>62</v>
      </c>
      <c r="P54" s="245">
        <v>150</v>
      </c>
      <c r="Q54" s="245">
        <v>269</v>
      </c>
      <c r="R54" s="245">
        <v>341</v>
      </c>
      <c r="S54" s="245"/>
      <c r="T54" s="245"/>
      <c r="U54" s="245"/>
      <c r="V54" s="245"/>
      <c r="W54" s="245"/>
      <c r="X54" s="245"/>
      <c r="Y54" s="245"/>
      <c r="Z54" s="245"/>
      <c r="AA54" s="245">
        <f t="shared" si="8"/>
        <v>822</v>
      </c>
    </row>
    <row r="55" spans="4:27">
      <c r="M55" s="243" t="s">
        <v>93</v>
      </c>
      <c r="N55" s="246" t="s">
        <v>16</v>
      </c>
      <c r="O55" s="251">
        <v>9</v>
      </c>
      <c r="P55" s="251">
        <v>18</v>
      </c>
      <c r="Q55" s="251">
        <v>121</v>
      </c>
      <c r="R55" s="251">
        <v>141</v>
      </c>
      <c r="S55" s="251"/>
      <c r="T55" s="251"/>
      <c r="U55" s="251"/>
      <c r="V55" s="251"/>
      <c r="W55" s="251"/>
      <c r="X55" s="251"/>
      <c r="Y55" s="251"/>
      <c r="Z55" s="251"/>
      <c r="AA55" s="245">
        <f t="shared" si="8"/>
        <v>289</v>
      </c>
    </row>
    <row r="56" spans="4:27">
      <c r="M56" s="243" t="s">
        <v>93</v>
      </c>
      <c r="N56" s="246" t="s">
        <v>17</v>
      </c>
      <c r="O56" s="251">
        <v>0</v>
      </c>
      <c r="P56" s="251">
        <v>1</v>
      </c>
      <c r="Q56" s="251">
        <v>1</v>
      </c>
      <c r="R56" s="251">
        <v>1</v>
      </c>
      <c r="S56" s="251"/>
      <c r="T56" s="251"/>
      <c r="U56" s="251"/>
      <c r="V56" s="251"/>
      <c r="W56" s="251"/>
      <c r="X56" s="251"/>
      <c r="Y56" s="251"/>
      <c r="Z56" s="251"/>
      <c r="AA56" s="245">
        <f t="shared" si="8"/>
        <v>3</v>
      </c>
    </row>
    <row r="57" spans="4:27">
      <c r="M57" s="243" t="s">
        <v>93</v>
      </c>
      <c r="N57" s="246" t="s">
        <v>18</v>
      </c>
      <c r="O57" s="251">
        <v>11</v>
      </c>
      <c r="P57" s="251">
        <v>13</v>
      </c>
      <c r="Q57" s="251">
        <v>21</v>
      </c>
      <c r="R57" s="251">
        <v>25</v>
      </c>
      <c r="S57" s="251"/>
      <c r="T57" s="251"/>
      <c r="U57" s="251"/>
      <c r="V57" s="251"/>
      <c r="W57" s="251"/>
      <c r="X57" s="251"/>
      <c r="Y57" s="251"/>
      <c r="Z57" s="251"/>
      <c r="AA57" s="245">
        <f t="shared" si="8"/>
        <v>70</v>
      </c>
    </row>
    <row r="58" spans="4:27">
      <c r="D58" s="299" t="s">
        <v>154</v>
      </c>
      <c r="E58" s="299" t="s">
        <v>155</v>
      </c>
      <c r="F58" s="299" t="s">
        <v>156</v>
      </c>
      <c r="G58" s="299" t="s">
        <v>157</v>
      </c>
      <c r="H58" s="299" t="s">
        <v>170</v>
      </c>
      <c r="I58" s="299" t="s">
        <v>171</v>
      </c>
      <c r="M58" s="243" t="s">
        <v>93</v>
      </c>
      <c r="N58" s="244" t="s">
        <v>19</v>
      </c>
      <c r="O58" s="245">
        <v>0</v>
      </c>
      <c r="P58" s="245">
        <v>4</v>
      </c>
      <c r="Q58" s="245">
        <v>4</v>
      </c>
      <c r="R58" s="245">
        <v>108</v>
      </c>
      <c r="S58" s="245"/>
      <c r="T58" s="245"/>
      <c r="U58" s="245"/>
      <c r="V58" s="245"/>
      <c r="W58" s="245"/>
      <c r="X58" s="245"/>
      <c r="Y58" s="245"/>
      <c r="Z58" s="245"/>
      <c r="AA58" s="245">
        <f t="shared" si="8"/>
        <v>116</v>
      </c>
    </row>
    <row r="59" spans="4:27">
      <c r="D59" s="298">
        <v>137</v>
      </c>
      <c r="E59" s="298">
        <v>292</v>
      </c>
      <c r="F59" s="298">
        <v>-346</v>
      </c>
      <c r="G59" s="298">
        <v>504</v>
      </c>
      <c r="H59" s="298" t="s">
        <v>172</v>
      </c>
      <c r="I59" s="298">
        <v>757</v>
      </c>
      <c r="M59" s="243" t="s">
        <v>93</v>
      </c>
      <c r="N59" s="244" t="s">
        <v>20</v>
      </c>
      <c r="O59" s="245">
        <v>3.3662899999999998</v>
      </c>
      <c r="P59" s="245">
        <v>6</v>
      </c>
      <c r="Q59" s="245">
        <v>11</v>
      </c>
      <c r="R59" s="245">
        <v>13</v>
      </c>
      <c r="S59" s="245"/>
      <c r="T59" s="245"/>
      <c r="U59" s="245"/>
      <c r="V59" s="245"/>
      <c r="W59" s="245"/>
      <c r="X59" s="245"/>
      <c r="Y59" s="245"/>
      <c r="Z59" s="245"/>
      <c r="AA59" s="245">
        <f t="shared" si="8"/>
        <v>33.366289999999999</v>
      </c>
    </row>
    <row r="60" spans="4:27">
      <c r="D60" s="298">
        <v>166</v>
      </c>
      <c r="E60" s="298">
        <v>211</v>
      </c>
      <c r="F60" s="298">
        <v>353</v>
      </c>
      <c r="G60" s="298">
        <v>706</v>
      </c>
      <c r="H60" s="298">
        <v>744</v>
      </c>
      <c r="I60" s="298">
        <v>1322</v>
      </c>
      <c r="M60" s="243" t="s">
        <v>94</v>
      </c>
      <c r="N60" s="246" t="s">
        <v>21</v>
      </c>
      <c r="O60" s="251">
        <v>82</v>
      </c>
      <c r="P60" s="251">
        <v>82</v>
      </c>
      <c r="Q60" s="251">
        <v>222</v>
      </c>
      <c r="R60" s="251">
        <v>222</v>
      </c>
      <c r="S60" s="251"/>
      <c r="T60" s="251"/>
      <c r="U60" s="251"/>
      <c r="V60" s="251"/>
      <c r="W60" s="251"/>
      <c r="X60" s="251"/>
      <c r="Y60" s="251"/>
      <c r="Z60" s="251"/>
      <c r="AA60" s="245">
        <f t="shared" si="8"/>
        <v>608</v>
      </c>
    </row>
    <row r="61" spans="4:27">
      <c r="D61" s="278">
        <v>364</v>
      </c>
      <c r="E61" s="278">
        <v>627</v>
      </c>
      <c r="F61" s="278">
        <v>511</v>
      </c>
      <c r="G61" s="278">
        <v>420</v>
      </c>
      <c r="H61" s="278"/>
      <c r="I61" s="278"/>
      <c r="M61" s="243" t="s">
        <v>94</v>
      </c>
      <c r="N61" s="246" t="s">
        <v>22</v>
      </c>
      <c r="O61" s="251">
        <v>0</v>
      </c>
      <c r="P61" s="251" t="s">
        <v>136</v>
      </c>
      <c r="Q61" s="251">
        <v>20</v>
      </c>
      <c r="R61" s="251">
        <v>22</v>
      </c>
      <c r="S61" s="251"/>
      <c r="T61" s="251"/>
      <c r="U61" s="251"/>
      <c r="V61" s="251"/>
      <c r="W61" s="251"/>
      <c r="X61" s="251"/>
      <c r="Y61" s="251"/>
      <c r="Z61" s="251"/>
      <c r="AA61" s="245">
        <f t="shared" si="8"/>
        <v>42</v>
      </c>
    </row>
    <row r="62" spans="4:27">
      <c r="D62" s="278">
        <v>192</v>
      </c>
      <c r="E62" s="278">
        <v>441</v>
      </c>
      <c r="F62" s="278">
        <v>354</v>
      </c>
      <c r="G62" s="278">
        <v>384</v>
      </c>
      <c r="H62" s="278"/>
      <c r="I62" s="278"/>
      <c r="M62" s="243" t="s">
        <v>94</v>
      </c>
      <c r="N62" s="244" t="s">
        <v>23</v>
      </c>
      <c r="O62" s="245">
        <v>9</v>
      </c>
      <c r="P62" s="245">
        <v>17</v>
      </c>
      <c r="Q62" s="245">
        <v>42</v>
      </c>
      <c r="R62" s="245">
        <v>57</v>
      </c>
      <c r="S62" s="245"/>
      <c r="T62" s="245"/>
      <c r="U62" s="245"/>
      <c r="V62" s="245"/>
      <c r="W62" s="245"/>
      <c r="X62" s="245"/>
      <c r="Y62" s="245"/>
      <c r="Z62" s="245"/>
      <c r="AA62" s="245">
        <f t="shared" si="8"/>
        <v>125</v>
      </c>
    </row>
    <row r="63" spans="4:27">
      <c r="D63" s="278">
        <v>269</v>
      </c>
      <c r="E63" s="278">
        <v>417</v>
      </c>
      <c r="F63" s="278">
        <v>375</v>
      </c>
      <c r="G63" s="278">
        <v>457</v>
      </c>
      <c r="H63" s="278"/>
      <c r="I63" s="278"/>
      <c r="M63" s="243" t="s">
        <v>94</v>
      </c>
      <c r="N63" s="244" t="s">
        <v>100</v>
      </c>
      <c r="O63" s="245">
        <v>-21</v>
      </c>
      <c r="P63" s="245">
        <v>-20</v>
      </c>
      <c r="Q63" s="245">
        <v>-12</v>
      </c>
      <c r="R63" s="245">
        <v>-13</v>
      </c>
      <c r="S63" s="245"/>
      <c r="T63" s="245"/>
      <c r="U63" s="245"/>
      <c r="V63" s="245"/>
      <c r="W63" s="245"/>
      <c r="X63" s="245"/>
      <c r="Y63" s="245"/>
      <c r="Z63" s="245"/>
      <c r="AA63" s="245">
        <f t="shared" si="8"/>
        <v>-66</v>
      </c>
    </row>
    <row r="64" spans="4:27">
      <c r="D64" s="278">
        <v>318</v>
      </c>
      <c r="E64" s="278">
        <v>628</v>
      </c>
      <c r="F64" s="278">
        <v>454</v>
      </c>
      <c r="G64" s="278">
        <v>585</v>
      </c>
      <c r="H64" s="278"/>
      <c r="I64" s="278"/>
      <c r="N64" s="244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</row>
    <row r="65" spans="4:27">
      <c r="D65" s="278">
        <v>214</v>
      </c>
      <c r="E65" s="278">
        <v>628</v>
      </c>
      <c r="F65" s="278">
        <v>335</v>
      </c>
      <c r="G65" s="278">
        <v>543</v>
      </c>
      <c r="H65" s="278"/>
      <c r="I65" s="278"/>
      <c r="N65" s="244" t="s">
        <v>62</v>
      </c>
      <c r="O65" s="245">
        <f>SUM(O53:O59)</f>
        <v>110.36629000000001</v>
      </c>
      <c r="P65" s="245">
        <f t="shared" ref="P65:R65" si="9">SUM(P53:P59)</f>
        <v>242</v>
      </c>
      <c r="Q65" s="245">
        <f t="shared" si="9"/>
        <v>517</v>
      </c>
      <c r="R65" s="245">
        <f t="shared" si="9"/>
        <v>743</v>
      </c>
      <c r="S65" s="245"/>
      <c r="T65" s="245"/>
      <c r="U65" s="245"/>
      <c r="V65" s="245"/>
      <c r="W65" s="245"/>
      <c r="X65" s="245"/>
      <c r="Y65" s="245"/>
      <c r="Z65" s="245"/>
      <c r="AA65" s="277">
        <f>SUM(AA48:AA63)</f>
        <v>6905.3662899999999</v>
      </c>
    </row>
    <row r="66" spans="4:27">
      <c r="D66" s="278">
        <v>154</v>
      </c>
      <c r="E66" s="278">
        <v>247</v>
      </c>
      <c r="F66" s="278">
        <v>362</v>
      </c>
      <c r="G66" s="278">
        <v>547</v>
      </c>
      <c r="H66" s="278"/>
      <c r="I66" s="278"/>
    </row>
    <row r="67" spans="4:27">
      <c r="D67" s="278">
        <v>274</v>
      </c>
      <c r="E67" s="278">
        <v>691</v>
      </c>
      <c r="F67" s="278">
        <v>1971</v>
      </c>
      <c r="G67" s="278">
        <v>592</v>
      </c>
      <c r="H67" s="278"/>
      <c r="I67" s="278"/>
    </row>
    <row r="68" spans="4:27">
      <c r="D68" s="278">
        <v>245</v>
      </c>
      <c r="E68" s="278">
        <v>355</v>
      </c>
      <c r="F68" s="278">
        <v>391</v>
      </c>
      <c r="G68" s="278">
        <v>577</v>
      </c>
      <c r="H68" s="278"/>
      <c r="I68" s="278"/>
    </row>
    <row r="69" spans="4:27">
      <c r="D69" s="278">
        <v>171</v>
      </c>
      <c r="E69" s="278">
        <v>344</v>
      </c>
      <c r="F69" s="278">
        <v>591</v>
      </c>
      <c r="G69" s="278">
        <v>330</v>
      </c>
      <c r="H69" s="278"/>
      <c r="I69" s="278"/>
    </row>
    <row r="70" spans="4:27">
      <c r="D70" s="278">
        <v>425</v>
      </c>
      <c r="E70" s="278">
        <v>938</v>
      </c>
      <c r="F70" s="278">
        <v>378</v>
      </c>
      <c r="G70" s="278">
        <v>638</v>
      </c>
      <c r="H70" s="278"/>
      <c r="I70" s="278"/>
    </row>
    <row r="71" spans="4:27">
      <c r="D71" s="279">
        <f>SUM(D59:D70)</f>
        <v>2929</v>
      </c>
      <c r="E71" s="279">
        <f>SUM(E59:E70)</f>
        <v>5819</v>
      </c>
      <c r="F71" s="279">
        <f>SUM(F59:F70)</f>
        <v>5729</v>
      </c>
      <c r="G71" s="279">
        <v>6328</v>
      </c>
      <c r="H71" s="279"/>
      <c r="I71" s="279"/>
    </row>
    <row r="72" spans="4:27" ht="16.2" thickBot="1">
      <c r="G72" s="98"/>
      <c r="H72" s="125"/>
    </row>
    <row r="73" spans="4:27" ht="16.2" thickBot="1">
      <c r="G73" s="98"/>
      <c r="H73" s="125"/>
      <c r="L73" s="280">
        <f>6328-SUM(I59:I69)</f>
        <v>4249</v>
      </c>
    </row>
    <row r="74" spans="4:27" ht="16.2" thickBot="1">
      <c r="G74" s="98"/>
      <c r="H74" s="125"/>
      <c r="J74" s="280"/>
    </row>
    <row r="78" spans="4:27" ht="28.8">
      <c r="G78" s="281" t="s">
        <v>161</v>
      </c>
      <c r="H78" s="282" t="s">
        <v>162</v>
      </c>
      <c r="I78" s="282" t="s">
        <v>163</v>
      </c>
      <c r="J78" s="282"/>
      <c r="K78" s="282"/>
      <c r="L78" s="282" t="s">
        <v>164</v>
      </c>
      <c r="M78" s="282" t="s">
        <v>165</v>
      </c>
      <c r="N78" s="282" t="s">
        <v>166</v>
      </c>
      <c r="O78" s="282" t="s">
        <v>167</v>
      </c>
      <c r="P78" s="283" t="s">
        <v>168</v>
      </c>
    </row>
    <row r="79" spans="4:27">
      <c r="G79" s="284">
        <v>2022</v>
      </c>
      <c r="H79" s="285">
        <v>2.9</v>
      </c>
      <c r="I79" s="285"/>
      <c r="J79" s="285"/>
      <c r="K79" s="285"/>
      <c r="L79" s="285">
        <v>2.9</v>
      </c>
      <c r="M79" s="285">
        <v>5.8</v>
      </c>
      <c r="N79" s="285">
        <v>3.4</v>
      </c>
      <c r="O79" s="286">
        <f>(M79-L79)/M79</f>
        <v>0.5</v>
      </c>
      <c r="P79" s="287"/>
    </row>
    <row r="80" spans="4:27">
      <c r="G80" s="288">
        <v>2023</v>
      </c>
      <c r="H80" s="289">
        <v>5.7</v>
      </c>
      <c r="I80" s="290">
        <f>(H80-H79)/H79</f>
        <v>0.9655172413793105</v>
      </c>
      <c r="J80" s="290"/>
      <c r="K80" s="290"/>
      <c r="L80" s="289">
        <v>2.6</v>
      </c>
      <c r="M80" s="289">
        <v>6.3</v>
      </c>
      <c r="N80" s="289">
        <v>3.7</v>
      </c>
      <c r="O80" s="290">
        <f>(M80-H80)/M80</f>
        <v>9.5238095238095191E-2</v>
      </c>
      <c r="P80" s="291">
        <f>(M80-M79)/M79</f>
        <v>8.6206896551724144E-2</v>
      </c>
    </row>
    <row r="81" spans="6:16">
      <c r="G81" s="288">
        <v>2024</v>
      </c>
      <c r="H81" s="289">
        <v>5.9</v>
      </c>
      <c r="I81" s="290">
        <f>(H81-H80)/H80</f>
        <v>3.5087719298245647E-2</v>
      </c>
      <c r="J81" s="290"/>
      <c r="K81" s="290"/>
      <c r="L81" s="289"/>
      <c r="M81" s="289">
        <v>1.3</v>
      </c>
      <c r="N81" s="289"/>
      <c r="O81" s="290"/>
      <c r="P81" s="291"/>
    </row>
    <row r="82" spans="6:16">
      <c r="F82" s="292"/>
      <c r="G82" s="292"/>
    </row>
    <row r="83" spans="6:16">
      <c r="F83" s="292"/>
      <c r="G83" s="292"/>
    </row>
  </sheetData>
  <mergeCells count="2">
    <mergeCell ref="N23:AA23"/>
    <mergeCell ref="N46:AA46"/>
  </mergeCells>
  <conditionalFormatting sqref="H72">
    <cfRule type="expression" dxfId="527" priority="250">
      <formula>H72&lt;D71</formula>
    </cfRule>
    <cfRule type="expression" dxfId="526" priority="251">
      <formula>H72&gt;D71</formula>
    </cfRule>
  </conditionalFormatting>
  <conditionalFormatting sqref="H72:H74">
    <cfRule type="containsBlanks" dxfId="525" priority="4">
      <formula>LEN(TRIM(H72))=0</formula>
    </cfRule>
  </conditionalFormatting>
  <conditionalFormatting sqref="H73:H74">
    <cfRule type="expression" dxfId="524" priority="5">
      <formula>H73&lt;H72</formula>
    </cfRule>
    <cfRule type="expression" dxfId="523" priority="6">
      <formula>H73&gt;H72</formula>
    </cfRule>
  </conditionalFormatting>
  <conditionalFormatting sqref="AB46:AC46">
    <cfRule type="containsBlanks" dxfId="522" priority="1">
      <formula>LEN(TRIM(AB46))=0</formula>
    </cfRule>
    <cfRule type="expression" dxfId="521" priority="2">
      <formula>AB46&lt;AB45</formula>
    </cfRule>
    <cfRule type="expression" dxfId="520" priority="3">
      <formula>AB46&gt;AB45</formula>
    </cfRule>
  </conditionalFormatting>
  <pageMargins left="0.7" right="0.7" top="0.75" bottom="0.75" header="0.3" footer="0.3"/>
  <ignoredErrors>
    <ignoredError sqref="D4:D19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2357-0FC1-4C91-BF76-9F6BD5B97080}">
  <sheetPr>
    <tabColor rgb="FFC00000"/>
  </sheetPr>
  <dimension ref="A1:S65"/>
  <sheetViews>
    <sheetView topLeftCell="A31" workbookViewId="0">
      <selection activeCell="B38" sqref="B38"/>
    </sheetView>
  </sheetViews>
  <sheetFormatPr defaultRowHeight="14.4"/>
  <cols>
    <col min="1" max="1" width="19" customWidth="1"/>
    <col min="2" max="2" width="20.44140625" customWidth="1"/>
    <col min="5" max="5" width="12.44140625" customWidth="1"/>
    <col min="6" max="6" width="11.33203125" customWidth="1"/>
    <col min="7" max="7" width="11.6640625" customWidth="1"/>
    <col min="8" max="8" width="10" customWidth="1"/>
    <col min="9" max="9" width="11.77734375" customWidth="1"/>
  </cols>
  <sheetData>
    <row r="1" spans="1:19" ht="18">
      <c r="D1" s="432" t="s">
        <v>186</v>
      </c>
      <c r="E1" s="433"/>
      <c r="F1" s="433"/>
      <c r="G1" s="433"/>
      <c r="H1" s="433"/>
      <c r="I1" s="433"/>
    </row>
    <row r="2" spans="1:19" ht="28.8">
      <c r="A2" s="57" t="s">
        <v>78</v>
      </c>
      <c r="B2" s="272" t="s">
        <v>79</v>
      </c>
      <c r="D2" s="301" t="s">
        <v>153</v>
      </c>
      <c r="E2" s="302" t="s">
        <v>182</v>
      </c>
      <c r="F2" s="302" t="s">
        <v>183</v>
      </c>
      <c r="G2" s="302" t="s">
        <v>184</v>
      </c>
      <c r="H2" s="305" t="s">
        <v>190</v>
      </c>
      <c r="I2" s="305" t="s">
        <v>191</v>
      </c>
    </row>
    <row r="3" spans="1:19">
      <c r="A3" s="243" t="s">
        <v>9</v>
      </c>
      <c r="B3" s="244" t="s">
        <v>9</v>
      </c>
      <c r="D3" s="272" t="s">
        <v>80</v>
      </c>
      <c r="E3" s="303">
        <v>291.88308000000001</v>
      </c>
      <c r="F3" s="243">
        <v>504</v>
      </c>
      <c r="G3" s="243">
        <v>757</v>
      </c>
      <c r="H3" s="243">
        <v>59</v>
      </c>
      <c r="I3" s="306">
        <f>H3/G3</f>
        <v>7.7939233817701459E-2</v>
      </c>
    </row>
    <row r="4" spans="1:19">
      <c r="A4" s="243" t="s">
        <v>10</v>
      </c>
      <c r="B4" s="246" t="s">
        <v>10</v>
      </c>
      <c r="D4" s="272" t="s">
        <v>81</v>
      </c>
      <c r="E4" s="303">
        <v>210.65472999999989</v>
      </c>
      <c r="F4" s="243">
        <v>906</v>
      </c>
      <c r="G4" s="243">
        <v>1322</v>
      </c>
      <c r="H4" s="243">
        <v>96</v>
      </c>
      <c r="I4" s="306">
        <f t="shared" ref="I4:I6" si="0">H4/G4</f>
        <v>7.2617246596066568E-2</v>
      </c>
    </row>
    <row r="5" spans="1:19">
      <c r="A5" s="243" t="s">
        <v>94</v>
      </c>
      <c r="B5" s="244" t="s">
        <v>11</v>
      </c>
      <c r="D5" s="272" t="s">
        <v>158</v>
      </c>
      <c r="E5" s="303">
        <v>626.59757000000013</v>
      </c>
      <c r="F5" s="243">
        <v>1208</v>
      </c>
      <c r="G5" s="243">
        <v>2017</v>
      </c>
      <c r="H5" s="243">
        <v>-131</v>
      </c>
      <c r="I5" s="306">
        <f t="shared" si="0"/>
        <v>-6.494794248884482E-2</v>
      </c>
      <c r="L5" s="245"/>
      <c r="M5" s="245"/>
    </row>
    <row r="6" spans="1:19">
      <c r="A6" s="243" t="s">
        <v>12</v>
      </c>
      <c r="B6" s="246" t="s">
        <v>12</v>
      </c>
      <c r="D6" s="272" t="s">
        <v>83</v>
      </c>
      <c r="E6" s="303">
        <v>506</v>
      </c>
      <c r="F6" s="243">
        <v>1661</v>
      </c>
      <c r="G6" s="303">
        <v>2528.9535999999998</v>
      </c>
      <c r="H6" s="243">
        <v>-219</v>
      </c>
      <c r="I6" s="306">
        <f t="shared" si="0"/>
        <v>-8.6597081101053033E-2</v>
      </c>
      <c r="L6" s="245"/>
      <c r="M6" s="245"/>
    </row>
    <row r="7" spans="1:19">
      <c r="A7" s="243" t="s">
        <v>94</v>
      </c>
      <c r="B7" s="246" t="s">
        <v>13</v>
      </c>
      <c r="D7" s="272" t="s">
        <v>159</v>
      </c>
      <c r="L7" s="245"/>
      <c r="M7" s="245"/>
    </row>
    <row r="8" spans="1:19">
      <c r="A8" s="243" t="s">
        <v>93</v>
      </c>
      <c r="B8" s="244" t="s">
        <v>14</v>
      </c>
      <c r="D8" s="272" t="s">
        <v>85</v>
      </c>
      <c r="L8" s="245"/>
      <c r="M8" s="245"/>
    </row>
    <row r="9" spans="1:19">
      <c r="A9" s="243" t="s">
        <v>93</v>
      </c>
      <c r="B9" s="244" t="s">
        <v>15</v>
      </c>
      <c r="D9" s="272" t="s">
        <v>86</v>
      </c>
    </row>
    <row r="10" spans="1:19">
      <c r="A10" s="243" t="s">
        <v>93</v>
      </c>
      <c r="B10" s="246" t="s">
        <v>16</v>
      </c>
      <c r="D10" s="272" t="s">
        <v>181</v>
      </c>
    </row>
    <row r="11" spans="1:19">
      <c r="A11" s="243" t="s">
        <v>93</v>
      </c>
      <c r="B11" s="246" t="s">
        <v>17</v>
      </c>
      <c r="D11" s="272" t="s">
        <v>88</v>
      </c>
    </row>
    <row r="12" spans="1:19">
      <c r="A12" s="243" t="s">
        <v>93</v>
      </c>
      <c r="B12" s="246" t="s">
        <v>18</v>
      </c>
      <c r="D12" s="272" t="s">
        <v>160</v>
      </c>
    </row>
    <row r="13" spans="1:19">
      <c r="A13" s="243" t="s">
        <v>93</v>
      </c>
      <c r="B13" s="244" t="s">
        <v>19</v>
      </c>
      <c r="D13" s="272" t="s">
        <v>90</v>
      </c>
    </row>
    <row r="14" spans="1:19">
      <c r="A14" s="243" t="s">
        <v>93</v>
      </c>
      <c r="B14" s="244" t="s">
        <v>20</v>
      </c>
      <c r="D14" s="272" t="s">
        <v>91</v>
      </c>
    </row>
    <row r="15" spans="1:19">
      <c r="A15" s="243" t="s">
        <v>94</v>
      </c>
      <c r="B15" s="246" t="s">
        <v>21</v>
      </c>
      <c r="D15" s="272" t="s">
        <v>62</v>
      </c>
      <c r="P15">
        <v>110.36629000000001</v>
      </c>
      <c r="Q15">
        <v>242</v>
      </c>
      <c r="R15">
        <v>517</v>
      </c>
      <c r="S15">
        <v>743</v>
      </c>
    </row>
    <row r="16" spans="1:19">
      <c r="A16" s="243" t="s">
        <v>94</v>
      </c>
      <c r="B16" s="246" t="s">
        <v>22</v>
      </c>
    </row>
    <row r="17" spans="1:19">
      <c r="A17" s="243" t="s">
        <v>94</v>
      </c>
      <c r="B17" s="244" t="s">
        <v>23</v>
      </c>
      <c r="P17" s="293">
        <v>149.68139471126136</v>
      </c>
      <c r="Q17" s="293">
        <v>244.73270313248122</v>
      </c>
      <c r="R17" s="293">
        <v>377.67569447749116</v>
      </c>
      <c r="S17" s="293">
        <v>120.12882462450966</v>
      </c>
    </row>
    <row r="18" spans="1:19" ht="18">
      <c r="A18" s="243" t="s">
        <v>94</v>
      </c>
      <c r="B18" s="244" t="s">
        <v>100</v>
      </c>
      <c r="D18" s="434" t="s">
        <v>187</v>
      </c>
      <c r="E18" s="434"/>
      <c r="F18" s="434"/>
      <c r="G18" s="434"/>
      <c r="H18" s="434"/>
      <c r="I18" s="434"/>
    </row>
    <row r="19" spans="1:19" ht="28.8">
      <c r="D19" s="301" t="s">
        <v>153</v>
      </c>
      <c r="E19" s="302" t="s">
        <v>182</v>
      </c>
      <c r="F19" s="302" t="s">
        <v>183</v>
      </c>
      <c r="G19" s="302" t="s">
        <v>184</v>
      </c>
      <c r="H19" s="304" t="s">
        <v>190</v>
      </c>
      <c r="I19" s="305" t="s">
        <v>191</v>
      </c>
    </row>
    <row r="20" spans="1:19">
      <c r="D20" s="272" t="s">
        <v>80</v>
      </c>
      <c r="E20" s="303">
        <v>149.68139471126136</v>
      </c>
      <c r="F20" s="303">
        <v>110.36629000000001</v>
      </c>
      <c r="G20" s="303">
        <v>231</v>
      </c>
      <c r="H20" s="243">
        <v>90</v>
      </c>
      <c r="I20" s="306">
        <f>H20/G20</f>
        <v>0.38961038961038963</v>
      </c>
    </row>
    <row r="21" spans="1:19">
      <c r="D21" s="272" t="s">
        <v>81</v>
      </c>
      <c r="E21" s="303">
        <v>244.73270313248122</v>
      </c>
      <c r="F21" s="303">
        <v>242</v>
      </c>
      <c r="G21" s="303">
        <v>249</v>
      </c>
      <c r="H21" s="243">
        <v>2</v>
      </c>
      <c r="I21" s="306">
        <f t="shared" ref="I21:I23" si="1">H21/G21</f>
        <v>8.0321285140562242E-3</v>
      </c>
    </row>
    <row r="22" spans="1:19">
      <c r="D22" s="272" t="s">
        <v>158</v>
      </c>
      <c r="E22" s="303">
        <v>377.67569447749116</v>
      </c>
      <c r="F22" s="303">
        <v>517</v>
      </c>
      <c r="G22" s="303">
        <v>593</v>
      </c>
      <c r="H22" s="243">
        <v>164</v>
      </c>
      <c r="I22" s="306">
        <f t="shared" si="1"/>
        <v>0.27655986509274871</v>
      </c>
    </row>
    <row r="23" spans="1:19">
      <c r="D23" s="272" t="s">
        <v>83</v>
      </c>
      <c r="E23" s="303">
        <v>120.12882462450966</v>
      </c>
      <c r="F23" s="303">
        <v>743</v>
      </c>
      <c r="G23" s="303">
        <v>696</v>
      </c>
      <c r="H23" s="243">
        <v>206</v>
      </c>
      <c r="I23" s="306">
        <f t="shared" si="1"/>
        <v>0.29597701149425287</v>
      </c>
    </row>
    <row r="24" spans="1:19">
      <c r="D24" s="272" t="s">
        <v>159</v>
      </c>
    </row>
    <row r="25" spans="1:19">
      <c r="D25" s="272" t="s">
        <v>85</v>
      </c>
    </row>
    <row r="26" spans="1:19">
      <c r="D26" s="272" t="s">
        <v>86</v>
      </c>
    </row>
    <row r="27" spans="1:19">
      <c r="D27" s="272" t="s">
        <v>181</v>
      </c>
    </row>
    <row r="28" spans="1:19">
      <c r="D28" s="272" t="s">
        <v>88</v>
      </c>
    </row>
    <row r="29" spans="1:19">
      <c r="D29" s="272" t="s">
        <v>160</v>
      </c>
    </row>
    <row r="30" spans="1:19">
      <c r="D30" s="272" t="s">
        <v>90</v>
      </c>
    </row>
    <row r="31" spans="1:19">
      <c r="D31" s="272" t="s">
        <v>91</v>
      </c>
    </row>
    <row r="32" spans="1:19">
      <c r="D32" s="272" t="s">
        <v>62</v>
      </c>
      <c r="O32">
        <v>110.36629000000001</v>
      </c>
      <c r="P32">
        <v>242</v>
      </c>
      <c r="Q32">
        <v>517</v>
      </c>
      <c r="R32">
        <v>743</v>
      </c>
    </row>
    <row r="33" spans="4:18">
      <c r="O33" s="293">
        <v>149.68139471126136</v>
      </c>
      <c r="P33" s="293">
        <v>244.73270313248122</v>
      </c>
      <c r="Q33" s="293">
        <v>377.67569447749116</v>
      </c>
      <c r="R33" s="293">
        <v>120.12882462450966</v>
      </c>
    </row>
    <row r="34" spans="4:18" ht="15.6">
      <c r="D34" s="435" t="s">
        <v>189</v>
      </c>
      <c r="E34" s="435"/>
      <c r="F34" s="435"/>
      <c r="G34" s="435"/>
      <c r="H34" s="435"/>
      <c r="I34" s="435"/>
    </row>
    <row r="35" spans="4:18" ht="28.8">
      <c r="D35" s="301" t="s">
        <v>153</v>
      </c>
      <c r="E35" s="302" t="s">
        <v>182</v>
      </c>
      <c r="F35" s="302" t="s">
        <v>183</v>
      </c>
      <c r="G35" s="302" t="s">
        <v>184</v>
      </c>
      <c r="H35" s="304" t="s">
        <v>190</v>
      </c>
      <c r="I35" s="305" t="s">
        <v>191</v>
      </c>
    </row>
    <row r="36" spans="4:18">
      <c r="D36" s="272" t="s">
        <v>80</v>
      </c>
      <c r="E36" s="303">
        <v>149.68139471126136</v>
      </c>
      <c r="F36" s="303">
        <v>110.36629000000001</v>
      </c>
      <c r="G36" s="303">
        <v>13</v>
      </c>
      <c r="H36" s="243">
        <v>-14</v>
      </c>
      <c r="I36" s="306">
        <f>H36/G36</f>
        <v>-1.0769230769230769</v>
      </c>
    </row>
    <row r="37" spans="4:18">
      <c r="D37" s="272" t="s">
        <v>81</v>
      </c>
      <c r="E37" s="303">
        <v>244.73270313248122</v>
      </c>
      <c r="F37" s="243">
        <v>242</v>
      </c>
      <c r="G37" s="303">
        <v>70</v>
      </c>
      <c r="H37" s="243">
        <v>-37</v>
      </c>
      <c r="I37" s="306">
        <f t="shared" ref="I37:I39" si="2">H37/G37</f>
        <v>-0.52857142857142858</v>
      </c>
    </row>
    <row r="38" spans="4:18">
      <c r="D38" s="272" t="s">
        <v>158</v>
      </c>
      <c r="E38" s="303">
        <v>377.67569447749116</v>
      </c>
      <c r="F38" s="243">
        <v>517</v>
      </c>
      <c r="G38" s="303">
        <v>185</v>
      </c>
      <c r="H38" s="243">
        <v>22</v>
      </c>
      <c r="I38" s="306">
        <f t="shared" si="2"/>
        <v>0.11891891891891893</v>
      </c>
    </row>
    <row r="39" spans="4:18">
      <c r="D39" s="272" t="s">
        <v>83</v>
      </c>
      <c r="E39" s="303">
        <v>120.12882462450966</v>
      </c>
      <c r="F39" s="243">
        <v>743</v>
      </c>
      <c r="G39" s="303">
        <v>316</v>
      </c>
      <c r="H39" s="243">
        <v>95</v>
      </c>
      <c r="I39" s="306">
        <f t="shared" si="2"/>
        <v>0.30063291139240506</v>
      </c>
    </row>
    <row r="40" spans="4:18">
      <c r="D40" s="272" t="s">
        <v>159</v>
      </c>
    </row>
    <row r="41" spans="4:18">
      <c r="D41" s="272" t="s">
        <v>85</v>
      </c>
    </row>
    <row r="42" spans="4:18">
      <c r="D42" s="272" t="s">
        <v>86</v>
      </c>
    </row>
    <row r="43" spans="4:18">
      <c r="D43" s="272" t="s">
        <v>181</v>
      </c>
    </row>
    <row r="44" spans="4:18">
      <c r="D44" s="272" t="s">
        <v>88</v>
      </c>
    </row>
    <row r="45" spans="4:18">
      <c r="D45" s="272" t="s">
        <v>160</v>
      </c>
    </row>
    <row r="46" spans="4:18">
      <c r="D46" s="272" t="s">
        <v>90</v>
      </c>
    </row>
    <row r="47" spans="4:18">
      <c r="D47" s="272" t="s">
        <v>91</v>
      </c>
    </row>
    <row r="48" spans="4:18">
      <c r="D48" s="272" t="s">
        <v>62</v>
      </c>
    </row>
    <row r="51" spans="4:7">
      <c r="D51" s="431" t="s">
        <v>189</v>
      </c>
      <c r="E51" s="431"/>
      <c r="F51" s="431"/>
      <c r="G51" s="431"/>
    </row>
    <row r="52" spans="4:7">
      <c r="D52" s="301" t="s">
        <v>153</v>
      </c>
      <c r="E52" s="302" t="s">
        <v>182</v>
      </c>
      <c r="F52" s="302" t="s">
        <v>183</v>
      </c>
      <c r="G52" s="302" t="s">
        <v>184</v>
      </c>
    </row>
    <row r="53" spans="4:7">
      <c r="D53" s="272" t="s">
        <v>80</v>
      </c>
      <c r="E53" s="303">
        <v>149.68139471126136</v>
      </c>
      <c r="F53" s="303">
        <v>110.36629000000001</v>
      </c>
      <c r="G53" s="303">
        <v>13</v>
      </c>
    </row>
    <row r="54" spans="4:7">
      <c r="D54" s="272" t="s">
        <v>81</v>
      </c>
      <c r="E54" s="303">
        <v>244.73270313248122</v>
      </c>
      <c r="F54" s="243">
        <v>242</v>
      </c>
      <c r="G54" s="303">
        <v>70</v>
      </c>
    </row>
    <row r="55" spans="4:7">
      <c r="D55" s="272" t="s">
        <v>158</v>
      </c>
      <c r="E55" s="303">
        <v>377.67569447749116</v>
      </c>
      <c r="F55" s="243">
        <v>517</v>
      </c>
      <c r="G55" s="303">
        <v>185</v>
      </c>
    </row>
    <row r="56" spans="4:7">
      <c r="D56" s="272" t="s">
        <v>83</v>
      </c>
      <c r="E56" s="303">
        <v>120.12882462450966</v>
      </c>
      <c r="F56" s="243">
        <v>743</v>
      </c>
      <c r="G56" s="303">
        <v>316</v>
      </c>
    </row>
    <row r="57" spans="4:7">
      <c r="D57" s="272" t="s">
        <v>159</v>
      </c>
    </row>
    <row r="58" spans="4:7">
      <c r="D58" s="272" t="s">
        <v>85</v>
      </c>
    </row>
    <row r="59" spans="4:7">
      <c r="D59" s="272" t="s">
        <v>86</v>
      </c>
    </row>
    <row r="60" spans="4:7">
      <c r="D60" s="272" t="s">
        <v>181</v>
      </c>
    </row>
    <row r="61" spans="4:7">
      <c r="D61" s="272" t="s">
        <v>88</v>
      </c>
    </row>
    <row r="62" spans="4:7">
      <c r="D62" s="272" t="s">
        <v>160</v>
      </c>
    </row>
    <row r="63" spans="4:7">
      <c r="D63" s="272" t="s">
        <v>90</v>
      </c>
    </row>
    <row r="64" spans="4:7">
      <c r="D64" s="272" t="s">
        <v>91</v>
      </c>
    </row>
    <row r="65" spans="4:4">
      <c r="D65" s="272" t="s">
        <v>62</v>
      </c>
    </row>
  </sheetData>
  <mergeCells count="4">
    <mergeCell ref="D51:G51"/>
    <mergeCell ref="D1:I1"/>
    <mergeCell ref="D18:I18"/>
    <mergeCell ref="D34:I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52"/>
  <sheetViews>
    <sheetView topLeftCell="D58" zoomScale="110" zoomScaleNormal="110" workbookViewId="0">
      <selection activeCell="M4" sqref="M4:X4"/>
    </sheetView>
  </sheetViews>
  <sheetFormatPr defaultRowHeight="14.4"/>
  <cols>
    <col min="1" max="1" width="11.5546875" bestFit="1" customWidth="1"/>
    <col min="2" max="2" width="24.44140625" bestFit="1" customWidth="1"/>
    <col min="3" max="3" width="24.88671875" bestFit="1" customWidth="1"/>
    <col min="4" max="6" width="24.44140625" bestFit="1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57" t="s">
        <v>78</v>
      </c>
      <c r="B3" s="247" t="s">
        <v>79</v>
      </c>
      <c r="C3" s="247">
        <v>2022</v>
      </c>
      <c r="D3" s="247" t="s">
        <v>138</v>
      </c>
      <c r="E3" s="247" t="s">
        <v>139</v>
      </c>
      <c r="F3" s="247" t="s">
        <v>140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t="s">
        <v>9</v>
      </c>
      <c r="B4" s="244" t="s">
        <v>9</v>
      </c>
      <c r="C4" s="245">
        <v>5819.1990400000004</v>
      </c>
      <c r="D4" s="245">
        <f>SUM(M4:T4)</f>
        <v>3491.3513400000006</v>
      </c>
      <c r="E4" s="243">
        <v>2627</v>
      </c>
      <c r="F4" s="243">
        <v>3768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t="s">
        <v>10</v>
      </c>
      <c r="B5" s="246" t="s">
        <v>10</v>
      </c>
      <c r="C5" s="245">
        <v>891.04853999999989</v>
      </c>
      <c r="D5" s="245">
        <f t="shared" ref="D5:D18" si="0">SUM(M5:T5)</f>
        <v>553.39825364633612</v>
      </c>
      <c r="E5" s="243">
        <v>304</v>
      </c>
      <c r="F5" s="243">
        <v>22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t="s">
        <v>93</v>
      </c>
      <c r="B6" s="244" t="s">
        <v>11</v>
      </c>
      <c r="C6" s="245">
        <v>282.05473999999998</v>
      </c>
      <c r="D6" s="245">
        <f t="shared" si="0"/>
        <v>165.51032000000001</v>
      </c>
      <c r="E6" s="243">
        <v>168</v>
      </c>
      <c r="F6" s="243">
        <v>202.96466000000001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t="s">
        <v>93</v>
      </c>
      <c r="B7" s="246" t="s">
        <v>12</v>
      </c>
      <c r="C7" s="245">
        <v>51.205670000000005</v>
      </c>
      <c r="D7" s="245">
        <f t="shared" si="0"/>
        <v>31.802003014101331</v>
      </c>
      <c r="E7" s="243">
        <v>68</v>
      </c>
      <c r="F7" s="243">
        <v>41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t="s">
        <v>94</v>
      </c>
      <c r="B8" s="246" t="s">
        <v>13</v>
      </c>
      <c r="C8" s="245">
        <v>0</v>
      </c>
      <c r="D8" s="245">
        <f t="shared" si="0"/>
        <v>0</v>
      </c>
      <c r="E8" s="243">
        <v>0</v>
      </c>
      <c r="F8" s="243">
        <v>13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t="s">
        <v>93</v>
      </c>
      <c r="B9" s="244" t="s">
        <v>14</v>
      </c>
      <c r="C9" s="245">
        <v>621.86069999999995</v>
      </c>
      <c r="D9" s="245">
        <f t="shared" si="0"/>
        <v>480.63949000000002</v>
      </c>
      <c r="E9" s="243">
        <v>487</v>
      </c>
      <c r="F9" s="243">
        <v>217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t="s">
        <v>93</v>
      </c>
      <c r="B10" s="244" t="s">
        <v>15</v>
      </c>
      <c r="C10" s="245">
        <v>1068.2223899999999</v>
      </c>
      <c r="D10" s="245">
        <f t="shared" si="0"/>
        <v>608.72884999999997</v>
      </c>
      <c r="E10" s="243">
        <v>683</v>
      </c>
      <c r="F10" s="243">
        <v>669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t="s">
        <v>93</v>
      </c>
      <c r="B11" s="246" t="s">
        <v>16</v>
      </c>
      <c r="C11" s="245">
        <v>203.99439999999998</v>
      </c>
      <c r="D11" s="245">
        <f t="shared" si="0"/>
        <v>126.69359708914639</v>
      </c>
      <c r="E11" s="243">
        <v>134</v>
      </c>
      <c r="F11" s="243">
        <v>177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t="s">
        <v>93</v>
      </c>
      <c r="B12" s="246" t="s">
        <v>17</v>
      </c>
      <c r="C12" s="245">
        <v>28.714669999999998</v>
      </c>
      <c r="D12" s="245">
        <f t="shared" si="0"/>
        <v>17.833650490051685</v>
      </c>
      <c r="E12" s="243">
        <v>106</v>
      </c>
      <c r="F12" s="243">
        <v>11.05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t="s">
        <v>93</v>
      </c>
      <c r="B13" s="246" t="s">
        <v>18</v>
      </c>
      <c r="C13" s="245">
        <v>96.330759999999984</v>
      </c>
      <c r="D13" s="245">
        <f t="shared" si="0"/>
        <v>59.827576123321322</v>
      </c>
      <c r="E13" s="243">
        <v>95</v>
      </c>
      <c r="F13" s="243">
        <v>708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t="s">
        <v>93</v>
      </c>
      <c r="B14" s="244" t="s">
        <v>19</v>
      </c>
      <c r="C14" s="245">
        <v>263.78149000000002</v>
      </c>
      <c r="D14" s="245">
        <f t="shared" si="0"/>
        <v>218.51727</v>
      </c>
      <c r="E14" s="243">
        <v>224</v>
      </c>
      <c r="F14" s="243">
        <v>182.84475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t="s">
        <v>93</v>
      </c>
      <c r="B15" s="244" t="s">
        <v>20</v>
      </c>
      <c r="C15" s="245">
        <v>305.78341</v>
      </c>
      <c r="D15" s="245">
        <f t="shared" si="0"/>
        <v>217.88403</v>
      </c>
      <c r="E15" s="243">
        <v>450</v>
      </c>
      <c r="F15" s="243">
        <v>348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t="s">
        <v>94</v>
      </c>
      <c r="B16" s="246" t="s">
        <v>21</v>
      </c>
      <c r="C16" s="245">
        <v>0</v>
      </c>
      <c r="D16" s="245">
        <f t="shared" si="0"/>
        <v>0</v>
      </c>
      <c r="E16" s="243">
        <v>4</v>
      </c>
      <c r="F16" s="243">
        <v>222.04489000000001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26">
      <c r="A17" t="s">
        <v>94</v>
      </c>
      <c r="B17" s="246" t="s">
        <v>22</v>
      </c>
      <c r="C17" s="245">
        <v>114.09331000000005</v>
      </c>
      <c r="D17" s="245">
        <f t="shared" si="0"/>
        <v>70.85925813506195</v>
      </c>
      <c r="E17" s="243">
        <v>42</v>
      </c>
      <c r="F17" s="243">
        <v>113.15693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26">
      <c r="A18" t="s">
        <v>94</v>
      </c>
      <c r="B18" s="244" t="s">
        <v>23</v>
      </c>
      <c r="C18" s="245">
        <v>44.747440000000012</v>
      </c>
      <c r="D18" s="245">
        <f t="shared" si="0"/>
        <v>-25.760770000000008</v>
      </c>
      <c r="E18" s="243">
        <v>0</v>
      </c>
      <c r="F18" s="243">
        <v>162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26">
      <c r="A19" t="s">
        <v>94</v>
      </c>
      <c r="B19" s="244" t="s">
        <v>24</v>
      </c>
      <c r="C19" s="245">
        <v>213</v>
      </c>
      <c r="D19" s="245">
        <v>89</v>
      </c>
      <c r="E19" s="243">
        <v>163</v>
      </c>
      <c r="F19" s="243">
        <v>83.082319999999996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26">
      <c r="B20" s="243"/>
      <c r="C20" s="245">
        <f>SUM(C4:C19)</f>
        <v>10004.036559999999</v>
      </c>
      <c r="D20" s="245">
        <f>SUM(D3:D19)</f>
        <v>6106.2848684980208</v>
      </c>
      <c r="E20" s="245">
        <f>SUM(E3:E19)</f>
        <v>5555</v>
      </c>
      <c r="F20" s="245">
        <f>SUM(F3:F19)</f>
        <v>6940.1435500000007</v>
      </c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26">
      <c r="C21" s="120"/>
      <c r="D21" s="120"/>
      <c r="E21" s="120"/>
      <c r="M21" s="120"/>
      <c r="N21" s="120"/>
      <c r="Y21" s="253">
        <f>SUM(Y4:Y20)</f>
        <v>10003.712569999998</v>
      </c>
      <c r="Z21" s="253">
        <f>SUM(Z4:Z20)</f>
        <v>10003.712569999996</v>
      </c>
    </row>
    <row r="26" spans="1:26">
      <c r="A26" s="254" t="s">
        <v>78</v>
      </c>
      <c r="B26" s="255" t="s">
        <v>141</v>
      </c>
      <c r="C26" s="255" t="s">
        <v>142</v>
      </c>
      <c r="D26" s="255" t="s">
        <v>143</v>
      </c>
    </row>
    <row r="27" spans="1:26">
      <c r="A27" s="255" t="s">
        <v>10</v>
      </c>
      <c r="B27" s="255">
        <v>553.39825364633612</v>
      </c>
      <c r="C27" s="255">
        <v>304</v>
      </c>
      <c r="D27" s="255">
        <v>22</v>
      </c>
    </row>
    <row r="28" spans="1:26">
      <c r="A28" s="255" t="s">
        <v>94</v>
      </c>
      <c r="B28" s="255">
        <v>134.09848813506193</v>
      </c>
      <c r="C28" s="255">
        <v>209</v>
      </c>
      <c r="D28" s="255">
        <v>593.28413999999998</v>
      </c>
    </row>
    <row r="29" spans="1:26">
      <c r="A29" s="255" t="s">
        <v>9</v>
      </c>
      <c r="B29" s="255">
        <v>3491.3513400000006</v>
      </c>
      <c r="C29" s="255">
        <v>2627</v>
      </c>
      <c r="D29" s="255">
        <v>3768</v>
      </c>
    </row>
    <row r="30" spans="1:26">
      <c r="A30" s="255" t="s">
        <v>93</v>
      </c>
      <c r="B30" s="255">
        <v>1927.4367867166206</v>
      </c>
      <c r="C30" s="255">
        <v>2415</v>
      </c>
      <c r="D30" s="255">
        <v>2556.85941</v>
      </c>
    </row>
    <row r="31" spans="1:26">
      <c r="A31" s="255" t="s">
        <v>95</v>
      </c>
      <c r="B31" s="255">
        <v>6106.2848684980199</v>
      </c>
      <c r="C31" s="255">
        <v>5555</v>
      </c>
      <c r="D31" s="255">
        <v>6940.1435499999998</v>
      </c>
    </row>
    <row r="52" spans="7:22">
      <c r="G52">
        <v>3768</v>
      </c>
      <c r="H52">
        <v>22</v>
      </c>
      <c r="I52">
        <v>202.96466000000001</v>
      </c>
      <c r="J52">
        <v>41</v>
      </c>
      <c r="K52">
        <v>13</v>
      </c>
      <c r="L52">
        <v>217</v>
      </c>
      <c r="M52">
        <v>669</v>
      </c>
      <c r="N52">
        <v>177</v>
      </c>
      <c r="O52">
        <v>11.05</v>
      </c>
      <c r="P52">
        <v>708</v>
      </c>
      <c r="Q52">
        <v>182.84475</v>
      </c>
      <c r="R52">
        <v>348</v>
      </c>
      <c r="S52">
        <v>222.04489000000001</v>
      </c>
      <c r="T52">
        <v>113.15693</v>
      </c>
      <c r="U52">
        <v>162</v>
      </c>
      <c r="V52">
        <v>83.082319999999996</v>
      </c>
    </row>
  </sheetData>
  <pageMargins left="0.7" right="0.7" top="0.75" bottom="0.75" header="0.3" footer="0.3"/>
  <pageSetup orientation="portrait" r:id="rId2"/>
  <ignoredErrors>
    <ignoredError sqref="Z4:Z20" formulaRange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09375" defaultRowHeight="15.6" outlineLevelRow="1" outlineLevelCol="1"/>
  <cols>
    <col min="1" max="1" width="3.5546875" style="1" customWidth="1"/>
    <col min="2" max="3" width="21.33203125" style="2" customWidth="1"/>
    <col min="4" max="4" width="48.6640625" style="3" customWidth="1"/>
    <col min="5" max="5" width="14.44140625" style="3" bestFit="1" customWidth="1"/>
    <col min="6" max="6" width="13.33203125" style="3" bestFit="1" customWidth="1"/>
    <col min="7" max="7" width="27.33203125" style="3" hidden="1" customWidth="1" outlineLevel="1"/>
    <col min="8" max="8" width="13.44140625" style="2" hidden="1" customWidth="1" collapsed="1"/>
    <col min="9" max="9" width="12.6640625" style="101" hidden="1" customWidth="1"/>
    <col min="10" max="10" width="10.6640625" style="2" customWidth="1"/>
    <col min="11" max="11" width="13.88671875" style="8" hidden="1" customWidth="1" outlineLevel="1"/>
    <col min="12" max="21" width="10.5546875" style="8" hidden="1" customWidth="1" outlineLevel="1"/>
    <col min="22" max="26" width="10.5546875" style="9" hidden="1" customWidth="1" outlineLevel="1"/>
    <col min="27" max="27" width="13.6640625" style="9" customWidth="1" collapsed="1"/>
    <col min="28" max="28" width="15.33203125" style="9" customWidth="1"/>
    <col min="29" max="46" width="10.5546875" style="9" customWidth="1"/>
    <col min="47" max="47" width="13.6640625" style="9" bestFit="1" customWidth="1"/>
    <col min="48" max="49" width="13.6640625" style="9" customWidth="1"/>
    <col min="50" max="115" width="9.109375" style="1"/>
    <col min="116" max="16384" width="9.109375" style="2"/>
  </cols>
  <sheetData>
    <row r="1" spans="1:115" ht="16.2" thickBot="1"/>
    <row r="2" spans="1:115" ht="30.6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5.4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12" t="s">
        <v>29</v>
      </c>
      <c r="C4" s="369" t="s">
        <v>30</v>
      </c>
      <c r="D4" s="414" t="s">
        <v>31</v>
      </c>
      <c r="E4" s="327"/>
      <c r="F4" s="327" t="s">
        <v>32</v>
      </c>
      <c r="G4" s="372" t="s">
        <v>33</v>
      </c>
      <c r="H4" s="317">
        <v>0.63</v>
      </c>
      <c r="I4" s="319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19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13"/>
      <c r="C5" s="370"/>
      <c r="D5" s="344"/>
      <c r="E5" s="322"/>
      <c r="F5" s="322"/>
      <c r="G5" s="346"/>
      <c r="H5" s="318"/>
      <c r="I5" s="320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20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13"/>
      <c r="C6" s="370"/>
      <c r="D6" s="344" t="s">
        <v>36</v>
      </c>
      <c r="E6" s="322" t="s">
        <v>37</v>
      </c>
      <c r="F6" s="346" t="s">
        <v>32</v>
      </c>
      <c r="G6" s="346"/>
      <c r="H6" s="324">
        <v>0.5</v>
      </c>
      <c r="I6" s="325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25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13"/>
      <c r="C7" s="370"/>
      <c r="D7" s="344"/>
      <c r="E7" s="322"/>
      <c r="F7" s="346"/>
      <c r="G7" s="346"/>
      <c r="H7" s="324"/>
      <c r="I7" s="325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25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13"/>
      <c r="C8" s="370"/>
      <c r="D8" s="344" t="s">
        <v>38</v>
      </c>
      <c r="E8" s="322" t="s">
        <v>39</v>
      </c>
      <c r="F8" s="322" t="s">
        <v>32</v>
      </c>
      <c r="G8" s="346"/>
      <c r="H8" s="318">
        <v>0.83</v>
      </c>
      <c r="I8" s="320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20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2" outlineLevel="1" thickBot="1">
      <c r="B9" s="313"/>
      <c r="C9" s="425"/>
      <c r="D9" s="427"/>
      <c r="E9" s="428"/>
      <c r="F9" s="428"/>
      <c r="G9" s="426"/>
      <c r="H9" s="336"/>
      <c r="I9" s="337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37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53" t="s">
        <v>40</v>
      </c>
      <c r="C10" s="369" t="s">
        <v>41</v>
      </c>
      <c r="D10" s="414" t="s">
        <v>42</v>
      </c>
      <c r="E10" s="327" t="s">
        <v>37</v>
      </c>
      <c r="F10" s="416" t="s">
        <v>32</v>
      </c>
      <c r="G10" s="361" t="s">
        <v>43</v>
      </c>
      <c r="H10" s="363">
        <v>0.38</v>
      </c>
      <c r="I10" s="339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39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2" thickBot="1">
      <c r="B11" s="354"/>
      <c r="C11" s="371"/>
      <c r="D11" s="415"/>
      <c r="E11" s="334"/>
      <c r="F11" s="417"/>
      <c r="G11" s="362"/>
      <c r="H11" s="364"/>
      <c r="I11" s="340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40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2" thickBot="1">
      <c r="B12" s="342" t="s">
        <v>44</v>
      </c>
      <c r="C12" s="356"/>
      <c r="D12" s="343" t="s">
        <v>45</v>
      </c>
      <c r="E12" s="343" t="s">
        <v>37</v>
      </c>
      <c r="F12" s="345" t="s">
        <v>32</v>
      </c>
      <c r="G12" s="346" t="s">
        <v>46</v>
      </c>
      <c r="H12" s="348">
        <v>349</v>
      </c>
      <c r="I12" s="350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50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42"/>
      <c r="C13" s="413"/>
      <c r="D13" s="420"/>
      <c r="E13" s="421"/>
      <c r="F13" s="422"/>
      <c r="G13" s="347"/>
      <c r="H13" s="349"/>
      <c r="I13" s="351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51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398" t="s">
        <v>48</v>
      </c>
      <c r="C14" s="384" t="s">
        <v>49</v>
      </c>
      <c r="D14" s="359" t="s">
        <v>50</v>
      </c>
      <c r="E14" s="359" t="s">
        <v>37</v>
      </c>
      <c r="F14" s="360" t="s">
        <v>51</v>
      </c>
      <c r="G14" s="360" t="s">
        <v>43</v>
      </c>
      <c r="H14" s="365">
        <v>2462</v>
      </c>
      <c r="I14" s="366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66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98"/>
      <c r="C15" s="370"/>
      <c r="D15" s="344"/>
      <c r="E15" s="322"/>
      <c r="F15" s="346"/>
      <c r="G15" s="346"/>
      <c r="H15" s="352"/>
      <c r="I15" s="325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25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399"/>
      <c r="C16" s="370"/>
      <c r="D16" s="344"/>
      <c r="E16" s="322"/>
      <c r="F16" s="346"/>
      <c r="G16" s="346"/>
      <c r="H16" s="352"/>
      <c r="I16" s="325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25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352">
        <v>4072</v>
      </c>
      <c r="I17" s="325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25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99"/>
      <c r="C18" s="370"/>
      <c r="D18" s="344"/>
      <c r="E18" s="322"/>
      <c r="F18" s="346"/>
      <c r="G18" s="346"/>
      <c r="H18" s="352"/>
      <c r="I18" s="325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25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99"/>
      <c r="C19" s="370"/>
      <c r="D19" s="344"/>
      <c r="E19" s="322"/>
      <c r="F19" s="346"/>
      <c r="G19" s="346"/>
      <c r="H19" s="352"/>
      <c r="I19" s="325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25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99"/>
      <c r="C20" s="370"/>
      <c r="D20" s="322" t="s">
        <v>59</v>
      </c>
      <c r="E20" s="322" t="s">
        <v>37</v>
      </c>
      <c r="F20" s="346" t="s">
        <v>51</v>
      </c>
      <c r="G20" s="346" t="s">
        <v>43</v>
      </c>
      <c r="H20" s="352"/>
      <c r="I20" s="325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25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399"/>
      <c r="C21" s="370"/>
      <c r="D21" s="322"/>
      <c r="E21" s="322"/>
      <c r="F21" s="346"/>
      <c r="G21" s="346"/>
      <c r="H21" s="352"/>
      <c r="I21" s="325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25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399"/>
      <c r="C22" s="370"/>
      <c r="D22" s="322"/>
      <c r="E22" s="322"/>
      <c r="F22" s="346"/>
      <c r="G22" s="346"/>
      <c r="H22" s="352"/>
      <c r="I22" s="325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25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399"/>
      <c r="C23" s="370"/>
      <c r="D23" s="322" t="s">
        <v>60</v>
      </c>
      <c r="E23" s="322" t="s">
        <v>39</v>
      </c>
      <c r="F23" s="346" t="s">
        <v>51</v>
      </c>
      <c r="G23" s="346" t="s">
        <v>43</v>
      </c>
      <c r="H23" s="352"/>
      <c r="I23" s="325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25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399"/>
      <c r="C24" s="370"/>
      <c r="D24" s="322"/>
      <c r="E24" s="322"/>
      <c r="F24" s="346"/>
      <c r="G24" s="346"/>
      <c r="H24" s="352"/>
      <c r="I24" s="325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25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399"/>
      <c r="C25" s="370"/>
      <c r="D25" s="322"/>
      <c r="E25" s="322"/>
      <c r="F25" s="346"/>
      <c r="G25" s="346"/>
      <c r="H25" s="352"/>
      <c r="I25" s="325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25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399"/>
      <c r="C26" s="370"/>
      <c r="D26" s="375" t="s">
        <v>61</v>
      </c>
      <c r="E26" s="378" t="s">
        <v>62</v>
      </c>
      <c r="F26" s="380" t="s">
        <v>51</v>
      </c>
      <c r="G26" s="380" t="s">
        <v>43</v>
      </c>
      <c r="H26" s="382">
        <f>SUM(H14:H25)</f>
        <v>6534</v>
      </c>
      <c r="I26" s="367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367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399"/>
      <c r="C27" s="370"/>
      <c r="D27" s="376"/>
      <c r="E27" s="378"/>
      <c r="F27" s="380"/>
      <c r="G27" s="380"/>
      <c r="H27" s="382"/>
      <c r="I27" s="367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367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2" thickBot="1">
      <c r="B28" s="399"/>
      <c r="C28" s="371"/>
      <c r="D28" s="377"/>
      <c r="E28" s="379"/>
      <c r="F28" s="381"/>
      <c r="G28" s="381"/>
      <c r="H28" s="383"/>
      <c r="I28" s="368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368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2" thickBot="1">
      <c r="B29" s="399"/>
      <c r="C29" s="369" t="s">
        <v>63</v>
      </c>
      <c r="D29" s="327" t="s">
        <v>64</v>
      </c>
      <c r="E29" s="327" t="s">
        <v>39</v>
      </c>
      <c r="F29" s="372" t="s">
        <v>51</v>
      </c>
      <c r="G29" s="372" t="s">
        <v>43</v>
      </c>
      <c r="H29" s="373">
        <v>0</v>
      </c>
      <c r="I29" s="374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74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399"/>
      <c r="C30" s="370"/>
      <c r="D30" s="344"/>
      <c r="E30" s="322"/>
      <c r="F30" s="346"/>
      <c r="G30" s="346"/>
      <c r="H30" s="352"/>
      <c r="I30" s="325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25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99"/>
      <c r="C31" s="370"/>
      <c r="D31" s="344"/>
      <c r="E31" s="322"/>
      <c r="F31" s="346"/>
      <c r="G31" s="346"/>
      <c r="H31" s="352"/>
      <c r="I31" s="325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25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399"/>
      <c r="C32" s="370"/>
      <c r="D32" s="322" t="s">
        <v>65</v>
      </c>
      <c r="E32" s="322" t="s">
        <v>39</v>
      </c>
      <c r="F32" s="346" t="s">
        <v>51</v>
      </c>
      <c r="G32" s="346" t="s">
        <v>43</v>
      </c>
      <c r="H32" s="352">
        <v>7</v>
      </c>
      <c r="I32" s="325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25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399"/>
      <c r="C33" s="370"/>
      <c r="D33" s="344"/>
      <c r="E33" s="322"/>
      <c r="F33" s="346"/>
      <c r="G33" s="346"/>
      <c r="H33" s="352"/>
      <c r="I33" s="325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25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399"/>
      <c r="C34" s="370"/>
      <c r="D34" s="344"/>
      <c r="E34" s="322"/>
      <c r="F34" s="346"/>
      <c r="G34" s="346"/>
      <c r="H34" s="352"/>
      <c r="I34" s="325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25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399"/>
      <c r="C35" s="370"/>
      <c r="D35" s="322" t="s">
        <v>66</v>
      </c>
      <c r="E35" s="322" t="s">
        <v>39</v>
      </c>
      <c r="F35" s="346" t="s">
        <v>51</v>
      </c>
      <c r="G35" s="346" t="s">
        <v>43</v>
      </c>
      <c r="H35" s="352">
        <v>802</v>
      </c>
      <c r="I35" s="325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25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399"/>
      <c r="C36" s="370"/>
      <c r="D36" s="344"/>
      <c r="E36" s="322"/>
      <c r="F36" s="346"/>
      <c r="G36" s="346"/>
      <c r="H36" s="352"/>
      <c r="I36" s="325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25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399"/>
      <c r="C37" s="370"/>
      <c r="D37" s="344"/>
      <c r="E37" s="322"/>
      <c r="F37" s="346"/>
      <c r="G37" s="346"/>
      <c r="H37" s="352"/>
      <c r="I37" s="325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25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399"/>
      <c r="C38" s="370"/>
      <c r="D38" s="322" t="s">
        <v>67</v>
      </c>
      <c r="E38" s="322" t="s">
        <v>39</v>
      </c>
      <c r="F38" s="346" t="s">
        <v>51</v>
      </c>
      <c r="G38" s="346" t="s">
        <v>43</v>
      </c>
      <c r="H38" s="352">
        <v>5</v>
      </c>
      <c r="I38" s="325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25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399"/>
      <c r="C39" s="370"/>
      <c r="D39" s="344"/>
      <c r="E39" s="322"/>
      <c r="F39" s="346"/>
      <c r="G39" s="346"/>
      <c r="H39" s="352"/>
      <c r="I39" s="325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25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399"/>
      <c r="C40" s="370"/>
      <c r="D40" s="344"/>
      <c r="E40" s="322"/>
      <c r="F40" s="346"/>
      <c r="G40" s="346"/>
      <c r="H40" s="352"/>
      <c r="I40" s="325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25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399"/>
      <c r="C41" s="370"/>
      <c r="D41" s="375" t="s">
        <v>68</v>
      </c>
      <c r="E41" s="378" t="s">
        <v>62</v>
      </c>
      <c r="F41" s="380" t="s">
        <v>51</v>
      </c>
      <c r="G41" s="380" t="s">
        <v>43</v>
      </c>
      <c r="H41" s="382">
        <f>SUM(H29:H40)</f>
        <v>814</v>
      </c>
      <c r="I41" s="367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367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399"/>
      <c r="C42" s="370"/>
      <c r="D42" s="376"/>
      <c r="E42" s="378"/>
      <c r="F42" s="380"/>
      <c r="G42" s="380"/>
      <c r="H42" s="382"/>
      <c r="I42" s="367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367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2" thickBot="1">
      <c r="B43" s="399"/>
      <c r="C43" s="371"/>
      <c r="D43" s="377"/>
      <c r="E43" s="379"/>
      <c r="F43" s="381"/>
      <c r="G43" s="381"/>
      <c r="H43" s="383"/>
      <c r="I43" s="368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368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400" t="s">
        <v>69</v>
      </c>
      <c r="C44" s="403" t="s">
        <v>70</v>
      </c>
      <c r="D44" s="406" t="s">
        <v>71</v>
      </c>
      <c r="E44" s="407" t="s">
        <v>37</v>
      </c>
      <c r="F44" s="408" t="s">
        <v>51</v>
      </c>
      <c r="G44" s="408" t="s">
        <v>43</v>
      </c>
      <c r="H44" s="409">
        <f>H14</f>
        <v>2462</v>
      </c>
      <c r="I44" s="385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385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401"/>
      <c r="C45" s="404"/>
      <c r="D45" s="388"/>
      <c r="E45" s="390"/>
      <c r="F45" s="392"/>
      <c r="G45" s="392"/>
      <c r="H45" s="394"/>
      <c r="I45" s="386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386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402"/>
      <c r="C46" s="404"/>
      <c r="D46" s="388"/>
      <c r="E46" s="390"/>
      <c r="F46" s="392"/>
      <c r="G46" s="392"/>
      <c r="H46" s="394"/>
      <c r="I46" s="386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386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402"/>
      <c r="C47" s="404"/>
      <c r="D47" s="387" t="s">
        <v>72</v>
      </c>
      <c r="E47" s="390" t="s">
        <v>39</v>
      </c>
      <c r="F47" s="392" t="s">
        <v>51</v>
      </c>
      <c r="G47" s="392" t="s">
        <v>43</v>
      </c>
      <c r="H47" s="394">
        <f>H17+H29+H32+H35+H38</f>
        <v>4886</v>
      </c>
      <c r="I47" s="386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386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402"/>
      <c r="C48" s="404"/>
      <c r="D48" s="388"/>
      <c r="E48" s="390"/>
      <c r="F48" s="392"/>
      <c r="G48" s="392"/>
      <c r="H48" s="394"/>
      <c r="I48" s="386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386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402"/>
      <c r="C49" s="404"/>
      <c r="D49" s="388"/>
      <c r="E49" s="390"/>
      <c r="F49" s="392"/>
      <c r="G49" s="392"/>
      <c r="H49" s="397"/>
      <c r="I49" s="386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386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402"/>
      <c r="C50" s="404"/>
      <c r="D50" s="387" t="s">
        <v>73</v>
      </c>
      <c r="E50" s="390" t="s">
        <v>62</v>
      </c>
      <c r="F50" s="392" t="s">
        <v>51</v>
      </c>
      <c r="G50" s="392" t="s">
        <v>43</v>
      </c>
      <c r="H50" s="394">
        <f>H47+H44</f>
        <v>7348</v>
      </c>
      <c r="I50" s="386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386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402"/>
      <c r="C51" s="404"/>
      <c r="D51" s="388"/>
      <c r="E51" s="390"/>
      <c r="F51" s="392"/>
      <c r="G51" s="392"/>
      <c r="H51" s="394"/>
      <c r="I51" s="386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386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2" thickBot="1">
      <c r="B52" s="402"/>
      <c r="C52" s="405"/>
      <c r="D52" s="389"/>
      <c r="E52" s="391"/>
      <c r="F52" s="393"/>
      <c r="G52" s="393"/>
      <c r="H52" s="395"/>
      <c r="I52" s="396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96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4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4.4"/>
  <cols>
    <col min="1" max="1" width="5.109375" bestFit="1" customWidth="1"/>
    <col min="2" max="2" width="28.33203125" customWidth="1"/>
    <col min="3" max="3" width="9" customWidth="1"/>
    <col min="4" max="20" width="7.6640625" customWidth="1"/>
    <col min="21" max="21" width="50.6640625" style="33" bestFit="1" customWidth="1"/>
    <col min="22" max="22" width="3.332031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E16" activePane="bottomRight" state="frozen"/>
      <selection pane="topRight" activeCell="D1" sqref="D1"/>
      <selection pane="bottomLeft" activeCell="A5" sqref="A5"/>
      <selection pane="bottomRight" activeCell="K40" sqref="K40:V40"/>
    </sheetView>
  </sheetViews>
  <sheetFormatPr defaultColWidth="9.109375" defaultRowHeight="15.6" outlineLevelRow="1" outlineLevelCol="1"/>
  <cols>
    <col min="1" max="1" width="3.5546875" style="1" customWidth="1"/>
    <col min="2" max="2" width="27.5546875" style="2" customWidth="1"/>
    <col min="3" max="3" width="21.5546875" style="2" bestFit="1" customWidth="1"/>
    <col min="4" max="4" width="57.5546875" style="3" customWidth="1"/>
    <col min="5" max="5" width="14.44140625" style="3" bestFit="1" customWidth="1"/>
    <col min="6" max="6" width="13.33203125" style="3" bestFit="1" customWidth="1"/>
    <col min="7" max="7" width="27.33203125" style="3" customWidth="1" outlineLevel="1"/>
    <col min="8" max="9" width="9.5546875" style="120" customWidth="1"/>
    <col min="10" max="10" width="10.5546875" style="2" customWidth="1"/>
    <col min="11" max="21" width="10.5546875" style="8" customWidth="1" outlineLevel="1"/>
    <col min="22" max="22" width="10.5546875" style="9" customWidth="1" outlineLevel="1"/>
    <col min="23" max="23" width="10.5546875" style="9" customWidth="1"/>
    <col min="24" max="24" width="6.33203125" style="9" customWidth="1"/>
    <col min="25" max="93" width="9.109375" style="1"/>
    <col min="94" max="16384" width="9.10937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2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4.799999999999997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12" t="s">
        <v>29</v>
      </c>
      <c r="C5" s="369" t="s">
        <v>30</v>
      </c>
      <c r="D5" s="327" t="s">
        <v>31</v>
      </c>
      <c r="E5" s="327"/>
      <c r="F5" s="327" t="s">
        <v>32</v>
      </c>
      <c r="G5" s="372" t="s">
        <v>33</v>
      </c>
      <c r="H5" s="444"/>
      <c r="I5" s="444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13"/>
      <c r="C6" s="370"/>
      <c r="D6" s="322"/>
      <c r="E6" s="322"/>
      <c r="F6" s="322"/>
      <c r="G6" s="346"/>
      <c r="H6" s="445"/>
      <c r="I6" s="445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13"/>
      <c r="C7" s="370"/>
      <c r="D7" s="322" t="s">
        <v>36</v>
      </c>
      <c r="E7" s="322" t="s">
        <v>37</v>
      </c>
      <c r="F7" s="346" t="s">
        <v>32</v>
      </c>
      <c r="G7" s="346"/>
      <c r="H7" s="445"/>
      <c r="I7" s="445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13"/>
      <c r="C8" s="370"/>
      <c r="D8" s="322"/>
      <c r="E8" s="322"/>
      <c r="F8" s="346"/>
      <c r="G8" s="346"/>
      <c r="H8" s="445"/>
      <c r="I8" s="445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13"/>
      <c r="C9" s="370"/>
      <c r="D9" s="322" t="s">
        <v>38</v>
      </c>
      <c r="E9" s="322" t="s">
        <v>39</v>
      </c>
      <c r="F9" s="322" t="s">
        <v>32</v>
      </c>
      <c r="G9" s="346"/>
      <c r="H9" s="445"/>
      <c r="I9" s="445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2" customHeight="1" outlineLevel="1">
      <c r="B10" s="313"/>
      <c r="C10" s="370"/>
      <c r="D10" s="322"/>
      <c r="E10" s="322"/>
      <c r="F10" s="322"/>
      <c r="G10" s="346"/>
      <c r="H10" s="445"/>
      <c r="I10" s="445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53" t="s">
        <v>40</v>
      </c>
      <c r="C11" s="369" t="s">
        <v>41</v>
      </c>
      <c r="D11" s="327" t="s">
        <v>42</v>
      </c>
      <c r="E11" s="327" t="s">
        <v>37</v>
      </c>
      <c r="F11" s="372" t="s">
        <v>32</v>
      </c>
      <c r="G11" s="372" t="s">
        <v>43</v>
      </c>
      <c r="H11" s="452"/>
      <c r="I11" s="454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54"/>
      <c r="C12" s="370"/>
      <c r="D12" s="322"/>
      <c r="E12" s="322"/>
      <c r="F12" s="346"/>
      <c r="G12" s="346"/>
      <c r="H12" s="453"/>
      <c r="I12" s="455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42" t="s">
        <v>44</v>
      </c>
      <c r="C13" s="370"/>
      <c r="D13" s="322" t="s">
        <v>45</v>
      </c>
      <c r="E13" s="322" t="s">
        <v>37</v>
      </c>
      <c r="F13" s="346" t="s">
        <v>32</v>
      </c>
      <c r="G13" s="346" t="s">
        <v>134</v>
      </c>
      <c r="H13" s="453"/>
      <c r="I13" s="458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42"/>
      <c r="C14" s="425"/>
      <c r="D14" s="428"/>
      <c r="E14" s="428"/>
      <c r="F14" s="456"/>
      <c r="G14" s="456"/>
      <c r="H14" s="457"/>
      <c r="I14" s="458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451" t="s">
        <v>48</v>
      </c>
      <c r="C15" s="369" t="s">
        <v>49</v>
      </c>
      <c r="D15" s="327" t="s">
        <v>135</v>
      </c>
      <c r="E15" s="327" t="s">
        <v>37</v>
      </c>
      <c r="F15" s="372" t="s">
        <v>51</v>
      </c>
      <c r="G15" s="372" t="s">
        <v>43</v>
      </c>
      <c r="H15" s="444">
        <v>522</v>
      </c>
      <c r="I15" s="444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399"/>
      <c r="C16" s="370"/>
      <c r="D16" s="322"/>
      <c r="E16" s="322"/>
      <c r="F16" s="346"/>
      <c r="G16" s="346"/>
      <c r="H16" s="445"/>
      <c r="I16" s="445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399"/>
      <c r="C17" s="370"/>
      <c r="D17" s="322" t="s">
        <v>53</v>
      </c>
      <c r="E17" s="322" t="s">
        <v>39</v>
      </c>
      <c r="F17" s="346" t="s">
        <v>51</v>
      </c>
      <c r="G17" s="346" t="s">
        <v>43</v>
      </c>
      <c r="H17" s="445">
        <v>2272</v>
      </c>
      <c r="I17" s="445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399"/>
      <c r="C18" s="370"/>
      <c r="D18" s="322"/>
      <c r="E18" s="322"/>
      <c r="F18" s="346"/>
      <c r="G18" s="346"/>
      <c r="H18" s="445"/>
      <c r="I18" s="445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399"/>
      <c r="C19" s="370"/>
      <c r="D19" s="322" t="s">
        <v>59</v>
      </c>
      <c r="E19" s="322" t="s">
        <v>37</v>
      </c>
      <c r="F19" s="346" t="s">
        <v>51</v>
      </c>
      <c r="G19" s="346" t="s">
        <v>43</v>
      </c>
      <c r="H19" s="445">
        <v>0</v>
      </c>
      <c r="I19" s="445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399"/>
      <c r="C20" s="370"/>
      <c r="D20" s="322"/>
      <c r="E20" s="322"/>
      <c r="F20" s="346"/>
      <c r="G20" s="346"/>
      <c r="H20" s="445"/>
      <c r="I20" s="445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399"/>
      <c r="C21" s="370"/>
      <c r="D21" s="322" t="s">
        <v>60</v>
      </c>
      <c r="E21" s="322" t="s">
        <v>39</v>
      </c>
      <c r="F21" s="346" t="s">
        <v>51</v>
      </c>
      <c r="G21" s="346" t="s">
        <v>43</v>
      </c>
      <c r="H21" s="445">
        <v>0</v>
      </c>
      <c r="I21" s="445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399"/>
      <c r="C22" s="370"/>
      <c r="D22" s="322"/>
      <c r="E22" s="322"/>
      <c r="F22" s="346"/>
      <c r="G22" s="346"/>
      <c r="H22" s="445"/>
      <c r="I22" s="445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399"/>
      <c r="C23" s="370"/>
      <c r="D23" s="375" t="s">
        <v>61</v>
      </c>
      <c r="E23" s="378" t="s">
        <v>62</v>
      </c>
      <c r="F23" s="380" t="s">
        <v>51</v>
      </c>
      <c r="G23" s="380" t="s">
        <v>43</v>
      </c>
      <c r="H23" s="446">
        <f>SUM(H15:H22)</f>
        <v>2794</v>
      </c>
      <c r="I23" s="446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399"/>
      <c r="C24" s="425"/>
      <c r="D24" s="448"/>
      <c r="E24" s="449"/>
      <c r="F24" s="450"/>
      <c r="G24" s="450"/>
      <c r="H24" s="447"/>
      <c r="I24" s="447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399"/>
      <c r="C25" s="369" t="s">
        <v>63</v>
      </c>
      <c r="D25" s="327" t="s">
        <v>64</v>
      </c>
      <c r="E25" s="327" t="s">
        <v>39</v>
      </c>
      <c r="F25" s="372" t="s">
        <v>51</v>
      </c>
      <c r="G25" s="372" t="s">
        <v>43</v>
      </c>
      <c r="H25" s="444">
        <v>0</v>
      </c>
      <c r="I25" s="444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399"/>
      <c r="C26" s="370"/>
      <c r="D26" s="322"/>
      <c r="E26" s="322"/>
      <c r="F26" s="346"/>
      <c r="G26" s="346"/>
      <c r="H26" s="445"/>
      <c r="I26" s="445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399"/>
      <c r="C27" s="370"/>
      <c r="D27" s="322" t="s">
        <v>65</v>
      </c>
      <c r="E27" s="322" t="s">
        <v>39</v>
      </c>
      <c r="F27" s="346" t="s">
        <v>51</v>
      </c>
      <c r="G27" s="346" t="s">
        <v>43</v>
      </c>
      <c r="H27" s="445">
        <v>0</v>
      </c>
      <c r="I27" s="445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399"/>
      <c r="C28" s="370"/>
      <c r="D28" s="322"/>
      <c r="E28" s="322"/>
      <c r="F28" s="346"/>
      <c r="G28" s="346"/>
      <c r="H28" s="445"/>
      <c r="I28" s="445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399"/>
      <c r="C29" s="370"/>
      <c r="D29" s="322" t="s">
        <v>66</v>
      </c>
      <c r="E29" s="322" t="s">
        <v>39</v>
      </c>
      <c r="F29" s="346" t="s">
        <v>51</v>
      </c>
      <c r="G29" s="346" t="s">
        <v>43</v>
      </c>
      <c r="H29" s="445">
        <v>558</v>
      </c>
      <c r="I29" s="445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399"/>
      <c r="C30" s="370"/>
      <c r="D30" s="322"/>
      <c r="E30" s="322"/>
      <c r="F30" s="346"/>
      <c r="G30" s="346"/>
      <c r="H30" s="445"/>
      <c r="I30" s="445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399"/>
      <c r="C31" s="370"/>
      <c r="D31" s="322" t="s">
        <v>67</v>
      </c>
      <c r="E31" s="322" t="s">
        <v>39</v>
      </c>
      <c r="F31" s="346" t="s">
        <v>51</v>
      </c>
      <c r="G31" s="346" t="s">
        <v>43</v>
      </c>
      <c r="H31" s="445">
        <v>0</v>
      </c>
      <c r="I31" s="445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399"/>
      <c r="C32" s="370"/>
      <c r="D32" s="322"/>
      <c r="E32" s="322"/>
      <c r="F32" s="346"/>
      <c r="G32" s="346"/>
      <c r="H32" s="445"/>
      <c r="I32" s="445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399"/>
      <c r="C33" s="370"/>
      <c r="D33" s="375" t="s">
        <v>68</v>
      </c>
      <c r="E33" s="378" t="s">
        <v>62</v>
      </c>
      <c r="F33" s="380" t="s">
        <v>51</v>
      </c>
      <c r="G33" s="380" t="s">
        <v>43</v>
      </c>
      <c r="H33" s="446">
        <f>SUM(H25:H32)</f>
        <v>558</v>
      </c>
      <c r="I33" s="446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2" customHeight="1" thickBot="1">
      <c r="B34" s="399"/>
      <c r="C34" s="425"/>
      <c r="D34" s="448"/>
      <c r="E34" s="449"/>
      <c r="F34" s="450"/>
      <c r="G34" s="450"/>
      <c r="H34" s="447"/>
      <c r="I34" s="447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400" t="s">
        <v>69</v>
      </c>
      <c r="C35" s="436" t="s">
        <v>70</v>
      </c>
      <c r="D35" s="437" t="s">
        <v>71</v>
      </c>
      <c r="E35" s="438" t="s">
        <v>37</v>
      </c>
      <c r="F35" s="439" t="s">
        <v>51</v>
      </c>
      <c r="G35" s="439" t="s">
        <v>43</v>
      </c>
      <c r="H35" s="443">
        <v>522</v>
      </c>
      <c r="I35" s="443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402"/>
      <c r="C36" s="404"/>
      <c r="D36" s="387"/>
      <c r="E36" s="390"/>
      <c r="F36" s="392"/>
      <c r="G36" s="392"/>
      <c r="H36" s="441"/>
      <c r="I36" s="441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402"/>
      <c r="C37" s="404"/>
      <c r="D37" s="387" t="s">
        <v>72</v>
      </c>
      <c r="E37" s="390" t="s">
        <v>39</v>
      </c>
      <c r="F37" s="392" t="s">
        <v>51</v>
      </c>
      <c r="G37" s="392" t="s">
        <v>43</v>
      </c>
      <c r="H37" s="441">
        <v>2830</v>
      </c>
      <c r="I37" s="441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402"/>
      <c r="C38" s="404"/>
      <c r="D38" s="387"/>
      <c r="E38" s="390"/>
      <c r="F38" s="392"/>
      <c r="G38" s="392"/>
      <c r="H38" s="441"/>
      <c r="I38" s="441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402"/>
      <c r="C39" s="404"/>
      <c r="D39" s="387" t="s">
        <v>73</v>
      </c>
      <c r="E39" s="390" t="s">
        <v>62</v>
      </c>
      <c r="F39" s="392" t="s">
        <v>51</v>
      </c>
      <c r="G39" s="392" t="s">
        <v>43</v>
      </c>
      <c r="H39" s="441">
        <f>H35+H37</f>
        <v>3352</v>
      </c>
      <c r="I39" s="441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402"/>
      <c r="C40" s="405"/>
      <c r="D40" s="440"/>
      <c r="E40" s="391"/>
      <c r="F40" s="393"/>
      <c r="G40" s="393"/>
      <c r="H40" s="442"/>
      <c r="I40" s="442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2.8.201.93748</Revision>
</Application>
</file>

<file path=customXml/item4.xml><?xml version="1.0" encoding="utf-8"?>
<?mso-contentType ?>
<SharedContentType xmlns="Microsoft.SharePoint.Taxonomy.ContentTypeSync" SourceId="e40374fb-a6cc-4854-989f-c1d94a7967ee" ContentTypeId="0x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Market Dashboard_Jun 23</vt:lpstr>
      <vt:lpstr>Market Dashboard_Dec 22</vt:lpstr>
      <vt:lpstr>Market Dashboard_F 24 Revised</vt:lpstr>
      <vt:lpstr>Comparision_2024</vt:lpstr>
      <vt:lpstr>Regions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Walture, Aditya</cp:lastModifiedBy>
  <cp:revision/>
  <cp:lastPrinted>2024-04-11T07:47:54Z</cp:lastPrinted>
  <dcterms:created xsi:type="dcterms:W3CDTF">2021-02-16T14:18:33Z</dcterms:created>
  <dcterms:modified xsi:type="dcterms:W3CDTF">2024-10-11T17:58:52Z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