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"/>
    </mc:Choice>
  </mc:AlternateContent>
  <bookViews>
    <workbookView xWindow="0" yWindow="460" windowWidth="25600" windowHeight="14420" tabRatio="870" activeTab="2"/>
  </bookViews>
  <sheets>
    <sheet name="Trends Settings " sheetId="21" r:id="rId1"/>
    <sheet name="Industrial Composite" sheetId="13" r:id="rId2"/>
    <sheet name="Commercial Composite" sheetId="14" r:id="rId3"/>
    <sheet name="Agricultural Composite" sheetId="17" r:id="rId4"/>
    <sheet name="Construction Composite" sheetId="18" r:id="rId5"/>
    <sheet name="Ag Mobile Equip Composite" sheetId="15" r:id="rId6"/>
    <sheet name="Construction Mobile Composite" sheetId="16" r:id="rId7"/>
    <sheet name="2019 CPI" sheetId="12" r:id="rId8"/>
    <sheet name="2019 Equip Index Factors" sheetId="3" r:id="rId9"/>
    <sheet name="M&amp;E Property Good Factor" sheetId="6" r:id="rId10"/>
    <sheet name="2019 Agricultural % Good" sheetId="4" r:id="rId11"/>
    <sheet name="2019 Construction % Good" sheetId="5" r:id="rId12"/>
  </sheets>
  <externalReferences>
    <externalReference r:id="rId13"/>
  </externalReferences>
  <definedNames>
    <definedName name="CalcTable">[1]ValueTable!$A$5:$AC$50</definedName>
    <definedName name="Factor_to_Year">'2019 CPI'!#REF!</definedName>
    <definedName name="_xlnm.Print_Area" localSheetId="10">'2019 Agricultural % Good'!$A$1:$I$23</definedName>
    <definedName name="_xlnm.Print_Area" localSheetId="11">'2019 Construction % Good'!$A$1:$H$23</definedName>
    <definedName name="_xlnm.Print_Area" localSheetId="7">'2019 CPI'!$A$1:$D$40</definedName>
    <definedName name="_xlnm.Print_Area" localSheetId="8">'2019 Equip Index Factors'!$A$1:$F$42</definedName>
    <definedName name="_xlnm.Print_Area" localSheetId="2">'Commercial Composite'!$A$1:$W$41</definedName>
    <definedName name="_xlnm.Print_Area" localSheetId="6">'Construction Mobile Composite'!$A$1:$E$25</definedName>
    <definedName name="_xlnm.Print_Area" localSheetId="1">'Industrial Composite'!$A$1:$W$41</definedName>
    <definedName name="_xlnm.Print_Area" localSheetId="9">'M&amp;E Property Good Factor'!$A$1:$W$42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2" l="1"/>
  <c r="D39" i="12" s="1"/>
  <c r="D5" i="14"/>
  <c r="B3" i="15" l="1"/>
  <c r="C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C2" i="14"/>
  <c r="K2" i="14"/>
  <c r="S2" i="14"/>
  <c r="D2" i="13"/>
  <c r="L2" i="13"/>
  <c r="T2" i="13"/>
  <c r="V40" i="13"/>
  <c r="V37" i="13"/>
  <c r="W34" i="13"/>
  <c r="U32" i="13"/>
  <c r="U30" i="13"/>
  <c r="V28" i="13"/>
  <c r="S27" i="13"/>
  <c r="V25" i="13"/>
  <c r="T24" i="13"/>
  <c r="S23" i="13"/>
  <c r="R22" i="13"/>
  <c r="R21" i="13"/>
  <c r="R20" i="13"/>
  <c r="S19" i="13"/>
  <c r="U18" i="13"/>
  <c r="W17" i="13"/>
  <c r="O17" i="13"/>
  <c r="R16" i="13"/>
  <c r="V15" i="13"/>
  <c r="N15" i="13"/>
  <c r="S14" i="13"/>
  <c r="K14" i="13"/>
  <c r="Q13" i="13"/>
  <c r="W12" i="13"/>
  <c r="O12" i="13"/>
  <c r="V11" i="13"/>
  <c r="N11" i="13"/>
  <c r="V10" i="13"/>
  <c r="N10" i="13"/>
  <c r="W9" i="13"/>
  <c r="O9" i="13"/>
  <c r="G9" i="13"/>
  <c r="Q8" i="13"/>
  <c r="I8" i="13"/>
  <c r="S7" i="13"/>
  <c r="K7" i="13"/>
  <c r="V6" i="13"/>
  <c r="N6" i="13"/>
  <c r="F6" i="13"/>
  <c r="R5" i="13"/>
  <c r="J5" i="13"/>
  <c r="W4" i="13"/>
  <c r="O4" i="13"/>
  <c r="G4" i="13"/>
  <c r="T3" i="13"/>
  <c r="L3" i="13"/>
  <c r="D3" i="13"/>
  <c r="U39" i="14"/>
  <c r="V36" i="14"/>
  <c r="W33" i="14"/>
  <c r="V31" i="14"/>
  <c r="V29" i="14"/>
  <c r="S28" i="14"/>
  <c r="U26" i="14"/>
  <c r="S25" i="14"/>
  <c r="Q24" i="14"/>
  <c r="W22" i="14"/>
  <c r="W21" i="14"/>
  <c r="W20" i="14"/>
  <c r="O20" i="14"/>
  <c r="P19" i="14"/>
  <c r="R18" i="14"/>
  <c r="T17" i="14"/>
  <c r="W16" i="14"/>
  <c r="O16" i="14"/>
  <c r="S15" i="14"/>
  <c r="K15" i="14"/>
  <c r="P14" i="14"/>
  <c r="V13" i="14"/>
  <c r="N13" i="14"/>
  <c r="T12" i="14"/>
  <c r="L12" i="14"/>
  <c r="S11" i="14"/>
  <c r="K11" i="14"/>
  <c r="S10" i="14"/>
  <c r="K10" i="14"/>
  <c r="T9" i="14"/>
  <c r="L9" i="14"/>
  <c r="V8" i="14"/>
  <c r="N8" i="14"/>
  <c r="F8" i="14"/>
  <c r="P7" i="14"/>
  <c r="H7" i="14"/>
  <c r="S6" i="14"/>
  <c r="K6" i="14"/>
  <c r="W5" i="14"/>
  <c r="O5" i="14"/>
  <c r="G5" i="14"/>
  <c r="S4" i="14"/>
  <c r="K4" i="14"/>
  <c r="C4" i="14"/>
  <c r="P3" i="14"/>
  <c r="H3" i="14"/>
  <c r="D30" i="17"/>
  <c r="D22" i="17"/>
  <c r="D17" i="17"/>
  <c r="D13" i="17"/>
  <c r="D9" i="17"/>
  <c r="D5" i="17"/>
  <c r="C14" i="18"/>
  <c r="C6" i="18"/>
  <c r="C3" i="18"/>
  <c r="D2" i="14"/>
  <c r="L2" i="14"/>
  <c r="T2" i="14"/>
  <c r="E2" i="13"/>
  <c r="M2" i="13"/>
  <c r="U2" i="13"/>
  <c r="W39" i="13"/>
  <c r="U37" i="13"/>
  <c r="V34" i="13"/>
  <c r="T32" i="13"/>
  <c r="T30" i="13"/>
  <c r="U28" i="13"/>
  <c r="W26" i="13"/>
  <c r="U25" i="13"/>
  <c r="S24" i="13"/>
  <c r="R23" i="13"/>
  <c r="Q22" i="13"/>
  <c r="Q21" i="13"/>
  <c r="Q20" i="13"/>
  <c r="R19" i="13"/>
  <c r="T18" i="13"/>
  <c r="V17" i="13"/>
  <c r="N17" i="13"/>
  <c r="Q16" i="13"/>
  <c r="U15" i="13"/>
  <c r="M15" i="13"/>
  <c r="R14" i="13"/>
  <c r="J14" i="13"/>
  <c r="P13" i="13"/>
  <c r="V12" i="13"/>
  <c r="N12" i="13"/>
  <c r="U11" i="13"/>
  <c r="M11" i="13"/>
  <c r="U10" i="13"/>
  <c r="M10" i="13"/>
  <c r="V9" i="13"/>
  <c r="N9" i="13"/>
  <c r="F9" i="13"/>
  <c r="P8" i="13"/>
  <c r="H8" i="13"/>
  <c r="R7" i="13"/>
  <c r="J7" i="13"/>
  <c r="U6" i="13"/>
  <c r="M6" i="13"/>
  <c r="E6" i="13"/>
  <c r="Q5" i="13"/>
  <c r="I5" i="13"/>
  <c r="V4" i="13"/>
  <c r="N4" i="13"/>
  <c r="F4" i="13"/>
  <c r="S3" i="13"/>
  <c r="K3" i="13"/>
  <c r="C3" i="13"/>
  <c r="W38" i="14"/>
  <c r="U36" i="14"/>
  <c r="V33" i="14"/>
  <c r="U31" i="14"/>
  <c r="U29" i="14"/>
  <c r="W27" i="14"/>
  <c r="T26" i="14"/>
  <c r="R25" i="14"/>
  <c r="W23" i="14"/>
  <c r="V22" i="14"/>
  <c r="V21" i="14"/>
  <c r="V20" i="14"/>
  <c r="W19" i="14"/>
  <c r="O19" i="14"/>
  <c r="Q18" i="14"/>
  <c r="S17" i="14"/>
  <c r="V16" i="14"/>
  <c r="N16" i="14"/>
  <c r="R15" i="14"/>
  <c r="W14" i="14"/>
  <c r="O14" i="14"/>
  <c r="U13" i="14"/>
  <c r="M13" i="14"/>
  <c r="S12" i="14"/>
  <c r="K12" i="14"/>
  <c r="R11" i="14"/>
  <c r="J11" i="14"/>
  <c r="R10" i="14"/>
  <c r="J10" i="14"/>
  <c r="S9" i="14"/>
  <c r="K9" i="14"/>
  <c r="U8" i="14"/>
  <c r="M8" i="14"/>
  <c r="W7" i="14"/>
  <c r="O7" i="14"/>
  <c r="G7" i="14"/>
  <c r="R6" i="14"/>
  <c r="J6" i="14"/>
  <c r="V5" i="14"/>
  <c r="N5" i="14"/>
  <c r="F5" i="14"/>
  <c r="R4" i="14"/>
  <c r="J4" i="14"/>
  <c r="W3" i="14"/>
  <c r="O3" i="14"/>
  <c r="G3" i="14"/>
  <c r="D29" i="17"/>
  <c r="D21" i="17"/>
  <c r="C17" i="17"/>
  <c r="C13" i="17"/>
  <c r="C9" i="17"/>
  <c r="C5" i="17"/>
  <c r="C13" i="18"/>
  <c r="C5" i="18"/>
  <c r="C4" i="18"/>
  <c r="E2" i="14"/>
  <c r="M2" i="14"/>
  <c r="U2" i="14"/>
  <c r="F2" i="13"/>
  <c r="N2" i="13"/>
  <c r="V2" i="13"/>
  <c r="V39" i="13"/>
  <c r="W36" i="13"/>
  <c r="U34" i="13"/>
  <c r="W31" i="13"/>
  <c r="W29" i="13"/>
  <c r="T28" i="13"/>
  <c r="V26" i="13"/>
  <c r="T25" i="13"/>
  <c r="R24" i="13"/>
  <c r="Q23" i="13"/>
  <c r="P22" i="13"/>
  <c r="P21" i="13"/>
  <c r="P20" i="13"/>
  <c r="Q19" i="13"/>
  <c r="S18" i="13"/>
  <c r="U17" i="13"/>
  <c r="M17" i="13"/>
  <c r="P16" i="13"/>
  <c r="T15" i="13"/>
  <c r="L15" i="13"/>
  <c r="Q14" i="13"/>
  <c r="W13" i="13"/>
  <c r="O13" i="13"/>
  <c r="U12" i="13"/>
  <c r="M12" i="13"/>
  <c r="T11" i="13"/>
  <c r="L11" i="13"/>
  <c r="T10" i="13"/>
  <c r="L10" i="13"/>
  <c r="U9" i="13"/>
  <c r="M9" i="13"/>
  <c r="W8" i="13"/>
  <c r="O8" i="13"/>
  <c r="G8" i="13"/>
  <c r="Q7" i="13"/>
  <c r="I7" i="13"/>
  <c r="T6" i="13"/>
  <c r="L6" i="13"/>
  <c r="D6" i="13"/>
  <c r="P5" i="13"/>
  <c r="H5" i="13"/>
  <c r="U4" i="13"/>
  <c r="M4" i="13"/>
  <c r="E4" i="13"/>
  <c r="R3" i="13"/>
  <c r="J3" i="13"/>
  <c r="W41" i="14"/>
  <c r="V38" i="14"/>
  <c r="W35" i="14"/>
  <c r="U33" i="14"/>
  <c r="T31" i="14"/>
  <c r="T29" i="14"/>
  <c r="V27" i="14"/>
  <c r="S26" i="14"/>
  <c r="W24" i="14"/>
  <c r="V23" i="14"/>
  <c r="U22" i="14"/>
  <c r="U21" i="14"/>
  <c r="U20" i="14"/>
  <c r="V19" i="14"/>
  <c r="N19" i="14"/>
  <c r="P18" i="14"/>
  <c r="R17" i="14"/>
  <c r="U16" i="14"/>
  <c r="M16" i="14"/>
  <c r="Q15" i="14"/>
  <c r="V14" i="14"/>
  <c r="N14" i="14"/>
  <c r="T13" i="14"/>
  <c r="L13" i="14"/>
  <c r="R12" i="14"/>
  <c r="J12" i="14"/>
  <c r="Q11" i="14"/>
  <c r="I11" i="14"/>
  <c r="Q10" i="14"/>
  <c r="I10" i="14"/>
  <c r="R9" i="14"/>
  <c r="J9" i="14"/>
  <c r="T8" i="14"/>
  <c r="L8" i="14"/>
  <c r="V7" i="14"/>
  <c r="N7" i="14"/>
  <c r="F7" i="14"/>
  <c r="Q6" i="14"/>
  <c r="I6" i="14"/>
  <c r="U5" i="14"/>
  <c r="M5" i="14"/>
  <c r="E5" i="14"/>
  <c r="Q4" i="14"/>
  <c r="I4" i="14"/>
  <c r="V3" i="14"/>
  <c r="N3" i="14"/>
  <c r="F3" i="14"/>
  <c r="D28" i="17"/>
  <c r="D20" i="17"/>
  <c r="D16" i="17"/>
  <c r="D12" i="17"/>
  <c r="D8" i="17"/>
  <c r="D4" i="17"/>
  <c r="C12" i="18"/>
  <c r="F2" i="14"/>
  <c r="N2" i="14"/>
  <c r="V2" i="14"/>
  <c r="G2" i="13"/>
  <c r="O2" i="13"/>
  <c r="W2" i="13"/>
  <c r="U39" i="13"/>
  <c r="V36" i="13"/>
  <c r="W33" i="13"/>
  <c r="V31" i="13"/>
  <c r="V29" i="13"/>
  <c r="S28" i="13"/>
  <c r="U26" i="13"/>
  <c r="S25" i="13"/>
  <c r="Q24" i="13"/>
  <c r="W22" i="13"/>
  <c r="W21" i="13"/>
  <c r="W20" i="13"/>
  <c r="O20" i="13"/>
  <c r="P19" i="13"/>
  <c r="R18" i="13"/>
  <c r="T17" i="13"/>
  <c r="W16" i="13"/>
  <c r="O16" i="13"/>
  <c r="S15" i="13"/>
  <c r="K15" i="13"/>
  <c r="P14" i="13"/>
  <c r="V13" i="13"/>
  <c r="N13" i="13"/>
  <c r="T12" i="13"/>
  <c r="L12" i="13"/>
  <c r="S11" i="13"/>
  <c r="K11" i="13"/>
  <c r="S10" i="13"/>
  <c r="K10" i="13"/>
  <c r="T9" i="13"/>
  <c r="L9" i="13"/>
  <c r="V8" i="13"/>
  <c r="N8" i="13"/>
  <c r="F8" i="13"/>
  <c r="P7" i="13"/>
  <c r="H7" i="13"/>
  <c r="S6" i="13"/>
  <c r="K6" i="13"/>
  <c r="W5" i="13"/>
  <c r="O5" i="13"/>
  <c r="G5" i="13"/>
  <c r="T4" i="13"/>
  <c r="L4" i="13"/>
  <c r="D4" i="13"/>
  <c r="Q3" i="13"/>
  <c r="I3" i="13"/>
  <c r="V41" i="14"/>
  <c r="U38" i="14"/>
  <c r="V35" i="14"/>
  <c r="W32" i="14"/>
  <c r="W30" i="14"/>
  <c r="S29" i="14"/>
  <c r="U27" i="14"/>
  <c r="R26" i="14"/>
  <c r="V24" i="14"/>
  <c r="U23" i="14"/>
  <c r="T22" i="14"/>
  <c r="T21" i="14"/>
  <c r="T20" i="14"/>
  <c r="U19" i="14"/>
  <c r="W18" i="14"/>
  <c r="O18" i="14"/>
  <c r="Q17" i="14"/>
  <c r="T16" i="14"/>
  <c r="L16" i="14"/>
  <c r="P15" i="14"/>
  <c r="U14" i="14"/>
  <c r="M14" i="14"/>
  <c r="S13" i="14"/>
  <c r="K13" i="14"/>
  <c r="Q12" i="14"/>
  <c r="I12" i="14"/>
  <c r="P11" i="14"/>
  <c r="H11" i="14"/>
  <c r="P10" i="14"/>
  <c r="H10" i="14"/>
  <c r="Q9" i="14"/>
  <c r="I9" i="14"/>
  <c r="S8" i="14"/>
  <c r="K8" i="14"/>
  <c r="U7" i="14"/>
  <c r="M7" i="14"/>
  <c r="E7" i="14"/>
  <c r="E8" i="14" s="1"/>
  <c r="P6" i="14"/>
  <c r="H6" i="14"/>
  <c r="T5" i="14"/>
  <c r="L5" i="14"/>
  <c r="C5" i="14"/>
  <c r="P4" i="14"/>
  <c r="H4" i="14"/>
  <c r="U3" i="14"/>
  <c r="M3" i="14"/>
  <c r="E3" i="14"/>
  <c r="D27" i="17"/>
  <c r="C20" i="17"/>
  <c r="C16" i="17"/>
  <c r="C12" i="17"/>
  <c r="C8" i="17"/>
  <c r="C4" i="17"/>
  <c r="G2" i="14"/>
  <c r="O2" i="14"/>
  <c r="W2" i="14"/>
  <c r="H2" i="13"/>
  <c r="P2" i="13"/>
  <c r="C2" i="13"/>
  <c r="W38" i="13"/>
  <c r="U36" i="13"/>
  <c r="V33" i="13"/>
  <c r="U31" i="13"/>
  <c r="U29" i="13"/>
  <c r="W27" i="13"/>
  <c r="T26" i="13"/>
  <c r="R25" i="13"/>
  <c r="W23" i="13"/>
  <c r="V22" i="13"/>
  <c r="V21" i="13"/>
  <c r="V20" i="13"/>
  <c r="W19" i="13"/>
  <c r="O19" i="13"/>
  <c r="Q18" i="13"/>
  <c r="S17" i="13"/>
  <c r="V16" i="13"/>
  <c r="N16" i="13"/>
  <c r="R15" i="13"/>
  <c r="W14" i="13"/>
  <c r="O14" i="13"/>
  <c r="U13" i="13"/>
  <c r="M13" i="13"/>
  <c r="S12" i="13"/>
  <c r="K12" i="13"/>
  <c r="R11" i="13"/>
  <c r="J11" i="13"/>
  <c r="R10" i="13"/>
  <c r="J10" i="13"/>
  <c r="S9" i="13"/>
  <c r="K9" i="13"/>
  <c r="U8" i="13"/>
  <c r="M8" i="13"/>
  <c r="W7" i="13"/>
  <c r="O7" i="13"/>
  <c r="G7" i="13"/>
  <c r="R6" i="13"/>
  <c r="J6" i="13"/>
  <c r="V5" i="13"/>
  <c r="N5" i="13"/>
  <c r="F5" i="13"/>
  <c r="S4" i="13"/>
  <c r="K4" i="13"/>
  <c r="C4" i="13"/>
  <c r="P3" i="13"/>
  <c r="H3" i="13"/>
  <c r="W40" i="14"/>
  <c r="W37" i="14"/>
  <c r="U35" i="14"/>
  <c r="V32" i="14"/>
  <c r="V30" i="14"/>
  <c r="W28" i="14"/>
  <c r="T27" i="14"/>
  <c r="W25" i="14"/>
  <c r="U24" i="14"/>
  <c r="T23" i="14"/>
  <c r="S22" i="14"/>
  <c r="S21" i="14"/>
  <c r="S20" i="14"/>
  <c r="T19" i="14"/>
  <c r="V18" i="14"/>
  <c r="N18" i="14"/>
  <c r="P17" i="14"/>
  <c r="S16" i="14"/>
  <c r="W15" i="14"/>
  <c r="O15" i="14"/>
  <c r="T14" i="14"/>
  <c r="L14" i="14"/>
  <c r="R13" i="14"/>
  <c r="J13" i="14"/>
  <c r="P12" i="14"/>
  <c r="W11" i="14"/>
  <c r="O11" i="14"/>
  <c r="W10" i="14"/>
  <c r="O10" i="14"/>
  <c r="G10" i="14"/>
  <c r="P9" i="14"/>
  <c r="H9" i="14"/>
  <c r="R8" i="14"/>
  <c r="J8" i="14"/>
  <c r="T7" i="14"/>
  <c r="L7" i="14"/>
  <c r="W6" i="14"/>
  <c r="O6" i="14"/>
  <c r="G6" i="14"/>
  <c r="S5" i="14"/>
  <c r="K5" i="14"/>
  <c r="W4" i="14"/>
  <c r="O4" i="14"/>
  <c r="G4" i="14"/>
  <c r="T3" i="14"/>
  <c r="L3" i="14"/>
  <c r="D3" i="14"/>
  <c r="D26" i="17"/>
  <c r="D19" i="17"/>
  <c r="D15" i="17"/>
  <c r="D11" i="17"/>
  <c r="D7" i="17"/>
  <c r="D3" i="17"/>
  <c r="C10" i="18"/>
  <c r="C10" i="17"/>
  <c r="C11" i="18"/>
  <c r="H2" i="14"/>
  <c r="P2" i="14"/>
  <c r="C2" i="17"/>
  <c r="I2" i="13"/>
  <c r="Q2" i="13"/>
  <c r="W41" i="13"/>
  <c r="V38" i="13"/>
  <c r="W35" i="13"/>
  <c r="U33" i="13"/>
  <c r="T31" i="13"/>
  <c r="T29" i="13"/>
  <c r="V27" i="13"/>
  <c r="S26" i="13"/>
  <c r="W24" i="13"/>
  <c r="V23" i="13"/>
  <c r="U22" i="13"/>
  <c r="U21" i="13"/>
  <c r="U20" i="13"/>
  <c r="V19" i="13"/>
  <c r="N19" i="13"/>
  <c r="P18" i="13"/>
  <c r="R17" i="13"/>
  <c r="U16" i="13"/>
  <c r="M16" i="13"/>
  <c r="Q15" i="13"/>
  <c r="V14" i="13"/>
  <c r="N14" i="13"/>
  <c r="T13" i="13"/>
  <c r="L13" i="13"/>
  <c r="R12" i="13"/>
  <c r="J12" i="13"/>
  <c r="Q11" i="13"/>
  <c r="I11" i="13"/>
  <c r="Q10" i="13"/>
  <c r="I10" i="13"/>
  <c r="R9" i="13"/>
  <c r="J9" i="13"/>
  <c r="T8" i="13"/>
  <c r="L8" i="13"/>
  <c r="V7" i="13"/>
  <c r="N7" i="13"/>
  <c r="F7" i="13"/>
  <c r="Q6" i="13"/>
  <c r="I6" i="13"/>
  <c r="U5" i="13"/>
  <c r="M5" i="13"/>
  <c r="E5" i="13"/>
  <c r="R4" i="13"/>
  <c r="J4" i="13"/>
  <c r="W3" i="13"/>
  <c r="O3" i="13"/>
  <c r="G3" i="13"/>
  <c r="V40" i="14"/>
  <c r="V37" i="14"/>
  <c r="W34" i="14"/>
  <c r="U32" i="14"/>
  <c r="U30" i="14"/>
  <c r="V28" i="14"/>
  <c r="S27" i="14"/>
  <c r="V25" i="14"/>
  <c r="T24" i="14"/>
  <c r="S23" i="14"/>
  <c r="R22" i="14"/>
  <c r="R21" i="14"/>
  <c r="R20" i="14"/>
  <c r="S19" i="14"/>
  <c r="U18" i="14"/>
  <c r="W17" i="14"/>
  <c r="O17" i="14"/>
  <c r="R16" i="14"/>
  <c r="V15" i="14"/>
  <c r="N15" i="14"/>
  <c r="S14" i="14"/>
  <c r="K14" i="14"/>
  <c r="Q13" i="14"/>
  <c r="W12" i="14"/>
  <c r="O12" i="14"/>
  <c r="V11" i="14"/>
  <c r="N11" i="14"/>
  <c r="V10" i="14"/>
  <c r="N10" i="14"/>
  <c r="W9" i="14"/>
  <c r="O9" i="14"/>
  <c r="G9" i="14"/>
  <c r="Q8" i="14"/>
  <c r="I8" i="14"/>
  <c r="S7" i="14"/>
  <c r="K7" i="14"/>
  <c r="V6" i="14"/>
  <c r="N6" i="14"/>
  <c r="F6" i="14"/>
  <c r="R5" i="14"/>
  <c r="J5" i="14"/>
  <c r="V4" i="14"/>
  <c r="N4" i="14"/>
  <c r="F4" i="14"/>
  <c r="S3" i="14"/>
  <c r="K3" i="14"/>
  <c r="C3" i="14"/>
  <c r="D25" i="17"/>
  <c r="C19" i="17"/>
  <c r="C15" i="17"/>
  <c r="C11" i="17"/>
  <c r="C7" i="17"/>
  <c r="C3" i="17"/>
  <c r="C9" i="18"/>
  <c r="C18" i="17"/>
  <c r="C15" i="18"/>
  <c r="I2" i="14"/>
  <c r="Q2" i="14"/>
  <c r="D2" i="17"/>
  <c r="J2" i="13"/>
  <c r="R2" i="13"/>
  <c r="V41" i="13"/>
  <c r="U38" i="13"/>
  <c r="V35" i="13"/>
  <c r="W32" i="13"/>
  <c r="W30" i="13"/>
  <c r="S29" i="13"/>
  <c r="U27" i="13"/>
  <c r="R26" i="13"/>
  <c r="V24" i="13"/>
  <c r="U23" i="13"/>
  <c r="T22" i="13"/>
  <c r="T21" i="13"/>
  <c r="T20" i="13"/>
  <c r="U19" i="13"/>
  <c r="W18" i="13"/>
  <c r="O18" i="13"/>
  <c r="Q17" i="13"/>
  <c r="T16" i="13"/>
  <c r="L16" i="13"/>
  <c r="P15" i="13"/>
  <c r="U14" i="13"/>
  <c r="M14" i="13"/>
  <c r="S13" i="13"/>
  <c r="K13" i="13"/>
  <c r="Q12" i="13"/>
  <c r="I12" i="13"/>
  <c r="P11" i="13"/>
  <c r="H11" i="13"/>
  <c r="P10" i="13"/>
  <c r="H10" i="13"/>
  <c r="Q9" i="13"/>
  <c r="I9" i="13"/>
  <c r="S8" i="13"/>
  <c r="K8" i="13"/>
  <c r="U7" i="13"/>
  <c r="M7" i="13"/>
  <c r="E7" i="13"/>
  <c r="P6" i="13"/>
  <c r="H6" i="13"/>
  <c r="T5" i="13"/>
  <c r="L5" i="13"/>
  <c r="D5" i="13"/>
  <c r="Q4" i="13"/>
  <c r="I4" i="13"/>
  <c r="V3" i="13"/>
  <c r="N3" i="13"/>
  <c r="F3" i="13"/>
  <c r="W39" i="14"/>
  <c r="U37" i="14"/>
  <c r="V34" i="14"/>
  <c r="T32" i="14"/>
  <c r="T30" i="14"/>
  <c r="U28" i="14"/>
  <c r="W26" i="14"/>
  <c r="U25" i="14"/>
  <c r="S24" i="14"/>
  <c r="R23" i="14"/>
  <c r="Q22" i="14"/>
  <c r="Q21" i="14"/>
  <c r="Q20" i="14"/>
  <c r="R19" i="14"/>
  <c r="T18" i="14"/>
  <c r="V17" i="14"/>
  <c r="N17" i="14"/>
  <c r="Q16" i="14"/>
  <c r="U15" i="14"/>
  <c r="M15" i="14"/>
  <c r="R14" i="14"/>
  <c r="J14" i="14"/>
  <c r="P13" i="14"/>
  <c r="V12" i="14"/>
  <c r="N12" i="14"/>
  <c r="U11" i="14"/>
  <c r="M11" i="14"/>
  <c r="U10" i="14"/>
  <c r="M10" i="14"/>
  <c r="V9" i="14"/>
  <c r="N9" i="14"/>
  <c r="F9" i="14"/>
  <c r="P8" i="14"/>
  <c r="H8" i="14"/>
  <c r="R7" i="14"/>
  <c r="J7" i="14"/>
  <c r="U6" i="14"/>
  <c r="M6" i="14"/>
  <c r="E6" i="14"/>
  <c r="Q5" i="14"/>
  <c r="I5" i="14"/>
  <c r="U4" i="14"/>
  <c r="M4" i="14"/>
  <c r="E4" i="14"/>
  <c r="R3" i="14"/>
  <c r="J3" i="14"/>
  <c r="D32" i="17"/>
  <c r="D24" i="17"/>
  <c r="D18" i="17"/>
  <c r="D14" i="17"/>
  <c r="D10" i="17"/>
  <c r="D6" i="17"/>
  <c r="C16" i="18"/>
  <c r="C17" i="18" s="1"/>
  <c r="C8" i="18"/>
  <c r="C6" i="17"/>
  <c r="J2" i="14"/>
  <c r="R2" i="14"/>
  <c r="C2" i="18"/>
  <c r="K2" i="13"/>
  <c r="S2" i="13"/>
  <c r="W40" i="13"/>
  <c r="W37" i="13"/>
  <c r="U35" i="13"/>
  <c r="V32" i="13"/>
  <c r="V30" i="13"/>
  <c r="W28" i="13"/>
  <c r="T27" i="13"/>
  <c r="W25" i="13"/>
  <c r="U24" i="13"/>
  <c r="T23" i="13"/>
  <c r="S22" i="13"/>
  <c r="S21" i="13"/>
  <c r="S20" i="13"/>
  <c r="T19" i="13"/>
  <c r="V18" i="13"/>
  <c r="N18" i="13"/>
  <c r="P17" i="13"/>
  <c r="S16" i="13"/>
  <c r="W15" i="13"/>
  <c r="O15" i="13"/>
  <c r="T14" i="13"/>
  <c r="L14" i="13"/>
  <c r="R13" i="13"/>
  <c r="J13" i="13"/>
  <c r="P12" i="13"/>
  <c r="W11" i="13"/>
  <c r="O11" i="13"/>
  <c r="W10" i="13"/>
  <c r="O10" i="13"/>
  <c r="G10" i="13"/>
  <c r="P9" i="13"/>
  <c r="H9" i="13"/>
  <c r="R8" i="13"/>
  <c r="J8" i="13"/>
  <c r="T7" i="13"/>
  <c r="L7" i="13"/>
  <c r="W6" i="13"/>
  <c r="O6" i="13"/>
  <c r="G6" i="13"/>
  <c r="S5" i="13"/>
  <c r="K5" i="13"/>
  <c r="C5" i="13"/>
  <c r="P4" i="13"/>
  <c r="H4" i="13"/>
  <c r="U3" i="13"/>
  <c r="M3" i="13"/>
  <c r="E3" i="13"/>
  <c r="V39" i="14"/>
  <c r="W36" i="14"/>
  <c r="U34" i="14"/>
  <c r="W31" i="14"/>
  <c r="W29" i="14"/>
  <c r="T28" i="14"/>
  <c r="V26" i="14"/>
  <c r="T25" i="14"/>
  <c r="R24" i="14"/>
  <c r="Q23" i="14"/>
  <c r="P22" i="14"/>
  <c r="P21" i="14"/>
  <c r="P20" i="14"/>
  <c r="Q19" i="14"/>
  <c r="S18" i="14"/>
  <c r="U17" i="14"/>
  <c r="M17" i="14"/>
  <c r="P16" i="14"/>
  <c r="T15" i="14"/>
  <c r="L15" i="14"/>
  <c r="Q14" i="14"/>
  <c r="W13" i="14"/>
  <c r="O13" i="14"/>
  <c r="U12" i="14"/>
  <c r="M12" i="14"/>
  <c r="T11" i="14"/>
  <c r="L11" i="14"/>
  <c r="T10" i="14"/>
  <c r="L10" i="14"/>
  <c r="U9" i="14"/>
  <c r="M9" i="14"/>
  <c r="W8" i="14"/>
  <c r="O8" i="14"/>
  <c r="G8" i="14"/>
  <c r="Q7" i="14"/>
  <c r="I7" i="14"/>
  <c r="T6" i="14"/>
  <c r="L6" i="14"/>
  <c r="D6" i="14"/>
  <c r="P5" i="14"/>
  <c r="H5" i="14"/>
  <c r="T4" i="14"/>
  <c r="L4" i="14"/>
  <c r="D4" i="14"/>
  <c r="Q3" i="14"/>
  <c r="I3" i="14"/>
  <c r="D31" i="17"/>
  <c r="D23" i="17"/>
  <c r="C14" i="17"/>
  <c r="C7" i="18"/>
  <c r="O21" i="14"/>
  <c r="L17" i="14"/>
  <c r="I13" i="14"/>
  <c r="Q25" i="14"/>
  <c r="R27" i="14"/>
  <c r="E8" i="13"/>
  <c r="O21" i="13"/>
  <c r="I13" i="13"/>
  <c r="T33" i="14"/>
  <c r="P23" i="14"/>
  <c r="U40" i="13"/>
  <c r="M18" i="14"/>
  <c r="S30" i="13"/>
  <c r="P23" i="13"/>
  <c r="D33" i="17"/>
  <c r="T33" i="13"/>
  <c r="R27" i="13"/>
  <c r="L17" i="13"/>
  <c r="Q25" i="13"/>
  <c r="M18" i="13"/>
  <c r="U40" i="14"/>
  <c r="S30" i="14"/>
  <c r="D7" i="14" l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C6" i="13"/>
  <c r="C7" i="13" s="1"/>
  <c r="C8" i="13" s="1"/>
  <c r="C9" i="13" s="1"/>
  <c r="C10" i="13" s="1"/>
  <c r="C11" i="13" s="1"/>
  <c r="G11" i="13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F10" i="14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J15" i="14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H12" i="13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N20" i="13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G11" i="14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C21" i="17"/>
  <c r="C22" i="17" s="1"/>
  <c r="C23" i="17" s="1"/>
  <c r="C24" i="17" s="1"/>
  <c r="C25" i="17" s="1"/>
  <c r="C26" i="17" s="1"/>
  <c r="C27" i="17" s="1"/>
  <c r="C6" i="14"/>
  <c r="C7" i="14" s="1"/>
  <c r="C8" i="14" s="1"/>
  <c r="C9" i="14" s="1"/>
  <c r="C10" i="14" s="1"/>
  <c r="C11" i="14" s="1"/>
  <c r="C12" i="14" s="1"/>
  <c r="C13" i="14" s="1"/>
  <c r="H12" i="14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K16" i="13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N20" i="14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D7" i="13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F10" i="13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J15" i="13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K16" i="14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E9" i="14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E33" i="14" s="1"/>
  <c r="E34" i="14" s="1"/>
  <c r="E35" i="14" s="1"/>
  <c r="E36" i="14" s="1"/>
  <c r="E37" i="14" s="1"/>
  <c r="E38" i="14" s="1"/>
  <c r="E39" i="14" s="1"/>
  <c r="E40" i="14" s="1"/>
  <c r="E41" i="14" s="1"/>
  <c r="I14" i="14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L18" i="14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O22" i="14"/>
  <c r="O23" i="14" s="1"/>
  <c r="O24" i="14" s="1"/>
  <c r="O25" i="14" s="1"/>
  <c r="O26" i="14" s="1"/>
  <c r="O27" i="14" s="1"/>
  <c r="M19" i="14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O22" i="13"/>
  <c r="O23" i="13" s="1"/>
  <c r="O24" i="13" s="1"/>
  <c r="O25" i="13" s="1"/>
  <c r="O26" i="13" s="1"/>
  <c r="Q26" i="13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E9" i="13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E38" i="13" s="1"/>
  <c r="E39" i="13" s="1"/>
  <c r="E40" i="13" s="1"/>
  <c r="E41" i="13" s="1"/>
  <c r="I14" i="13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L18" i="13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M19" i="13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Q26" i="14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B2" i="16"/>
  <c r="C12" i="13"/>
  <c r="C18" i="18"/>
  <c r="P24" i="14"/>
  <c r="S31" i="14"/>
  <c r="S31" i="13"/>
  <c r="R28" i="13"/>
  <c r="U41" i="14"/>
  <c r="R28" i="14"/>
  <c r="T34" i="14"/>
  <c r="T34" i="13"/>
  <c r="U41" i="13"/>
  <c r="P24" i="13"/>
  <c r="D34" i="17"/>
  <c r="S32" i="14" l="1"/>
  <c r="S33" i="14" s="1"/>
  <c r="S34" i="14" s="1"/>
  <c r="S35" i="14" s="1"/>
  <c r="S36" i="14" s="1"/>
  <c r="S37" i="14" s="1"/>
  <c r="S38" i="14" s="1"/>
  <c r="S39" i="14" s="1"/>
  <c r="S40" i="14" s="1"/>
  <c r="S41" i="14" s="1"/>
  <c r="P25" i="14"/>
  <c r="P26" i="14" s="1"/>
  <c r="P27" i="14" s="1"/>
  <c r="O28" i="14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C28" i="17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R29" i="14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29" i="13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S32" i="13"/>
  <c r="S33" i="13" s="1"/>
  <c r="S34" i="13" s="1"/>
  <c r="S35" i="13" s="1"/>
  <c r="S36" i="13" s="1"/>
  <c r="S37" i="13" s="1"/>
  <c r="S38" i="13" s="1"/>
  <c r="S39" i="13" s="1"/>
  <c r="S40" i="13" s="1"/>
  <c r="S41" i="13" s="1"/>
  <c r="P25" i="13"/>
  <c r="P26" i="13" s="1"/>
  <c r="O27" i="13"/>
  <c r="C14" i="14"/>
  <c r="C13" i="13"/>
  <c r="C19" i="18"/>
  <c r="D35" i="17"/>
  <c r="T35" i="14"/>
  <c r="T35" i="13"/>
  <c r="D36" i="17" l="1"/>
  <c r="D37" i="17" s="1"/>
  <c r="D38" i="17" s="1"/>
  <c r="D39" i="17" s="1"/>
  <c r="D40" i="17" s="1"/>
  <c r="D41" i="17" s="1"/>
  <c r="O28" i="13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P28" i="14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D21" i="16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41" i="16" s="1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G15" i="15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14" i="15"/>
  <c r="G13" i="15"/>
  <c r="G12" i="15"/>
  <c r="G11" i="15"/>
  <c r="G10" i="15"/>
  <c r="G9" i="15"/>
  <c r="G8" i="15"/>
  <c r="G7" i="15"/>
  <c r="G6" i="15"/>
  <c r="G5" i="15"/>
  <c r="G4" i="15"/>
  <c r="G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 s="1"/>
  <c r="E17" i="15" s="1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E34" i="15" s="1"/>
  <c r="E35" i="15" s="1"/>
  <c r="E36" i="15" s="1"/>
  <c r="E37" i="15" s="1"/>
  <c r="E38" i="15" s="1"/>
  <c r="E39" i="15" s="1"/>
  <c r="E40" i="15" s="1"/>
  <c r="E41" i="15" s="1"/>
  <c r="E42" i="15" s="1"/>
  <c r="E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D39" i="15" s="1"/>
  <c r="D40" i="15" s="1"/>
  <c r="D41" i="15" s="1"/>
  <c r="D42" i="15" s="1"/>
  <c r="D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P27" i="13"/>
  <c r="C14" i="13"/>
  <c r="C15" i="14"/>
  <c r="C20" i="18"/>
  <c r="T36" i="14"/>
  <c r="T36" i="13"/>
  <c r="T37" i="14" l="1"/>
  <c r="T38" i="14" s="1"/>
  <c r="T39" i="14" s="1"/>
  <c r="T40" i="14" s="1"/>
  <c r="T41" i="14" s="1"/>
  <c r="P28" i="13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T37" i="13"/>
  <c r="T38" i="13" s="1"/>
  <c r="T39" i="13" s="1"/>
  <c r="T40" i="13" s="1"/>
  <c r="T41" i="13" s="1"/>
  <c r="D38" i="12"/>
  <c r="D37" i="12" s="1"/>
  <c r="C16" i="14"/>
  <c r="C15" i="13"/>
  <c r="C21" i="18"/>
  <c r="C22" i="18" l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D36" i="12"/>
  <c r="D35" i="12" s="1"/>
  <c r="D34" i="12" s="1"/>
  <c r="D33" i="12" s="1"/>
  <c r="C17" i="14"/>
  <c r="C16" i="13"/>
  <c r="D32" i="12" l="1"/>
  <c r="D31" i="12" s="1"/>
  <c r="D30" i="12" s="1"/>
  <c r="D29" i="12" s="1"/>
  <c r="D28" i="12" s="1"/>
  <c r="D27" i="12" s="1"/>
  <c r="D26" i="12" s="1"/>
  <c r="D25" i="12" s="1"/>
  <c r="D24" i="12" s="1"/>
  <c r="D23" i="12" s="1"/>
  <c r="D22" i="12" s="1"/>
  <c r="D21" i="12" s="1"/>
  <c r="D20" i="12" s="1"/>
  <c r="D19" i="12" s="1"/>
  <c r="D18" i="12" s="1"/>
  <c r="D17" i="12" s="1"/>
  <c r="D16" i="12" s="1"/>
  <c r="D15" i="12" s="1"/>
  <c r="D14" i="12" s="1"/>
  <c r="D13" i="12" s="1"/>
  <c r="D12" i="12" s="1"/>
  <c r="D11" i="12" s="1"/>
  <c r="D10" i="12" s="1"/>
  <c r="D9" i="12" s="1"/>
  <c r="D8" i="12" s="1"/>
  <c r="D7" i="12" s="1"/>
  <c r="D6" i="12" s="1"/>
  <c r="D5" i="12" s="1"/>
  <c r="D4" i="12" s="1"/>
  <c r="D3" i="12" s="1"/>
  <c r="D2" i="12" s="1"/>
  <c r="C18" i="14"/>
  <c r="C17" i="13"/>
  <c r="J25" i="3" l="1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C19" i="14"/>
  <c r="C18" i="13"/>
  <c r="C20" i="14" l="1"/>
  <c r="C19" i="13"/>
  <c r="C21" i="14" l="1"/>
  <c r="C20" i="13"/>
  <c r="C22" i="14" l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21" i="13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</calcChain>
</file>

<file path=xl/sharedStrings.xml><?xml version="1.0" encoding="utf-8"?>
<sst xmlns="http://schemas.openxmlformats.org/spreadsheetml/2006/main" count="123" uniqueCount="73">
  <si>
    <t xml:space="preserve">Maximum Index Factor </t>
  </si>
  <si>
    <r>
      <t>Minimum Percent Good Factor for Industrial Equipment</t>
    </r>
    <r>
      <rPr>
        <b/>
        <sz val="10.5"/>
        <rFont val="Arial"/>
        <family val="2"/>
      </rPr>
      <t> </t>
    </r>
  </si>
  <si>
    <r>
      <t>Minimum Percent Good Factor for Commercial Equipment</t>
    </r>
    <r>
      <rPr>
        <b/>
        <sz val="10.5"/>
        <rFont val="Arial"/>
        <family val="2"/>
      </rPr>
      <t> </t>
    </r>
  </si>
  <si>
    <r>
      <t>Minimum Percent Good Factor for Agricultural Equipment</t>
    </r>
    <r>
      <rPr>
        <b/>
        <sz val="10.5"/>
        <rFont val="Arial"/>
        <family val="2"/>
      </rPr>
      <t> </t>
    </r>
  </si>
  <si>
    <r>
      <t>Minimum Percent Good Factor for Construction Equipment</t>
    </r>
    <r>
      <rPr>
        <b/>
        <sz val="10.5"/>
        <rFont val="Arial"/>
        <family val="2"/>
      </rPr>
      <t> </t>
    </r>
  </si>
  <si>
    <t xml:space="preserve">Year Acquired </t>
  </si>
  <si>
    <t>Age</t>
  </si>
  <si>
    <t>Year Acquired</t>
  </si>
  <si>
    <t>Except Harvesters</t>
  </si>
  <si>
    <t>Harvesters</t>
  </si>
  <si>
    <t>New</t>
  </si>
  <si>
    <t>Used</t>
  </si>
  <si>
    <t>Average</t>
  </si>
  <si>
    <t>If, Good Factor Blank, Then take the index Factor of previous year * Goods Factor of previous year</t>
  </si>
  <si>
    <t>Year</t>
  </si>
  <si>
    <t>Acq. During</t>
  </si>
  <si>
    <t>Year Acq.</t>
  </si>
  <si>
    <t>CPI</t>
  </si>
  <si>
    <t>Prop. 13 Factor</t>
  </si>
  <si>
    <t>1/1-12/31/1980</t>
  </si>
  <si>
    <t>1/1-12/31/1981</t>
  </si>
  <si>
    <t>1/1-12/31/1982</t>
  </si>
  <si>
    <t>1/1-12/31/1983</t>
  </si>
  <si>
    <t>1/1-12/31/1984</t>
  </si>
  <si>
    <t>1/1-12/31/1985</t>
  </si>
  <si>
    <t>1/1-12/31/1986</t>
  </si>
  <si>
    <t>1/1-12/31/1987</t>
  </si>
  <si>
    <t>1/1-12/31/1988</t>
  </si>
  <si>
    <t>1/1-12/31/1989</t>
  </si>
  <si>
    <t>1/1-12/31/1990</t>
  </si>
  <si>
    <t>1/1-12/31/1991</t>
  </si>
  <si>
    <t>1/1-12/31/1992</t>
  </si>
  <si>
    <t>1/1-12/31/1993</t>
  </si>
  <si>
    <t>1/1-12/31/1994</t>
  </si>
  <si>
    <t>1/1-12/31/1995</t>
  </si>
  <si>
    <t>1/1-12/31/1996</t>
  </si>
  <si>
    <t>1/1-12/31/1997</t>
  </si>
  <si>
    <t>1/1-12/31/1998</t>
  </si>
  <si>
    <t>1/1-12/31/1999</t>
  </si>
  <si>
    <t>1/1-12/31/2000</t>
  </si>
  <si>
    <t>1/1-12/31/2001</t>
  </si>
  <si>
    <t>1/1-12/31/2002</t>
  </si>
  <si>
    <t>1/1-12/31/2003</t>
  </si>
  <si>
    <t>1/1-12/31/2004</t>
  </si>
  <si>
    <t>1/1-12/31/2005</t>
  </si>
  <si>
    <t>1/1-12/31/2006</t>
  </si>
  <si>
    <t>1/1-12/31/2007</t>
  </si>
  <si>
    <t>1/1-12/31/2008</t>
  </si>
  <si>
    <t>1/1-12/31/2009</t>
  </si>
  <si>
    <t>1/1-12/31/2010</t>
  </si>
  <si>
    <t>1/1-12/31/2011</t>
  </si>
  <si>
    <t>1/1-12/31/2012</t>
  </si>
  <si>
    <t>1/1-12/31/2013</t>
  </si>
  <si>
    <t>1/1-12/31/2014</t>
  </si>
  <si>
    <t>1/1-12/31/2015</t>
  </si>
  <si>
    <t>1/1-12/31/2016</t>
  </si>
  <si>
    <t>1/1-12/31/2017</t>
  </si>
  <si>
    <t>1/1-12/31/2018</t>
  </si>
  <si>
    <t>1/1-12/31/2019</t>
  </si>
  <si>
    <t>Commercial</t>
  </si>
  <si>
    <t>Industrial</t>
  </si>
  <si>
    <t>Agricultural</t>
  </si>
  <si>
    <t>Construction</t>
  </si>
  <si>
    <t>Maximum Recommended Equipment Index</t>
  </si>
  <si>
    <t>years</t>
  </si>
  <si>
    <t>Maximum Recommended Equipment Factor</t>
  </si>
  <si>
    <t>max index</t>
  </si>
  <si>
    <t>*Use Table 1, 2 and 3 from AH 581</t>
  </si>
  <si>
    <t>year end</t>
  </si>
  <si>
    <t>Life</t>
  </si>
  <si>
    <t>*Use Table 4 (apply min. % good of no less than 9)</t>
  </si>
  <si>
    <t>Year Acq</t>
  </si>
  <si>
    <t>*Use Table 5 from AH 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</si>
</sst>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0"/>
    <numFmt numFmtId="165" formatCode="0.0000"/>
    <numFmt numFmtId="166" formatCode="##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ms Rmn"/>
    </font>
    <font>
      <sz val="10"/>
      <name val="Genev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0.5"/>
      <color rgb="FF172B4D"/>
      <name val="Arial"/>
      <family val="2"/>
    </font>
    <font>
      <b/>
      <sz val="10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5" fillId="0" borderId="0"/>
    <xf numFmtId="9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12" fillId="0" borderId="0"/>
    <xf numFmtId="43" fontId="12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0" xfId="1" applyFont="1" applyFill="1"/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/>
    <xf numFmtId="0" fontId="9" fillId="2" borderId="1" xfId="5" applyFont="1" applyFill="1" applyBorder="1" applyAlignment="1">
      <alignment horizontal="center"/>
    </xf>
    <xf numFmtId="0" fontId="8" fillId="0" borderId="4" xfId="5" applyFont="1" applyFill="1" applyBorder="1" applyAlignment="1">
      <alignment horizontal="center"/>
    </xf>
    <xf numFmtId="0" fontId="9" fillId="0" borderId="8" xfId="5" applyFont="1" applyBorder="1" applyAlignment="1">
      <alignment horizontal="right"/>
    </xf>
    <xf numFmtId="0" fontId="3" fillId="0" borderId="0" xfId="5" applyAlignment="1">
      <alignment horizontal="center"/>
    </xf>
    <xf numFmtId="0" fontId="3" fillId="0" borderId="0" xfId="5" applyFont="1"/>
    <xf numFmtId="40" fontId="3" fillId="0" borderId="0" xfId="5" applyNumberFormat="1"/>
    <xf numFmtId="0" fontId="7" fillId="2" borderId="0" xfId="5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14" xfId="0" applyBorder="1"/>
    <xf numFmtId="0" fontId="0" fillId="0" borderId="13" xfId="0" applyBorder="1"/>
    <xf numFmtId="0" fontId="0" fillId="0" borderId="0" xfId="0" applyFill="1" applyBorder="1"/>
    <xf numFmtId="1" fontId="5" fillId="0" borderId="0" xfId="2" applyNumberFormat="1" applyAlignment="1">
      <alignment horizontal="center"/>
    </xf>
    <xf numFmtId="0" fontId="0" fillId="0" borderId="0" xfId="0"/>
    <xf numFmtId="0" fontId="0" fillId="0" borderId="0" xfId="0" applyFill="1"/>
    <xf numFmtId="0" fontId="9" fillId="0" borderId="1" xfId="7" applyFont="1" applyBorder="1" applyAlignment="1">
      <alignment horizontal="center"/>
    </xf>
    <xf numFmtId="165" fontId="4" fillId="0" borderId="1" xfId="7" applyNumberFormat="1" applyFont="1" applyBorder="1" applyAlignment="1">
      <alignment horizontal="center"/>
    </xf>
    <xf numFmtId="164" fontId="4" fillId="0" borderId="1" xfId="7" applyNumberFormat="1" applyFont="1" applyBorder="1" applyAlignment="1">
      <alignment horizontal="center"/>
    </xf>
    <xf numFmtId="0" fontId="12" fillId="0" borderId="0" xfId="7"/>
    <xf numFmtId="0" fontId="12" fillId="0" borderId="0" xfId="7" applyAlignment="1">
      <alignment horizontal="center"/>
    </xf>
    <xf numFmtId="0" fontId="8" fillId="0" borderId="0" xfId="7" applyFont="1" applyAlignment="1">
      <alignment horizontal="center"/>
    </xf>
    <xf numFmtId="165" fontId="12" fillId="0" borderId="0" xfId="7" applyNumberFormat="1" applyAlignment="1">
      <alignment horizontal="center"/>
    </xf>
    <xf numFmtId="164" fontId="12" fillId="0" borderId="0" xfId="7" applyNumberFormat="1" applyAlignment="1">
      <alignment horizontal="center"/>
    </xf>
    <xf numFmtId="0" fontId="13" fillId="0" borderId="0" xfId="0" applyFont="1"/>
    <xf numFmtId="0" fontId="4" fillId="0" borderId="15" xfId="5" applyFont="1" applyFill="1" applyBorder="1" applyAlignment="1">
      <alignment horizontal="center" vertical="center"/>
    </xf>
    <xf numFmtId="0" fontId="9" fillId="0" borderId="1" xfId="5" applyFont="1" applyFill="1" applyBorder="1" applyAlignment="1">
      <alignment horizontal="center"/>
    </xf>
    <xf numFmtId="0" fontId="3" fillId="0" borderId="0" xfId="0" applyFont="1"/>
    <xf numFmtId="0" fontId="11" fillId="0" borderId="0" xfId="5" applyFont="1" applyFill="1"/>
    <xf numFmtId="0" fontId="0" fillId="0" borderId="0" xfId="0" applyFont="1"/>
    <xf numFmtId="1" fontId="3" fillId="0" borderId="15" xfId="5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0" fontId="7" fillId="0" borderId="0" xfId="5" applyFont="1" applyFill="1" applyBorder="1"/>
    <xf numFmtId="0" fontId="7" fillId="2" borderId="0" xfId="5" applyFont="1" applyFill="1" applyBorder="1" applyAlignment="1">
      <alignment horizontal="center"/>
    </xf>
    <xf numFmtId="0" fontId="8" fillId="4" borderId="4" xfId="5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7" fillId="0" borderId="0" xfId="1" applyFont="1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164" fontId="12" fillId="0" borderId="0" xfId="7" applyNumberFormat="1" applyFill="1" applyAlignment="1">
      <alignment horizontal="center"/>
    </xf>
    <xf numFmtId="0" fontId="2" fillId="0" borderId="12" xfId="0" applyFont="1" applyFill="1" applyBorder="1"/>
    <xf numFmtId="0" fontId="2" fillId="0" borderId="13" xfId="0" applyFont="1" applyFill="1" applyBorder="1"/>
    <xf numFmtId="0" fontId="14" fillId="0" borderId="0" xfId="0" applyFont="1"/>
    <xf numFmtId="0" fontId="0" fillId="3" borderId="0" xfId="0" applyFill="1"/>
    <xf numFmtId="0" fontId="0" fillId="0" borderId="15" xfId="0" applyFill="1" applyBorder="1" applyAlignment="1">
      <alignment horizontal="center"/>
    </xf>
    <xf numFmtId="1" fontId="7" fillId="0" borderId="15" xfId="1" applyNumberFormat="1" applyFon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1" fontId="7" fillId="0" borderId="15" xfId="5" applyNumberFormat="1" applyFon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4" fillId="5" borderId="15" xfId="5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1" fillId="0" borderId="0" xfId="0" applyFont="1" applyFill="1"/>
    <xf numFmtId="0" fontId="2" fillId="5" borderId="15" xfId="0" applyFont="1" applyFill="1" applyBorder="1" applyAlignment="1">
      <alignment horizontal="center"/>
    </xf>
    <xf numFmtId="0" fontId="2" fillId="3" borderId="12" xfId="0" applyFont="1" applyFill="1" applyBorder="1"/>
    <xf numFmtId="0" fontId="3" fillId="3" borderId="0" xfId="5" applyFill="1" applyAlignment="1">
      <alignment horizontal="center"/>
    </xf>
    <xf numFmtId="0" fontId="7" fillId="3" borderId="0" xfId="5" applyFont="1" applyFill="1" applyAlignment="1">
      <alignment horizontal="center"/>
    </xf>
    <xf numFmtId="40" fontId="3" fillId="3" borderId="0" xfId="5" applyNumberFormat="1" applyFill="1"/>
    <xf numFmtId="0" fontId="3" fillId="3" borderId="0" xfId="5" applyFont="1" applyFill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16" xfId="0" applyBorder="1"/>
    <xf numFmtId="0" fontId="0" fillId="6" borderId="15" xfId="0" applyFill="1" applyBorder="1" applyAlignment="1">
      <alignment horizontal="center"/>
    </xf>
    <xf numFmtId="1" fontId="3" fillId="6" borderId="15" xfId="5" applyNumberFormat="1" applyFont="1" applyFill="1" applyBorder="1" applyAlignment="1">
      <alignment horizontal="center" vertical="center"/>
    </xf>
    <xf numFmtId="0" fontId="3" fillId="0" borderId="0" xfId="1" applyAlignment="1">
      <alignment horizontal="center"/>
    </xf>
    <xf numFmtId="166" fontId="3" fillId="0" borderId="0" xfId="1" applyNumberFormat="1" applyAlignment="1">
      <alignment horizontal="center"/>
    </xf>
    <xf numFmtId="166" fontId="4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7" applyFont="1" applyAlignment="1">
      <alignment horizontal="center"/>
    </xf>
    <xf numFmtId="0" fontId="0" fillId="0" borderId="0" xfId="0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Comma 2" xfId="4"/>
    <cellStyle name="Comma 3" xfId="8"/>
    <cellStyle name="Normal" xfId="0" builtinId="0"/>
    <cellStyle name="Normal 2" xfId="2"/>
    <cellStyle name="Normal 2 2" xfId="5"/>
    <cellStyle name="Normal 3" xfId="1"/>
    <cellStyle name="Normal 3 2" xfId="6"/>
    <cellStyle name="Normal 4" xfId="7"/>
    <cellStyle name="Percent 2" xfId="3"/>
  </cellStyles>
  <dxfs count="0"/>
  <tableStyles count="0" defaultTableStyle="TableStyleMedium2" defaultPivotStyle="PivotStyleLight16"/>
  <colors>
    <mruColors>
      <color rgb="FFBFBFBF"/>
      <color rgb="FFD9D9D9"/>
      <color rgb="FFEBF1DE"/>
      <color rgb="FFFFC000"/>
      <color rgb="FFFF9933"/>
      <color rgb="FFC5D9F1"/>
      <color rgb="FFFFAD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rapp/apps$/CPI/C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Tabl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5"/>
  <sheetViews>
    <sheetView workbookViewId="0"/>
  </sheetViews>
  <sheetFormatPr defaultColWidth="11.453125" defaultRowHeight="14.5"/>
  <cols>
    <col min="1" max="1" width="55.26953125" bestFit="1" customWidth="1"/>
  </cols>
  <sheetData>
    <row r="1" spans="1:2">
      <c r="A1" s="39" t="s">
        <v>0</v>
      </c>
      <c r="B1" s="22">
        <v>1.25</v>
      </c>
    </row>
    <row r="2" spans="1:2">
      <c r="A2" s="58" t="s">
        <v>1</v>
      </c>
      <c r="B2" s="22">
        <v>9</v>
      </c>
    </row>
    <row r="3" spans="1:2">
      <c r="A3" s="58" t="s">
        <v>2</v>
      </c>
      <c r="B3" s="22">
        <v>10</v>
      </c>
    </row>
    <row r="4" spans="1:2">
      <c r="A4" s="58" t="s">
        <v>3</v>
      </c>
      <c r="B4" s="22">
        <v>11</v>
      </c>
    </row>
    <row r="5" spans="1:2">
      <c r="A5" s="58" t="s">
        <v>4</v>
      </c>
      <c r="B5" s="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W41"/>
  <sheetViews>
    <sheetView zoomScaleNormal="100" workbookViewId="0">
      <selection activeCell="C5" sqref="C5"/>
    </sheetView>
  </sheetViews>
  <sheetFormatPr defaultColWidth="9.1796875" defaultRowHeight="14.5"/>
  <cols>
    <col min="1" max="1" width="14.7265625" style="22" bestFit="1" customWidth="1"/>
    <col min="2" max="2" width="9.1796875" style="22"/>
    <col min="3" max="11" width="6.453125" style="22" customWidth="1"/>
    <col min="12" max="12" width="6.453125" style="23" customWidth="1"/>
    <col min="13" max="14" width="6.453125" style="22" customWidth="1"/>
    <col min="15" max="15" width="6.453125" style="23" customWidth="1"/>
    <col min="16" max="23" width="6.453125" style="22" customWidth="1"/>
    <col min="24" max="16384" width="9.1796875" style="22"/>
  </cols>
  <sheetData>
    <row r="1" spans="1:23" s="32" customFormat="1" ht="14">
      <c r="A1" s="67" t="s">
        <v>5</v>
      </c>
      <c r="B1" s="67" t="s">
        <v>6</v>
      </c>
      <c r="C1" s="68">
        <v>3</v>
      </c>
      <c r="D1" s="68">
        <v>4</v>
      </c>
      <c r="E1" s="68">
        <v>5</v>
      </c>
      <c r="F1" s="68">
        <v>6</v>
      </c>
      <c r="G1" s="68">
        <v>7</v>
      </c>
      <c r="H1" s="68">
        <v>8</v>
      </c>
      <c r="I1" s="68">
        <v>9</v>
      </c>
      <c r="J1" s="68">
        <v>10</v>
      </c>
      <c r="K1" s="68">
        <v>11</v>
      </c>
      <c r="L1" s="68">
        <v>12</v>
      </c>
      <c r="M1" s="68">
        <v>13</v>
      </c>
      <c r="N1" s="68">
        <v>14</v>
      </c>
      <c r="O1" s="68">
        <v>15</v>
      </c>
      <c r="P1" s="68">
        <v>17</v>
      </c>
      <c r="Q1" s="68">
        <v>18</v>
      </c>
      <c r="R1" s="68">
        <v>20</v>
      </c>
      <c r="S1" s="68">
        <v>22</v>
      </c>
      <c r="T1" s="68">
        <v>25</v>
      </c>
      <c r="U1" s="68">
        <v>30</v>
      </c>
      <c r="V1" s="68">
        <v>35</v>
      </c>
      <c r="W1" s="68">
        <v>40</v>
      </c>
    </row>
    <row r="2" spans="1:23">
      <c r="A2" s="63">
        <v>2019</v>
      </c>
      <c r="B2" s="33">
        <v>1</v>
      </c>
      <c r="C2" s="38">
        <f ca="1">IF(AND(B2=1,'M&amp;E Property Good Factor'!B3&gt;'Trends Settings '!$B$2),ROUND('M&amp;E Property Good Factor'!B3*IF(B2&gt;ROUND($C$1*'Trends Settings '!$B$1,0),INDIRECT("'2019 Equip Index Factors'!C"&amp;TEXT(ROUND(($C$1*'Trends Settings '!$B$1),0)+2,"0")),'2019 Equip Index Factors'!C3)*0.01,0),IF(OR('M&amp;E Property Good Factor'!B2 &gt; 'Trends Settings '!$B$2,B2 &lt;=ROUND($C$1*'Trends Settings '!$B$1,0)),ROUND('Trends Settings '!$B$2*IF(B2&gt;ROUND($C$1*'Trends Settings '!$B$1,0),INDIRECT("'2019 Equip Index Factors'!C"&amp;TEXT(ROUND(($C$1*'Trends Settings '!$B$1),0)+2,"0")),'2019 Equip Index Factors'!C3)*0.01,0),C1))</f>
        <v>66</v>
      </c>
      <c r="D2" s="38">
        <f ca="1">IF(AND(B2=1,'M&amp;E Property Good Factor'!C3&gt;'Trends Settings '!$B$2),
ROUND('M&amp;E Property Good Factor'!C3*IF(B2&gt;ROUND($D$1*'Trends Settings '!$B$1,0),
INDIRECT("'2019 Equip Index Factors'!C"&amp;TEXT(ROUND(($D$1*'Trends Settings '!$B$1),0)+2,"0")),
'2019 Equip Index Factors'!C3)*0.01,0),
IF(OR('M&amp;E Property Good Factor'!C2 &gt; 'Trends Settings '!$B$2,B2 &lt;=ROUND($D$1*'Trends Settings '!$B$1,0)),
ROUND('Trends Settings '!$B$2*
IF(B2&gt;ROUND($D$1*'Trends Settings '!$B$1,0),INDIRECT("'2019 Equip Index Factors'!C"&amp;TEXT(ROUND(($D$1*'Trends Settings '!$B$1),0)+2,"0")),'2019 Equip Index Factors'!C3)*0.01,0),D1))</f>
        <v>75</v>
      </c>
      <c r="E2" s="38">
        <f ca="1">IF(AND(B2=1,'M&amp;E Property Good Factor'!D3&gt;'Trends Settings '!$B$2),
ROUND('M&amp;E Property Good Factor'!D3*IF(B2&gt;ROUND($E$1*'Trends Settings '!$B$1,0),
INDIRECT("'2019 Equip Index Factors'!C"&amp;TEXT(ROUND(($E$1*'Trends Settings '!$B$1),0)+2,"0")),
'2019 Equip Index Factors'!C3)*0.01,0),
IF(OR('M&amp;E Property Good Factor'!D2 &gt; 'Trends Settings '!$B$2,B2 &lt;=ROUND($E$1*'Trends Settings '!$B$1,0)),
ROUND('Trends Settings '!$B$2*
IF(B2&gt;ROUND($E$1*'Trends Settings '!$B$1,0),INDIRECT("'2019 Equip Index Factors'!C"&amp;TEXT(ROUND(($E$1*'Trends Settings '!$B$1),0)+2,"0")),'2019 Equip Index Factors'!C3)*0.01,0),E1))</f>
        <v>80</v>
      </c>
      <c r="F2" s="38">
        <f ca="1">IF(AND(B2=1,'M&amp;E Property Good Factor'!E3&gt;'Trends Settings '!$B$2),
ROUND('M&amp;E Property Good Factor'!E3*IF(B2&gt;ROUND($F$1*'Trends Settings '!$B$1,0),
INDIRECT("'2019 Equip Index Factors'!C"&amp;TEXT(ROUND(($F$1*'Trends Settings '!$B$1),0)+2,"0")),
'2019 Equip Index Factors'!C3)*0.01,0),
IF(OR('M&amp;E Property Good Factor'!E2 &gt; 'Trends Settings '!$B$2,B2 &lt;=ROUND($F$1*'Trends Settings '!$B$1,0)),
ROUND('Trends Settings '!$B$2*
IF(B2&gt;ROUND($F$1*'Trends Settings '!$B$1,0),INDIRECT("'2019 Equip Index Factors'!C"&amp;TEXT(ROUND(($F$1*'Trends Settings '!$B$1),0)+2,"0")),'2019 Equip Index Factors'!C3)*0.01,0),F1))</f>
        <v>84</v>
      </c>
      <c r="G2" s="38">
        <f ca="1">IF(AND(B2=1,'M&amp;E Property Good Factor'!F3&gt;'Trends Settings '!$B$2),
ROUND('M&amp;E Property Good Factor'!F3*IF(B2&gt;ROUND($G$1*'Trends Settings '!$B$1,0),
INDIRECT("'2019 Equip Index Factors'!C"&amp;TEXT(ROUND(($G$1*'Trends Settings '!$B$1),0)+2,"0")),
'2019 Equip Index Factors'!C3)*0.01,0),
IF(OR('M&amp;E Property Good Factor'!F2 &gt; 'Trends Settings '!$B$2,B2 &lt;=ROUND($G$1*'Trends Settings '!$B$1,0)),
ROUND('Trends Settings '!$B$2*
IF(B2&gt;ROUND($G$1*'Trends Settings '!$B$1,0),INDIRECT("'2019 Equip Index Factors'!C"&amp;TEXT(ROUND(($G$1*'Trends Settings '!$B$1),0)+2,"0")),'2019 Equip Index Factors'!C3)*0.01,0),G1))</f>
        <v>86</v>
      </c>
      <c r="H2" s="38">
        <f ca="1">IF(AND(B2=1,'M&amp;E Property Good Factor'!G3&gt;'Trends Settings '!$B$2),
ROUND('M&amp;E Property Good Factor'!G3*IF(B2&gt;ROUND($H$1*'Trends Settings '!$B$1,0),
INDIRECT("'2019 Equip Index Factors'!C"&amp;TEXT(ROUND(($H$1*'Trends Settings '!$B$1),0)+2,"0")),
'2019 Equip Index Factors'!C3)*0.01,0),
IF(OR('M&amp;E Property Good Factor'!G2 &gt; 'Trends Settings '!$B$2,B2 &lt;=ROUND($H$1*'Trends Settings '!$B$1,0)),
ROUND('Trends Settings '!$B$2*
IF(B2&gt;ROUND($H$1*'Trends Settings '!$B$1,0),INDIRECT("'2019 Equip Index Factors'!C"&amp;TEXT(ROUND(($H$1*'Trends Settings '!$B$1),0)+2,"0")),'2019 Equip Index Factors'!C3)*0.01,0),H1))</f>
        <v>88</v>
      </c>
      <c r="I2" s="38">
        <f ca="1">IF(AND(B2=1,'M&amp;E Property Good Factor'!H3&gt;'Trends Settings '!$B$2),
ROUND('M&amp;E Property Good Factor'!H3*IF(B2&gt;ROUND($I$1*'Trends Settings '!$B$1,0),
INDIRECT("'2019 Equip Index Factors'!C"&amp;TEXT(ROUND(($I$1*'Trends Settings '!$B$1),0)+2,"0")),
'2019 Equip Index Factors'!C3)*0.01,0),
IF(OR('M&amp;E Property Good Factor'!H2 &gt; 'Trends Settings '!$B$2,B2 &lt;=ROUND($I$1*'Trends Settings '!$B$1,0)),
ROUND('Trends Settings '!$B$2*
IF(B2&gt;ROUND($I$1*'Trends Settings '!$B$1,0),INDIRECT("'2019 Equip Index Factors'!C"&amp;TEXT(ROUND(($I$1*'Trends Settings '!$B$1),0)+2,"0")),'2019 Equip Index Factors'!C3)*0.01,0),I1))</f>
        <v>90</v>
      </c>
      <c r="J2" s="38">
        <f ca="1">IF(AND(B2=1,'M&amp;E Property Good Factor'!I3&gt;'Trends Settings '!$B$2),
ROUND('M&amp;E Property Good Factor'!I3*IF(B2&gt;ROUND($J$1*'Trends Settings '!$B$1,0),
INDIRECT("'2019 Equip Index Factors'!C"&amp;TEXT(ROUND(($J$1*'Trends Settings '!$B$1),0)+2,"0")),
'2019 Equip Index Factors'!C3)*0.01,0),
IF(OR('M&amp;E Property Good Factor'!I2 &gt; 'Trends Settings '!$B$2,B2 &lt;=ROUND($J$1*'Trends Settings '!$B$1,0)),
ROUND('Trends Settings '!$B$2*
IF(B2&gt;ROUND($J$1*'Trends Settings '!$B$1,0),INDIRECT("'2019 Equip Index Factors'!C"&amp;TEXT(ROUND(($J$1*'Trends Settings '!$B$1),0)+2,"0")),'2019 Equip Index Factors'!C3)*0.01,0),J1))</f>
        <v>91</v>
      </c>
      <c r="K2" s="38">
        <f ca="1">IF(AND(B2=1,'M&amp;E Property Good Factor'!J3&gt;'Trends Settings '!$B$2),
ROUND('M&amp;E Property Good Factor'!J3*IF(B2&gt;ROUND($K$1*'Trends Settings '!$B$1,0),
INDIRECT("'2019 Equip Index Factors'!C"&amp;TEXT(ROUND(($K$1*'Trends Settings '!$B$1),0)+2,"0")),
'2019 Equip Index Factors'!C3)*0.01,0),
IF(OR('M&amp;E Property Good Factor'!J2 &gt; 'Trends Settings '!$B$2,B2 &lt;=ROUND($K$1*'Trends Settings '!$B$1,0)),
ROUND('Trends Settings '!$B$2*
IF(B2&gt;ROUND($K$1*'Trends Settings '!$B$1,0),INDIRECT("'2019 Equip Index Factors'!C"&amp;TEXT(ROUND(($K$1*'Trends Settings '!$B$1),0)+2,"0")),'2019 Equip Index Factors'!C3)*0.01,0),K1))</f>
        <v>92</v>
      </c>
      <c r="L2" s="38">
        <f ca="1">IF(AND(B2=1,'M&amp;E Property Good Factor'!K3&gt;'Trends Settings '!$B$2),
ROUND('M&amp;E Property Good Factor'!K3*IF(B2&gt;ROUND($L$1*'Trends Settings '!$B$1,0),
INDIRECT("'2019 Equip Index Factors'!C"&amp;TEXT(ROUND(($L$1*'Trends Settings '!$B$1),0)+2,"0")),
'2019 Equip Index Factors'!C3)*0.01,0),
IF(OR('M&amp;E Property Good Factor'!K2 &gt; 'Trends Settings '!$B$2,B2 &lt;=ROUND($L$1*'Trends Settings '!$B$1,0)),
ROUND('Trends Settings '!$B$2*
IF(B2&gt;ROUND($L$1*'Trends Settings '!$B$1,0),INDIRECT("'2019 Equip Index Factors'!C"&amp;TEXT(ROUND(($L$1*'Trends Settings '!$B$1),0)+2,"0")),'2019 Equip Index Factors'!C3)*0.01,0),L1))</f>
        <v>93</v>
      </c>
      <c r="M2" s="38">
        <f ca="1">IF(AND(B2=1,'M&amp;E Property Good Factor'!L3&gt;'Trends Settings '!$B$2),
ROUND('M&amp;E Property Good Factor'!L3*IF(B2&gt;ROUND($M$1*'Trends Settings '!$B$1,0),
INDIRECT("'2019 Equip Index Factors'!C"&amp;TEXT(ROUND(($M$1*'Trends Settings '!$B$1),0)+2,"0")),
'2019 Equip Index Factors'!C3)*0.01,0),
IF(OR('M&amp;E Property Good Factor'!L2 &gt; 'Trends Settings '!$B$2,B2 &lt;=ROUND($M$1*'Trends Settings '!$B$1,0)),
ROUND('Trends Settings '!$B$2*
IF(B2&gt;ROUND($M$1*'Trends Settings '!$B$1,0),INDIRECT("'2019 Equip Index Factors'!C"&amp;TEXT(ROUND(($M$1*'Trends Settings '!$B$1),0)+2,"0")),'2019 Equip Index Factors'!C3)*0.01,0),M1))</f>
        <v>93</v>
      </c>
      <c r="N2" s="38">
        <f ca="1">IF(AND(B2=1,'M&amp;E Property Good Factor'!M3&gt;'Trends Settings '!$B$2),
ROUND('M&amp;E Property Good Factor'!M3*IF(B2&gt;ROUND($N$1*'Trends Settings '!$B$1,0),
INDIRECT("'2019 Equip Index Factors'!C"&amp;TEXT(ROUND(($N$1*'Trends Settings '!$B$1),0)+2,"0")),
'2019 Equip Index Factors'!C3)*0.01,0),
IF(OR('M&amp;E Property Good Factor'!M2 &gt; 'Trends Settings '!$B$2,B2 &lt;=ROUND($N$1*'Trends Settings '!$B$1,0)),
ROUND('Trends Settings '!$B$2*
IF(B2&gt;ROUND($N$1*'Trends Settings '!$B$1,0),INDIRECT("'2019 Equip Index Factors'!C"&amp;TEXT(ROUND(($N$1*'Trends Settings '!$B$1),0)+2,"0")),'2019 Equip Index Factors'!C3)*0.01,0),N1))</f>
        <v>94</v>
      </c>
      <c r="O2" s="38">
        <f ca="1">IF(AND(B2=1,'M&amp;E Property Good Factor'!N3&gt;'Trends Settings '!$B$2),
ROUND('M&amp;E Property Good Factor'!N3*IF(B2&gt;ROUND($O$1*'Trends Settings '!$B$1,0),
INDIRECT("'2019 Equip Index Factors'!C"&amp;TEXT(ROUND(($O$1*'Trends Settings '!$B$1),0)+2,"0")),
'2019 Equip Index Factors'!C3)*0.01,0),
IF(OR('M&amp;E Property Good Factor'!N2 &gt; 'Trends Settings '!$B$2,B2 &lt;=ROUND($O$1*'Trends Settings '!$B$1,0)),
ROUND('Trends Settings '!$B$2*
IF(B2&gt;ROUND($O$1*'Trends Settings '!$B$1,0),INDIRECT("'2019 Equip Index Factors'!C"&amp;TEXT(ROUND(($O$1*'Trends Settings '!$B$1),0)+2,"0")),'2019 Equip Index Factors'!C3)*0.01,0),O1))</f>
        <v>95</v>
      </c>
      <c r="P2" s="38">
        <f ca="1">IF(AND(B2=1,'M&amp;E Property Good Factor'!O3&gt;'Trends Settings '!$B$2),
ROUND('M&amp;E Property Good Factor'!O3*IF(B2&gt;ROUND($P$1*'Trends Settings '!$B$1,0),
INDIRECT("'2019 Equip Index Factors'!C"&amp;TEXT(ROUND(($P$1*'Trends Settings '!$B$1),0)+2,"0")),
'2019 Equip Index Factors'!C3)*0.01,0),
IF(OR('M&amp;E Property Good Factor'!O2 &gt; 'Trends Settings '!$B$2,B2 &lt;=ROUND($P$1*'Trends Settings '!$B$1,0)),
ROUND('Trends Settings '!$B$2*
IF(B2&gt;ROUND($P$1*'Trends Settings '!$B$1,0),INDIRECT("'2019 Equip Index Factors'!C"&amp;TEXT(ROUND(($P$1*'Trends Settings '!$B$1),0)+2,"0")),'2019 Equip Index Factors'!C3)*0.01,0),P1))</f>
        <v>95</v>
      </c>
      <c r="Q2" s="38">
        <f ca="1">IF(AND(B2=1,'M&amp;E Property Good Factor'!P3&gt;'Trends Settings '!$B$2),
ROUND('M&amp;E Property Good Factor'!P3*IF(B2&gt;ROUND($Q$1*'Trends Settings '!$B$1,0),
INDIRECT("'2019 Equip Index Factors'!C"&amp;TEXT(ROUND(($Q$1*'Trends Settings '!$B$1),0)+2,"0")),
'2019 Equip Index Factors'!C3)*0.01,0),
IF(OR('M&amp;E Property Good Factor'!P2 &gt; 'Trends Settings '!$B$2,B2 &lt;=ROUND($Q$1*'Trends Settings '!$B$1,0)),
ROUND('Trends Settings '!$B$2*
IF(B2&gt;ROUND($Q$1*'Trends Settings '!$B$1,0),INDIRECT("'2019 Equip Index Factors'!C"&amp;TEXT(ROUND(($Q$1*'Trends Settings '!$B$1),0)+2,"0")),'2019 Equip Index Factors'!C3)*0.01,0),Q1))</f>
        <v>96</v>
      </c>
      <c r="R2" s="38">
        <f ca="1">IF(AND(B2=1,'M&amp;E Property Good Factor'!Q3&gt;'Trends Settings '!$B$2),
ROUND('M&amp;E Property Good Factor'!Q3*IF(B2&gt;ROUND($R$1*'Trends Settings '!$B$1,0),
INDIRECT("'2019 Equip Index Factors'!C"&amp;TEXT(ROUND(($R$1*'Trends Settings '!$B$1),0)+2,"0")),
'2019 Equip Index Factors'!C3)*0.01,0),
IF(OR('M&amp;E Property Good Factor'!Q2 &gt; 'Trends Settings '!$B$2,B2 &lt;=ROUND($R$1*'Trends Settings '!$B$1,0)),
ROUND('Trends Settings '!$B$2*
IF(B2&gt;ROUND($R$1*'Trends Settings '!$B$1,0),INDIRECT("'2019 Equip Index Factors'!C"&amp;TEXT(ROUND(($R$1*'Trends Settings '!$B$1),0)+2,"0")),'2019 Equip Index Factors'!C3)*0.01,0),R1))</f>
        <v>96</v>
      </c>
      <c r="S2" s="38">
        <f ca="1">IF(AND(B2=1,'M&amp;E Property Good Factor'!R3&gt;'Trends Settings '!$B$2),
ROUND('M&amp;E Property Good Factor'!R3*IF(B2&gt;ROUND($S$1*'Trends Settings '!$B$1,0),
INDIRECT("'2019 Equip Index Factors'!C"&amp;TEXT(ROUND(($S$1*'Trends Settings '!$B$1),0)+2,"0")),
'2019 Equip Index Factors'!C3)*0.01,0),
IF(OR('M&amp;E Property Good Factor'!R2 &gt; 'Trends Settings '!$B$2,B2 &lt;=ROUND($S$1*'Trends Settings '!$B$1,0)),
ROUND('Trends Settings '!$B$2*
IF(B2&gt;ROUND($S$1*'Trends Settings '!$B$1,0),INDIRECT("'2019 Equip Index Factors'!C"&amp;TEXT(ROUND(($S$1*'Trends Settings '!$B$1),0)+2,"0")),'2019 Equip Index Factors'!C3)*0.01,0),S1))</f>
        <v>97</v>
      </c>
      <c r="T2" s="38">
        <f ca="1">IF(AND(B2=1,'M&amp;E Property Good Factor'!S3&gt;'Trends Settings '!$B$2),
ROUND('M&amp;E Property Good Factor'!S3*IF(B2&gt;ROUND($T$1*'Trends Settings '!$B$1,0),
INDIRECT("'2019 Equip Index Factors'!C"&amp;TEXT(ROUND(($T$1*'Trends Settings '!$B$1),0)+2,"0")),
'2019 Equip Index Factors'!C3)*0.01,0),
IF(OR('M&amp;E Property Good Factor'!S2 &gt; 'Trends Settings '!$B$2,B2 &lt;=ROUND($T$1*'Trends Settings '!$B$1,0)),
ROUND('Trends Settings '!$B$2*
IF(B2&gt;ROUND($T$1*'Trends Settings '!$B$1,0),INDIRECT("'2019 Equip Index Factors'!C"&amp;TEXT(ROUND(($T$1*'Trends Settings '!$B$1),0)+2,"0")),'2019 Equip Index Factors'!C3)*0.01,0),T1))</f>
        <v>97</v>
      </c>
      <c r="U2" s="38">
        <f ca="1">IF(AND(B2=1,'M&amp;E Property Good Factor'!T3&gt;'Trends Settings '!$B$2),
ROUND('M&amp;E Property Good Factor'!T3*IF(B2&gt;ROUND($U$1*'Trends Settings '!$B$1,0),
INDIRECT("'2019 Equip Index Factors'!C"&amp;TEXT(ROUND(($U$1*'Trends Settings '!$B$1),0)+2,"0")),
'2019 Equip Index Factors'!C3)*0.01,0),
IF(OR('M&amp;E Property Good Factor'!T2 &gt; 'Trends Settings '!$B$2,B2 &lt;=ROUND($U$1*'Trends Settings '!$B$1,0)),
ROUND('Trends Settings '!$B$2*
IF(B2&gt;ROUND($U$1*'Trends Settings '!$B$1,0),INDIRECT("'2019 Equip Index Factors'!C"&amp;TEXT(ROUND(($U$1*'Trends Settings '!$B$1),0)+2,"0")),'2019 Equip Index Factors'!C3)*0.01,0),U1))</f>
        <v>98</v>
      </c>
      <c r="V2" s="38">
        <f ca="1">IF(AND(B2=1,'M&amp;E Property Good Factor'!U3&gt;'Trends Settings '!$B$2),
ROUND('M&amp;E Property Good Factor'!U3*IF(B2&gt;ROUND($V$1*'Trends Settings '!$B$1,0),
INDIRECT("'2019 Equip Index Factors'!C"&amp;TEXT(ROUND(($V$1*'Trends Settings '!$B$1),0)+2,"0")),
'2019 Equip Index Factors'!C3)*0.01,0),
IF(OR('M&amp;E Property Good Factor'!U2 &gt; 'Trends Settings '!$B$2,B2 &lt;=ROUND($V$1*'Trends Settings '!$B$1,0)),
ROUND('Trends Settings '!$B$2*
IF(B2&gt;ROUND($V$1*'Trends Settings '!$B$1,0),INDIRECT("'2019 Equip Index Factors'!C"&amp;TEXT(ROUND(($V$1*'Trends Settings '!$B$1),0)+2,"0")),'2019 Equip Index Factors'!C3)*0.01,0),V1))</f>
        <v>98</v>
      </c>
      <c r="W2" s="38">
        <f ca="1">IF(AND(B2=1,'M&amp;E Property Good Factor'!V3&gt;'Trends Settings '!$B$2),
ROUND('M&amp;E Property Good Factor'!V3*IF(B2&gt;ROUND($W$1*'Trends Settings '!$B$1,0),
INDIRECT("'2019 Equip Index Factors'!C"&amp;TEXT(ROUND(($W$1*'Trends Settings '!$B$1),0)+2,"0")),
'2019 Equip Index Factors'!C3)*0.01,0),
IF(OR('M&amp;E Property Good Factor'!V2 &gt; 'Trends Settings '!$B$2,B2 &lt;=ROUND($W$1*'Trends Settings '!$B$1,0)),
ROUND('Trends Settings '!$B$2*
IF(B2&gt;ROUND($W$1*'Trends Settings '!$B$1,0),INDIRECT("'2019 Equip Index Factors'!C"&amp;TEXT(ROUND(($W$1*'Trends Settings '!$B$1),0)+2,"0")),'2019 Equip Index Factors'!C3)*0.01,0),W1))</f>
        <v>99</v>
      </c>
    </row>
    <row r="3" spans="1:23" ht="12.75" customHeight="1">
      <c r="A3" s="63">
        <v>2018</v>
      </c>
      <c r="B3" s="33">
        <v>2</v>
      </c>
      <c r="C3" s="38">
        <f ca="1">IF(OR(B3=1,'M&amp;E Property Good Factor'!B4&gt;'Trends Settings '!$B$2),ROUND('M&amp;E Property Good Factor'!B4*IF(B3&gt;ROUND($C$1*'Trends Settings '!$B$1,0),INDIRECT("'2019 Equip Index Factors'!C"&amp;TEXT(ROUND(($C$1*'Trends Settings '!$B$1),0)+2,"0")),'2019 Equip Index Factors'!C4)*0.01,0),IF(OR('M&amp;E Property Good Factor'!B3 &gt; 'Trends Settings '!$B$2,B3 &lt;=ROUND($C$1*'Trends Settings '!$B$1,0)),ROUND('Trends Settings '!$B$2*IF(B3&gt;ROUND($C$1*'Trends Settings '!$B$1,0),INDIRECT("'2019 Equip Index Factors'!C"&amp;TEXT(ROUND(($C$1*'Trends Settings '!$B$1),0)+2,"0")),'2019 Equip Index Factors'!C4)*0.01,0),C2))</f>
        <v>38</v>
      </c>
      <c r="D3" s="38">
        <f ca="1">IF(OR(B3=1,'M&amp;E Property Good Factor'!C4&gt;'Trends Settings '!$B$2),
ROUND('M&amp;E Property Good Factor'!C4*IF(B3&gt;ROUND($D$1*'Trends Settings '!$B$1,0),
INDIRECT("'2019 Equip Index Factors'!C"&amp;TEXT(ROUND(($D$1*'Trends Settings '!$B$1),0)+2,"0")),
'2019 Equip Index Factors'!C4)*0.01,0),
IF(OR('M&amp;E Property Good Factor'!C3 &gt; 'Trends Settings '!$B$2,B3 &lt;=ROUND($D$1*'Trends Settings '!$B$1,0)),
ROUND('Trends Settings '!$B$2*
IF(B3&gt;ROUND($D$1*'Trends Settings '!$B$1,0),INDIRECT("'2019 Equip Index Factors'!C"&amp;TEXT(ROUND(($D$1*'Trends Settings '!$B$1),0)+2,"0")),'2019 Equip Index Factors'!C4)*0.01,0),D2))</f>
        <v>53</v>
      </c>
      <c r="E3" s="38">
        <f ca="1">IF(OR(B3=1,'M&amp;E Property Good Factor'!D4&gt;'Trends Settings '!$B$2),
ROUND('M&amp;E Property Good Factor'!D4*IF(B3&gt;ROUND($E$1*'Trends Settings '!$B$1,0),
INDIRECT("'2019 Equip Index Factors'!C"&amp;TEXT(ROUND(($E$1*'Trends Settings '!$B$1),0)+2,"0")),
'2019 Equip Index Factors'!C4)*0.01,0),
IF(OR('M&amp;E Property Good Factor'!D3 &gt; 'Trends Settings '!$B$2,B3 &lt;=ROUND($E$1*'Trends Settings '!$B$1,0)),
ROUND('Trends Settings '!$B$2*
IF(B3&gt;ROUND($E$1*'Trends Settings '!$B$1,0),INDIRECT("'2019 Equip Index Factors'!C"&amp;TEXT(ROUND(($E$1*'Trends Settings '!$B$1),0)+2,"0")),'2019 Equip Index Factors'!C4)*0.01,0),E2))</f>
        <v>63</v>
      </c>
      <c r="F3" s="38">
        <f ca="1">IF(OR(B3=1,'M&amp;E Property Good Factor'!E4&gt;'Trends Settings '!$B$2),
ROUND('M&amp;E Property Good Factor'!E4*IF(B3&gt;ROUND($F$1*'Trends Settings '!$B$1,0),
INDIRECT("'2019 Equip Index Factors'!C"&amp;TEXT(ROUND(($F$1*'Trends Settings '!$B$1),0)+2,"0")),
'2019 Equip Index Factors'!C4)*0.01,0),
IF(OR('M&amp;E Property Good Factor'!E3 &gt; 'Trends Settings '!$B$2,B3 &lt;=ROUND($F$1*'Trends Settings '!$B$1,0)),
ROUND('Trends Settings '!$B$2*
IF(B3&gt;ROUND($F$1*'Trends Settings '!$B$1,0),INDIRECT("'2019 Equip Index Factors'!C"&amp;TEXT(ROUND(($F$1*'Trends Settings '!$B$1),0)+2,"0")),'2019 Equip Index Factors'!C4)*0.01,0),F2))</f>
        <v>70</v>
      </c>
      <c r="G3" s="38">
        <f ca="1">IF(OR(B3=1,'M&amp;E Property Good Factor'!F4&gt;'Trends Settings '!$B$2),
ROUND('M&amp;E Property Good Factor'!F4*IF(B3&gt;ROUND($G$1*'Trends Settings '!$B$1,0),
INDIRECT("'2019 Equip Index Factors'!C"&amp;TEXT(ROUND(($G$1*'Trends Settings '!$B$1),0)+2,"0")),
'2019 Equip Index Factors'!C4)*0.01,0),
IF(OR('M&amp;E Property Good Factor'!F3 &gt; 'Trends Settings '!$B$2,B3 &lt;=ROUND($G$1*'Trends Settings '!$B$1,0)),
ROUND('Trends Settings '!$B$2*
IF(B3&gt;ROUND($G$1*'Trends Settings '!$B$1,0),INDIRECT("'2019 Equip Index Factors'!C"&amp;TEXT(ROUND(($G$1*'Trends Settings '!$B$1),0)+2,"0")),'2019 Equip Index Factors'!C4)*0.01,0),G2))</f>
        <v>75</v>
      </c>
      <c r="H3" s="38">
        <f ca="1">IF(OR(B3=1,'M&amp;E Property Good Factor'!G4&gt;'Trends Settings '!$B$2),
ROUND('M&amp;E Property Good Factor'!G4*IF(B3&gt;ROUND($H$1*'Trends Settings '!$B$1,0),
INDIRECT("'2019 Equip Index Factors'!C"&amp;TEXT(ROUND(($H$1*'Trends Settings '!$B$1),0)+2,"0")),
'2019 Equip Index Factors'!C4)*0.01,0),
IF(OR('M&amp;E Property Good Factor'!G3 &gt; 'Trends Settings '!$B$2,B3 &lt;=ROUND($H$1*'Trends Settings '!$B$1,0)),
ROUND('Trends Settings '!$B$2*
IF(B3&gt;ROUND($H$1*'Trends Settings '!$B$1,0),INDIRECT("'2019 Equip Index Factors'!C"&amp;TEXT(ROUND(($H$1*'Trends Settings '!$B$1),0)+2,"0")),'2019 Equip Index Factors'!C4)*0.01,0),H2))</f>
        <v>79</v>
      </c>
      <c r="I3" s="38">
        <f ca="1">IF(OR(B3=1,'M&amp;E Property Good Factor'!H4&gt;'Trends Settings '!$B$2),
ROUND('M&amp;E Property Good Factor'!H4*IF(B3&gt;ROUND($I$1*'Trends Settings '!$B$1,0),
INDIRECT("'2019 Equip Index Factors'!C"&amp;TEXT(ROUND(($I$1*'Trends Settings '!$B$1),0)+2,"0")),
'2019 Equip Index Factors'!C4)*0.01,0),
IF(OR('M&amp;E Property Good Factor'!H3 &gt; 'Trends Settings '!$B$2,B3 &lt;=ROUND($I$1*'Trends Settings '!$B$1,0)),
ROUND('Trends Settings '!$B$2*
IF(B3&gt;ROUND($I$1*'Trends Settings '!$B$1,0),INDIRECT("'2019 Equip Index Factors'!C"&amp;TEXT(ROUND(($I$1*'Trends Settings '!$B$1),0)+2,"0")),'2019 Equip Index Factors'!C4)*0.01,0),I2))</f>
        <v>82</v>
      </c>
      <c r="J3" s="38">
        <f ca="1">IF(OR(B3=1,'M&amp;E Property Good Factor'!I4&gt;'Trends Settings '!$B$2),
ROUND('M&amp;E Property Good Factor'!I4*IF(B3&gt;ROUND($J$1*'Trends Settings '!$B$1,0),
INDIRECT("'2019 Equip Index Factors'!C"&amp;TEXT(ROUND(($J$1*'Trends Settings '!$B$1),0)+2,"0")),
'2019 Equip Index Factors'!C4)*0.01,0),
IF(OR('M&amp;E Property Good Factor'!I3 &gt; 'Trends Settings '!$B$2,B3 &lt;=ROUND($J$1*'Trends Settings '!$B$1,0)),
ROUND('Trends Settings '!$B$2*
IF(B3&gt;ROUND($J$1*'Trends Settings '!$B$1,0),INDIRECT("'2019 Equip Index Factors'!C"&amp;TEXT(ROUND(($J$1*'Trends Settings '!$B$1),0)+2,"0")),'2019 Equip Index Factors'!C4)*0.01,0),J2))</f>
        <v>84</v>
      </c>
      <c r="K3" s="38">
        <f ca="1">IF(OR(B3=1,'M&amp;E Property Good Factor'!J4&gt;'Trends Settings '!$B$2),
ROUND('M&amp;E Property Good Factor'!J4*IF(B3&gt;ROUND($K$1*'Trends Settings '!$B$1,0),
INDIRECT("'2019 Equip Index Factors'!C"&amp;TEXT(ROUND(($K$1*'Trends Settings '!$B$1),0)+2,"0")),
'2019 Equip Index Factors'!C4)*0.01,0),
IF(OR('M&amp;E Property Good Factor'!J3 &gt; 'Trends Settings '!$B$2,B3 &lt;=ROUND($K$1*'Trends Settings '!$B$1,0)),
ROUND('Trends Settings '!$B$2*
IF(B3&gt;ROUND($K$1*'Trends Settings '!$B$1,0),INDIRECT("'2019 Equip Index Factors'!C"&amp;TEXT(ROUND(($K$1*'Trends Settings '!$B$1),0)+2,"0")),'2019 Equip Index Factors'!C4)*0.01,0),K2))</f>
        <v>86</v>
      </c>
      <c r="L3" s="38">
        <f ca="1">IF(OR(B3=1,'M&amp;E Property Good Factor'!K4&gt;'Trends Settings '!$B$2),
ROUND('M&amp;E Property Good Factor'!K4*IF(B3&gt;ROUND($L$1*'Trends Settings '!$B$1,0),
INDIRECT("'2019 Equip Index Factors'!C"&amp;TEXT(ROUND(($L$1*'Trends Settings '!$B$1),0)+2,"0")),
'2019 Equip Index Factors'!C4)*0.01,0),
IF(OR('M&amp;E Property Good Factor'!K3 &gt; 'Trends Settings '!$B$2,B3 &lt;=ROUND($L$1*'Trends Settings '!$B$1,0)),
ROUND('Trends Settings '!$B$2*
IF(B3&gt;ROUND($L$1*'Trends Settings '!$B$1,0),INDIRECT("'2019 Equip Index Factors'!C"&amp;TEXT(ROUND(($L$1*'Trends Settings '!$B$1),0)+2,"0")),'2019 Equip Index Factors'!C4)*0.01,0),L2))</f>
        <v>88</v>
      </c>
      <c r="M3" s="38">
        <f ca="1">IF(OR(B3=1,'M&amp;E Property Good Factor'!L4&gt;'Trends Settings '!$B$2),
ROUND('M&amp;E Property Good Factor'!L4*IF(B3&gt;ROUND($M$1*'Trends Settings '!$B$1,0),
INDIRECT("'2019 Equip Index Factors'!C"&amp;TEXT(ROUND(($M$1*'Trends Settings '!$B$1),0)+2,"0")),
'2019 Equip Index Factors'!C4)*0.01,0),
IF(OR('M&amp;E Property Good Factor'!L3 &gt; 'Trends Settings '!$B$2,B3 &lt;=ROUND($M$1*'Trends Settings '!$B$1,0)),
ROUND('Trends Settings '!$B$2*
IF(B3&gt;ROUND($M$1*'Trends Settings '!$B$1,0),INDIRECT("'2019 Equip Index Factors'!C"&amp;TEXT(ROUND(($M$1*'Trends Settings '!$B$1),0)+2,"0")),'2019 Equip Index Factors'!C4)*0.01,0),M2))</f>
        <v>89</v>
      </c>
      <c r="N3" s="38">
        <f ca="1">IF(OR(B3=1,'M&amp;E Property Good Factor'!M4&gt;'Trends Settings '!$B$2),
ROUND('M&amp;E Property Good Factor'!M4*IF(B3&gt;ROUND($N$1*'Trends Settings '!$B$1,0),
INDIRECT("'2019 Equip Index Factors'!C"&amp;TEXT(ROUND(($N$1*'Trends Settings '!$B$1),0)+2,"0")),
'2019 Equip Index Factors'!C4)*0.01,0),
IF(OR('M&amp;E Property Good Factor'!M3 &gt; 'Trends Settings '!$B$2,B3 &lt;=ROUND($N$1*'Trends Settings '!$B$1,0)),
ROUND('Trends Settings '!$B$2*
IF(B3&gt;ROUND($N$1*'Trends Settings '!$B$1,0),INDIRECT("'2019 Equip Index Factors'!C"&amp;TEXT(ROUND(($N$1*'Trends Settings '!$B$1),0)+2,"0")),'2019 Equip Index Factors'!C4)*0.01,0),N2))</f>
        <v>91</v>
      </c>
      <c r="O3" s="38">
        <f ca="1">IF(OR(B3=1,'M&amp;E Property Good Factor'!N4&gt;'Trends Settings '!$B$2),
ROUND('M&amp;E Property Good Factor'!N4*IF(B3&gt;ROUND($O$1*'Trends Settings '!$B$1,0),
INDIRECT("'2019 Equip Index Factors'!C"&amp;TEXT(ROUND(($O$1*'Trends Settings '!$B$1),0)+2,"0")),
'2019 Equip Index Factors'!C4)*0.01,0),
IF(OR('M&amp;E Property Good Factor'!N3 &gt; 'Trends Settings '!$B$2,B3 &lt;=ROUND($O$1*'Trends Settings '!$B$1,0)),
ROUND('Trends Settings '!$B$2*
IF(B3&gt;ROUND($O$1*'Trends Settings '!$B$1,0),INDIRECT("'2019 Equip Index Factors'!C"&amp;TEXT(ROUND(($O$1*'Trends Settings '!$B$1),0)+2,"0")),'2019 Equip Index Factors'!C4)*0.01,0),O2))</f>
        <v>92</v>
      </c>
      <c r="P3" s="38">
        <f ca="1">IF(OR(B3=1,'M&amp;E Property Good Factor'!O4&gt;'Trends Settings '!$B$2),
ROUND('M&amp;E Property Good Factor'!O4*IF(B3&gt;ROUND($P$1*'Trends Settings '!$B$1,0),
INDIRECT("'2019 Equip Index Factors'!C"&amp;TEXT(ROUND(($P$1*'Trends Settings '!$B$1),0)+2,"0")),
'2019 Equip Index Factors'!C4)*0.01,0),
IF(OR('M&amp;E Property Good Factor'!O3 &gt; 'Trends Settings '!$B$2,B3 &lt;=ROUND($P$1*'Trends Settings '!$B$1,0)),
ROUND('Trends Settings '!$B$2*
IF(B3&gt;ROUND($P$1*'Trends Settings '!$B$1,0),INDIRECT("'2019 Equip Index Factors'!C"&amp;TEXT(ROUND(($P$1*'Trends Settings '!$B$1),0)+2,"0")),'2019 Equip Index Factors'!C4)*0.01,0),P2))</f>
        <v>93</v>
      </c>
      <c r="Q3" s="38">
        <f ca="1">IF(OR(B3=1,'M&amp;E Property Good Factor'!P4&gt;'Trends Settings '!$B$2),
ROUND('M&amp;E Property Good Factor'!P4*IF(B3&gt;ROUND($Q$1*'Trends Settings '!$B$1,0),
INDIRECT("'2019 Equip Index Factors'!C"&amp;TEXT(ROUND(($Q$1*'Trends Settings '!$B$1),0)+2,"0")),
'2019 Equip Index Factors'!C4)*0.01,0),
IF(OR('M&amp;E Property Good Factor'!P3 &gt; 'Trends Settings '!$B$2,B3 &lt;=ROUND($Q$1*'Trends Settings '!$B$1,0)),
ROUND('Trends Settings '!$B$2*
IF(B3&gt;ROUND($Q$1*'Trends Settings '!$B$1,0),INDIRECT("'2019 Equip Index Factors'!C"&amp;TEXT(ROUND(($Q$1*'Trends Settings '!$B$1),0)+2,"0")),'2019 Equip Index Factors'!C4)*0.01,0),Q2))</f>
        <v>94</v>
      </c>
      <c r="R3" s="38">
        <f ca="1">IF(OR(B3=1,'M&amp;E Property Good Factor'!Q4&gt;'Trends Settings '!$B$2),
ROUND('M&amp;E Property Good Factor'!Q4*IF(B3&gt;ROUND($R$1*'Trends Settings '!$B$1,0),
INDIRECT("'2019 Equip Index Factors'!C"&amp;TEXT(ROUND(($R$1*'Trends Settings '!$B$1),0)+2,"0")),
'2019 Equip Index Factors'!C4)*0.01,0),
IF(OR('M&amp;E Property Good Factor'!Q3 &gt; 'Trends Settings '!$B$2,B3 &lt;=ROUND($R$1*'Trends Settings '!$B$1,0)),
ROUND('Trends Settings '!$B$2*
IF(B3&gt;ROUND($R$1*'Trends Settings '!$B$1,0),INDIRECT("'2019 Equip Index Factors'!C"&amp;TEXT(ROUND(($R$1*'Trends Settings '!$B$1),0)+2,"0")),'2019 Equip Index Factors'!C4)*0.01,0),R2))</f>
        <v>95</v>
      </c>
      <c r="S3" s="38">
        <f ca="1">IF(OR(B3=1,'M&amp;E Property Good Factor'!R4&gt;'Trends Settings '!$B$2),
ROUND('M&amp;E Property Good Factor'!R4*IF(B3&gt;ROUND($S$1*'Trends Settings '!$B$1,0),
INDIRECT("'2019 Equip Index Factors'!C"&amp;TEXT(ROUND(($S$1*'Trends Settings '!$B$1),0)+2,"0")),
'2019 Equip Index Factors'!C4)*0.01,0),
IF(OR('M&amp;E Property Good Factor'!R3 &gt; 'Trends Settings '!$B$2,B3 &lt;=ROUND($S$1*'Trends Settings '!$B$1,0)),
ROUND('Trends Settings '!$B$2*
IF(B3&gt;ROUND($S$1*'Trends Settings '!$B$1,0),INDIRECT("'2019 Equip Index Factors'!C"&amp;TEXT(ROUND(($S$1*'Trends Settings '!$B$1),0)+2,"0")),'2019 Equip Index Factors'!C4)*0.01,0),S2))</f>
        <v>96</v>
      </c>
      <c r="T3" s="38">
        <f ca="1">IF(OR(B3=1,'M&amp;E Property Good Factor'!S4&gt;'Trends Settings '!$B$2),
ROUND('M&amp;E Property Good Factor'!S4*IF(B3&gt;ROUND($T$1*'Trends Settings '!$B$1,0),
INDIRECT("'2019 Equip Index Factors'!C"&amp;TEXT(ROUND(($T$1*'Trends Settings '!$B$1),0)+2,"0")),
'2019 Equip Index Factors'!C4)*0.01,0),
IF(OR('M&amp;E Property Good Factor'!S3 &gt; 'Trends Settings '!$B$2,B3 &lt;=ROUND($T$1*'Trends Settings '!$B$1,0)),
ROUND('Trends Settings '!$B$2*
IF(B3&gt;ROUND($T$1*'Trends Settings '!$B$1,0),INDIRECT("'2019 Equip Index Factors'!C"&amp;TEXT(ROUND(($T$1*'Trends Settings '!$B$1),0)+2,"0")),'2019 Equip Index Factors'!C4)*0.01,0),T2))</f>
        <v>97</v>
      </c>
      <c r="U3" s="38">
        <f ca="1">IF(OR(B3=1,'M&amp;E Property Good Factor'!T4&gt;'Trends Settings '!$B$2),
ROUND('M&amp;E Property Good Factor'!T4*IF(B3&gt;ROUND($U$1*'Trends Settings '!$B$1,0),
INDIRECT("'2019 Equip Index Factors'!C"&amp;TEXT(ROUND(($U$1*'Trends Settings '!$B$1),0)+2,"0")),
'2019 Equip Index Factors'!C4)*0.01,0),
IF(OR('M&amp;E Property Good Factor'!T3 &gt; 'Trends Settings '!$B$2,B3 &lt;=ROUND($U$1*'Trends Settings '!$B$1,0)),
ROUND('Trends Settings '!$B$2*
IF(B3&gt;ROUND($U$1*'Trends Settings '!$B$1,0),INDIRECT("'2019 Equip Index Factors'!C"&amp;TEXT(ROUND(($U$1*'Trends Settings '!$B$1),0)+2,"0")),'2019 Equip Index Factors'!C4)*0.01,0),U2))</f>
        <v>99</v>
      </c>
      <c r="V3" s="38">
        <f ca="1">IF(OR(B3=1,'M&amp;E Property Good Factor'!U4&gt;'Trends Settings '!$B$2),
ROUND('M&amp;E Property Good Factor'!U4*IF(B3&gt;ROUND($V$1*'Trends Settings '!$B$1,0),
INDIRECT("'2019 Equip Index Factors'!C"&amp;TEXT(ROUND(($V$1*'Trends Settings '!$B$1),0)+2,"0")),
'2019 Equip Index Factors'!C4)*0.01,0),
IF(OR('M&amp;E Property Good Factor'!U3 &gt; 'Trends Settings '!$B$2,B3 &lt;=ROUND($V$1*'Trends Settings '!$B$1,0)),
ROUND('Trends Settings '!$B$2*
IF(B3&gt;ROUND($V$1*'Trends Settings '!$B$1,0),INDIRECT("'2019 Equip Index Factors'!C"&amp;TEXT(ROUND(($V$1*'Trends Settings '!$B$1),0)+2,"0")),'2019 Equip Index Factors'!C4)*0.01,0),V2))</f>
        <v>100</v>
      </c>
      <c r="W3" s="38">
        <f ca="1">IF(OR(B3=1,'M&amp;E Property Good Factor'!V4&gt;'Trends Settings '!$B$2),
ROUND('M&amp;E Property Good Factor'!V4*IF(B3&gt;ROUND($W$1*'Trends Settings '!$B$1,0),
INDIRECT("'2019 Equip Index Factors'!C"&amp;TEXT(ROUND(($W$1*'Trends Settings '!$B$1),0)+2,"0")),
'2019 Equip Index Factors'!C4)*0.01,0),
IF(OR('M&amp;E Property Good Factor'!V3 &gt; 'Trends Settings '!$B$2,B3 &lt;=ROUND($W$1*'Trends Settings '!$B$1,0)),
ROUND('Trends Settings '!$B$2*
IF(B3&gt;ROUND($W$1*'Trends Settings '!$B$1,0),INDIRECT("'2019 Equip Index Factors'!C"&amp;TEXT(ROUND(($W$1*'Trends Settings '!$B$1),0)+2,"0")),'2019 Equip Index Factors'!C4)*0.01,0),W2))</f>
        <v>101</v>
      </c>
    </row>
    <row r="4" spans="1:23" ht="12.75" customHeight="1">
      <c r="A4" s="63">
        <v>2017</v>
      </c>
      <c r="B4" s="33">
        <v>3</v>
      </c>
      <c r="C4" s="38">
        <f ca="1">IF(OR(B4=1,'M&amp;E Property Good Factor'!B5&gt;'Trends Settings '!$B$2),ROUND('M&amp;E Property Good Factor'!B5*IF(B4&gt;ROUND($C$1*'Trends Settings '!$B$1,0),INDIRECT("'2019 Equip Index Factors'!C"&amp;TEXT(ROUND(($C$1*'Trends Settings '!$B$1),0)+2,"0")),'2019 Equip Index Factors'!C5)*0.01,0),IF(OR('M&amp;E Property Good Factor'!B4 &gt; 'Trends Settings '!$B$2,B4 &lt;=ROUND($C$1*'Trends Settings '!$B$1,0)),ROUND('Trends Settings '!$B$2*IF(B4&gt;ROUND($C$1*'Trends Settings '!$B$1,0),INDIRECT("'2019 Equip Index Factors'!C"&amp;TEXT(ROUND(($C$1*'Trends Settings '!$B$1),0)+2,"0")),'2019 Equip Index Factors'!C5)*0.01,0),C3))</f>
        <v>17</v>
      </c>
      <c r="D4" s="38">
        <f ca="1">IF(OR(B4=1,'M&amp;E Property Good Factor'!C5&gt;'Trends Settings '!$B$2),
ROUND('M&amp;E Property Good Factor'!C5*IF(B4&gt;ROUND($D$1*'Trends Settings '!$B$1,0),
INDIRECT("'2019 Equip Index Factors'!C"&amp;TEXT(ROUND(($D$1*'Trends Settings '!$B$1),0)+2,"0")),
'2019 Equip Index Factors'!C5)*0.01,0),
IF(OR('M&amp;E Property Good Factor'!C4 &gt; 'Trends Settings '!$B$2,B4 &lt;=ROUND($D$1*'Trends Settings '!$B$1,0)),
ROUND('Trends Settings '!$B$2*
IF(B4&gt;ROUND($D$1*'Trends Settings '!$B$1,0),INDIRECT("'2019 Equip Index Factors'!C"&amp;TEXT(ROUND(($D$1*'Trends Settings '!$B$1),0)+2,"0")),'2019 Equip Index Factors'!C5)*0.01,0),D3))</f>
        <v>33</v>
      </c>
      <c r="E4" s="38">
        <f ca="1">IF(OR(B4=1,'M&amp;E Property Good Factor'!D5&gt;'Trends Settings '!$B$2),
ROUND('M&amp;E Property Good Factor'!D5*IF(B4&gt;ROUND($E$1*'Trends Settings '!$B$1,0),
INDIRECT("'2019 Equip Index Factors'!C"&amp;TEXT(ROUND(($E$1*'Trends Settings '!$B$1),0)+2,"0")),
'2019 Equip Index Factors'!C5)*0.01,0),
IF(OR('M&amp;E Property Good Factor'!D4 &gt; 'Trends Settings '!$B$2,B4 &lt;=ROUND($E$1*'Trends Settings '!$B$1,0)),
ROUND('Trends Settings '!$B$2*
IF(B4&gt;ROUND($E$1*'Trends Settings '!$B$1,0),INDIRECT("'2019 Equip Index Factors'!C"&amp;TEXT(ROUND(($E$1*'Trends Settings '!$B$1),0)+2,"0")),'2019 Equip Index Factors'!C5)*0.01,0),E3))</f>
        <v>46</v>
      </c>
      <c r="F4" s="38">
        <f ca="1">IF(OR(B4=1,'M&amp;E Property Good Factor'!E5&gt;'Trends Settings '!$B$2),
ROUND('M&amp;E Property Good Factor'!E5*IF(B4&gt;ROUND($F$1*'Trends Settings '!$B$1,0),
INDIRECT("'2019 Equip Index Factors'!C"&amp;TEXT(ROUND(($F$1*'Trends Settings '!$B$1),0)+2,"0")),
'2019 Equip Index Factors'!C5)*0.01,0),
IF(OR('M&amp;E Property Good Factor'!E4 &gt; 'Trends Settings '!$B$2,B4 &lt;=ROUND($F$1*'Trends Settings '!$B$1,0)),
ROUND('Trends Settings '!$B$2*
IF(B4&gt;ROUND($F$1*'Trends Settings '!$B$1,0),INDIRECT("'2019 Equip Index Factors'!C"&amp;TEXT(ROUND(($F$1*'Trends Settings '!$B$1),0)+2,"0")),'2019 Equip Index Factors'!C5)*0.01,0),F3))</f>
        <v>56</v>
      </c>
      <c r="G4" s="38">
        <f ca="1">IF(OR(B4=1,'M&amp;E Property Good Factor'!F5&gt;'Trends Settings '!$B$2),
ROUND('M&amp;E Property Good Factor'!F5*IF(B4&gt;ROUND($G$1*'Trends Settings '!$B$1,0),
INDIRECT("'2019 Equip Index Factors'!C"&amp;TEXT(ROUND(($G$1*'Trends Settings '!$B$1),0)+2,"0")),
'2019 Equip Index Factors'!C5)*0.01,0),
IF(OR('M&amp;E Property Good Factor'!F4 &gt; 'Trends Settings '!$B$2,B4 &lt;=ROUND($G$1*'Trends Settings '!$B$1,0)),
ROUND('Trends Settings '!$B$2*
IF(B4&gt;ROUND($G$1*'Trends Settings '!$B$1,0),INDIRECT("'2019 Equip Index Factors'!C"&amp;TEXT(ROUND(($G$1*'Trends Settings '!$B$1),0)+2,"0")),'2019 Equip Index Factors'!C5)*0.01,0),G3))</f>
        <v>63</v>
      </c>
      <c r="H4" s="38">
        <f ca="1">IF(OR(B4=1,'M&amp;E Property Good Factor'!G5&gt;'Trends Settings '!$B$2),
ROUND('M&amp;E Property Good Factor'!G5*IF(B4&gt;ROUND($H$1*'Trends Settings '!$B$1,0),
INDIRECT("'2019 Equip Index Factors'!C"&amp;TEXT(ROUND(($H$1*'Trends Settings '!$B$1),0)+2,"0")),
'2019 Equip Index Factors'!C5)*0.01,0),
IF(OR('M&amp;E Property Good Factor'!G4 &gt; 'Trends Settings '!$B$2,B4 &lt;=ROUND($H$1*'Trends Settings '!$B$1,0)),
ROUND('Trends Settings '!$B$2*
IF(B4&gt;ROUND($H$1*'Trends Settings '!$B$1,0),INDIRECT("'2019 Equip Index Factors'!C"&amp;TEXT(ROUND(($H$1*'Trends Settings '!$B$1),0)+2,"0")),'2019 Equip Index Factors'!C5)*0.01,0),H3))</f>
        <v>69</v>
      </c>
      <c r="I4" s="38">
        <f ca="1">IF(OR(B4=1,'M&amp;E Property Good Factor'!H5&gt;'Trends Settings '!$B$2),
ROUND('M&amp;E Property Good Factor'!H5*IF(B4&gt;ROUND($I$1*'Trends Settings '!$B$1,0),
INDIRECT("'2019 Equip Index Factors'!C"&amp;TEXT(ROUND(($I$1*'Trends Settings '!$B$1),0)+2,"0")),
'2019 Equip Index Factors'!C5)*0.01,0),
IF(OR('M&amp;E Property Good Factor'!H4 &gt; 'Trends Settings '!$B$2,B4 &lt;=ROUND($I$1*'Trends Settings '!$B$1,0)),
ROUND('Trends Settings '!$B$2*
IF(B4&gt;ROUND($I$1*'Trends Settings '!$B$1,0),INDIRECT("'2019 Equip Index Factors'!C"&amp;TEXT(ROUND(($I$1*'Trends Settings '!$B$1),0)+2,"0")),'2019 Equip Index Factors'!C5)*0.01,0),I3))</f>
        <v>73</v>
      </c>
      <c r="J4" s="38">
        <f ca="1">IF(OR(B4=1,'M&amp;E Property Good Factor'!I5&gt;'Trends Settings '!$B$2),
ROUND('M&amp;E Property Good Factor'!I5*IF(B4&gt;ROUND($J$1*'Trends Settings '!$B$1,0),
INDIRECT("'2019 Equip Index Factors'!C"&amp;TEXT(ROUND(($J$1*'Trends Settings '!$B$1),0)+2,"0")),
'2019 Equip Index Factors'!C5)*0.01,0),
IF(OR('M&amp;E Property Good Factor'!I4 &gt; 'Trends Settings '!$B$2,B4 &lt;=ROUND($J$1*'Trends Settings '!$B$1,0)),
ROUND('Trends Settings '!$B$2*
IF(B4&gt;ROUND($J$1*'Trends Settings '!$B$1,0),INDIRECT("'2019 Equip Index Factors'!C"&amp;TEXT(ROUND(($J$1*'Trends Settings '!$B$1),0)+2,"0")),'2019 Equip Index Factors'!C5)*0.01,0),J3))</f>
        <v>77</v>
      </c>
      <c r="K4" s="38">
        <f ca="1">IF(OR(B4=1,'M&amp;E Property Good Factor'!J5&gt;'Trends Settings '!$B$2),
ROUND('M&amp;E Property Good Factor'!J5*IF(B4&gt;ROUND($K$1*'Trends Settings '!$B$1,0),
INDIRECT("'2019 Equip Index Factors'!C"&amp;TEXT(ROUND(($K$1*'Trends Settings '!$B$1),0)+2,"0")),
'2019 Equip Index Factors'!C5)*0.01,0),
IF(OR('M&amp;E Property Good Factor'!J4 &gt; 'Trends Settings '!$B$2,B4 &lt;=ROUND($K$1*'Trends Settings '!$B$1,0)),
ROUND('Trends Settings '!$B$2*
IF(B4&gt;ROUND($K$1*'Trends Settings '!$B$1,0),INDIRECT("'2019 Equip Index Factors'!C"&amp;TEXT(ROUND(($K$1*'Trends Settings '!$B$1),0)+2,"0")),'2019 Equip Index Factors'!C5)*0.01,0),K3))</f>
        <v>80</v>
      </c>
      <c r="L4" s="38">
        <f ca="1">IF(OR(B4=1,'M&amp;E Property Good Factor'!K5&gt;'Trends Settings '!$B$2),
ROUND('M&amp;E Property Good Factor'!K5*IF(B4&gt;ROUND($L$1*'Trends Settings '!$B$1,0),
INDIRECT("'2019 Equip Index Factors'!C"&amp;TEXT(ROUND(($L$1*'Trends Settings '!$B$1),0)+2,"0")),
'2019 Equip Index Factors'!C5)*0.01,0),
IF(OR('M&amp;E Property Good Factor'!K4 &gt; 'Trends Settings '!$B$2,B4 &lt;=ROUND($L$1*'Trends Settings '!$B$1,0)),
ROUND('Trends Settings '!$B$2*
IF(B4&gt;ROUND($L$1*'Trends Settings '!$B$1,0),INDIRECT("'2019 Equip Index Factors'!C"&amp;TEXT(ROUND(($L$1*'Trends Settings '!$B$1),0)+2,"0")),'2019 Equip Index Factors'!C5)*0.01,0),L3))</f>
        <v>83</v>
      </c>
      <c r="M4" s="38">
        <f ca="1">IF(OR(B4=1,'M&amp;E Property Good Factor'!L5&gt;'Trends Settings '!$B$2),
ROUND('M&amp;E Property Good Factor'!L5*IF(B4&gt;ROUND($M$1*'Trends Settings '!$B$1,0),
INDIRECT("'2019 Equip Index Factors'!C"&amp;TEXT(ROUND(($M$1*'Trends Settings '!$B$1),0)+2,"0")),
'2019 Equip Index Factors'!C5)*0.01,0),
IF(OR('M&amp;E Property Good Factor'!L4 &gt; 'Trends Settings '!$B$2,B4 &lt;=ROUND($M$1*'Trends Settings '!$B$1,0)),
ROUND('Trends Settings '!$B$2*
IF(B4&gt;ROUND($M$1*'Trends Settings '!$B$1,0),INDIRECT("'2019 Equip Index Factors'!C"&amp;TEXT(ROUND(($M$1*'Trends Settings '!$B$1),0)+2,"0")),'2019 Equip Index Factors'!C5)*0.01,0),M3))</f>
        <v>85</v>
      </c>
      <c r="N4" s="38">
        <f ca="1">IF(OR(B4=1,'M&amp;E Property Good Factor'!M5&gt;'Trends Settings '!$B$2),
ROUND('M&amp;E Property Good Factor'!M5*IF(B4&gt;ROUND($N$1*'Trends Settings '!$B$1,0),
INDIRECT("'2019 Equip Index Factors'!C"&amp;TEXT(ROUND(($N$1*'Trends Settings '!$B$1),0)+2,"0")),
'2019 Equip Index Factors'!C5)*0.01,0),
IF(OR('M&amp;E Property Good Factor'!M4 &gt; 'Trends Settings '!$B$2,B4 &lt;=ROUND($N$1*'Trends Settings '!$B$1,0)),
ROUND('Trends Settings '!$B$2*
IF(B4&gt;ROUND($N$1*'Trends Settings '!$B$1,0),INDIRECT("'2019 Equip Index Factors'!C"&amp;TEXT(ROUND(($N$1*'Trends Settings '!$B$1),0)+2,"0")),'2019 Equip Index Factors'!C5)*0.01,0),N3))</f>
        <v>87</v>
      </c>
      <c r="O4" s="38">
        <f ca="1">IF(OR(B4=1,'M&amp;E Property Good Factor'!N5&gt;'Trends Settings '!$B$2),
ROUND('M&amp;E Property Good Factor'!N5*IF(B4&gt;ROUND($O$1*'Trends Settings '!$B$1,0),
INDIRECT("'2019 Equip Index Factors'!C"&amp;TEXT(ROUND(($O$1*'Trends Settings '!$B$1),0)+2,"0")),
'2019 Equip Index Factors'!C5)*0.01,0),
IF(OR('M&amp;E Property Good Factor'!N4 &gt; 'Trends Settings '!$B$2,B4 &lt;=ROUND($O$1*'Trends Settings '!$B$1,0)),
ROUND('Trends Settings '!$B$2*
IF(B4&gt;ROUND($O$1*'Trends Settings '!$B$1,0),INDIRECT("'2019 Equip Index Factors'!C"&amp;TEXT(ROUND(($O$1*'Trends Settings '!$B$1),0)+2,"0")),'2019 Equip Index Factors'!C5)*0.01,0),O3))</f>
        <v>88</v>
      </c>
      <c r="P4" s="38">
        <f ca="1">IF(OR(B4=1,'M&amp;E Property Good Factor'!O5&gt;'Trends Settings '!$B$2),
ROUND('M&amp;E Property Good Factor'!O5*IF(B4&gt;ROUND($P$1*'Trends Settings '!$B$1,0),
INDIRECT("'2019 Equip Index Factors'!C"&amp;TEXT(ROUND(($P$1*'Trends Settings '!$B$1),0)+2,"0")),
'2019 Equip Index Factors'!C5)*0.01,0),
IF(OR('M&amp;E Property Good Factor'!O4 &gt; 'Trends Settings '!$B$2,B4 &lt;=ROUND($P$1*'Trends Settings '!$B$1,0)),
ROUND('Trends Settings '!$B$2*
IF(B4&gt;ROUND($P$1*'Trends Settings '!$B$1,0),INDIRECT("'2019 Equip Index Factors'!C"&amp;TEXT(ROUND(($P$1*'Trends Settings '!$B$1),0)+2,"0")),'2019 Equip Index Factors'!C5)*0.01,0),P3))</f>
        <v>91</v>
      </c>
      <c r="Q4" s="38">
        <f ca="1">IF(OR(B4=1,'M&amp;E Property Good Factor'!P5&gt;'Trends Settings '!$B$2),
ROUND('M&amp;E Property Good Factor'!P5*IF(B4&gt;ROUND($Q$1*'Trends Settings '!$B$1,0),
INDIRECT("'2019 Equip Index Factors'!C"&amp;TEXT(ROUND(($Q$1*'Trends Settings '!$B$1),0)+2,"0")),
'2019 Equip Index Factors'!C5)*0.01,0),
IF(OR('M&amp;E Property Good Factor'!P4 &gt; 'Trends Settings '!$B$2,B4 &lt;=ROUND($Q$1*'Trends Settings '!$B$1,0)),
ROUND('Trends Settings '!$B$2*
IF(B4&gt;ROUND($Q$1*'Trends Settings '!$B$1,0),INDIRECT("'2019 Equip Index Factors'!C"&amp;TEXT(ROUND(($Q$1*'Trends Settings '!$B$1),0)+2,"0")),'2019 Equip Index Factors'!C5)*0.01,0),Q3))</f>
        <v>92</v>
      </c>
      <c r="R4" s="38">
        <f ca="1">IF(OR(B4=1,'M&amp;E Property Good Factor'!Q5&gt;'Trends Settings '!$B$2),
ROUND('M&amp;E Property Good Factor'!Q5*IF(B4&gt;ROUND($R$1*'Trends Settings '!$B$1,0),
INDIRECT("'2019 Equip Index Factors'!C"&amp;TEXT(ROUND(($R$1*'Trends Settings '!$B$1),0)+2,"0")),
'2019 Equip Index Factors'!C5)*0.01,0),
IF(OR('M&amp;E Property Good Factor'!Q4 &gt; 'Trends Settings '!$B$2,B4 &lt;=ROUND($R$1*'Trends Settings '!$B$1,0)),
ROUND('Trends Settings '!$B$2*
IF(B4&gt;ROUND($R$1*'Trends Settings '!$B$1,0),INDIRECT("'2019 Equip Index Factors'!C"&amp;TEXT(ROUND(($R$1*'Trends Settings '!$B$1),0)+2,"0")),'2019 Equip Index Factors'!C5)*0.01,0),R3))</f>
        <v>94</v>
      </c>
      <c r="S4" s="38">
        <f ca="1">IF(OR(B4=1,'M&amp;E Property Good Factor'!R5&gt;'Trends Settings '!$B$2),
ROUND('M&amp;E Property Good Factor'!R5*IF(B4&gt;ROUND($S$1*'Trends Settings '!$B$1,0),
INDIRECT("'2019 Equip Index Factors'!C"&amp;TEXT(ROUND(($S$1*'Trends Settings '!$B$1),0)+2,"0")),
'2019 Equip Index Factors'!C5)*0.01,0),
IF(OR('M&amp;E Property Good Factor'!R4 &gt; 'Trends Settings '!$B$2,B4 &lt;=ROUND($S$1*'Trends Settings '!$B$1,0)),
ROUND('Trends Settings '!$B$2*
IF(B4&gt;ROUND($S$1*'Trends Settings '!$B$1,0),INDIRECT("'2019 Equip Index Factors'!C"&amp;TEXT(ROUND(($S$1*'Trends Settings '!$B$1),0)+2,"0")),'2019 Equip Index Factors'!C5)*0.01,0),S3))</f>
        <v>96</v>
      </c>
      <c r="T4" s="38">
        <f ca="1">IF(OR(B4=1,'M&amp;E Property Good Factor'!S5&gt;'Trends Settings '!$B$2),
ROUND('M&amp;E Property Good Factor'!S5*IF(B4&gt;ROUND($T$1*'Trends Settings '!$B$1,0),
INDIRECT("'2019 Equip Index Factors'!C"&amp;TEXT(ROUND(($T$1*'Trends Settings '!$B$1),0)+2,"0")),
'2019 Equip Index Factors'!C5)*0.01,0),
IF(OR('M&amp;E Property Good Factor'!S4 &gt; 'Trends Settings '!$B$2,B4 &lt;=ROUND($T$1*'Trends Settings '!$B$1,0)),
ROUND('Trends Settings '!$B$2*
IF(B4&gt;ROUND($T$1*'Trends Settings '!$B$1,0),INDIRECT("'2019 Equip Index Factors'!C"&amp;TEXT(ROUND(($T$1*'Trends Settings '!$B$1),0)+2,"0")),'2019 Equip Index Factors'!C5)*0.01,0),T3))</f>
        <v>97</v>
      </c>
      <c r="U4" s="38">
        <f ca="1">IF(OR(B4=1,'M&amp;E Property Good Factor'!T5&gt;'Trends Settings '!$B$2),
ROUND('M&amp;E Property Good Factor'!T5*IF(B4&gt;ROUND($U$1*'Trends Settings '!$B$1,0),
INDIRECT("'2019 Equip Index Factors'!C"&amp;TEXT(ROUND(($U$1*'Trends Settings '!$B$1),0)+2,"0")),
'2019 Equip Index Factors'!C5)*0.01,0),
IF(OR('M&amp;E Property Good Factor'!T4 &gt; 'Trends Settings '!$B$2,B4 &lt;=ROUND($U$1*'Trends Settings '!$B$1,0)),
ROUND('Trends Settings '!$B$2*
IF(B4&gt;ROUND($U$1*'Trends Settings '!$B$1,0),INDIRECT("'2019 Equip Index Factors'!C"&amp;TEXT(ROUND(($U$1*'Trends Settings '!$B$1),0)+2,"0")),'2019 Equip Index Factors'!C5)*0.01,0),U3))</f>
        <v>100</v>
      </c>
      <c r="V4" s="38">
        <f ca="1">IF(OR(B4=1,'M&amp;E Property Good Factor'!U5&gt;'Trends Settings '!$B$2),
ROUND('M&amp;E Property Good Factor'!U5*IF(B4&gt;ROUND($V$1*'Trends Settings '!$B$1,0),
INDIRECT("'2019 Equip Index Factors'!C"&amp;TEXT(ROUND(($V$1*'Trends Settings '!$B$1),0)+2,"0")),
'2019 Equip Index Factors'!C5)*0.01,0),
IF(OR('M&amp;E Property Good Factor'!U4 &gt; 'Trends Settings '!$B$2,B4 &lt;=ROUND($V$1*'Trends Settings '!$B$1,0)),
ROUND('Trends Settings '!$B$2*
IF(B4&gt;ROUND($V$1*'Trends Settings '!$B$1,0),INDIRECT("'2019 Equip Index Factors'!C"&amp;TEXT(ROUND(($V$1*'Trends Settings '!$B$1),0)+2,"0")),'2019 Equip Index Factors'!C5)*0.01,0),V3))</f>
        <v>101</v>
      </c>
      <c r="W4" s="38">
        <f ca="1">IF(OR(B4=1,'M&amp;E Property Good Factor'!V5&gt;'Trends Settings '!$B$2),
ROUND('M&amp;E Property Good Factor'!V5*IF(B4&gt;ROUND($W$1*'Trends Settings '!$B$1,0),
INDIRECT("'2019 Equip Index Factors'!C"&amp;TEXT(ROUND(($W$1*'Trends Settings '!$B$1),0)+2,"0")),
'2019 Equip Index Factors'!C5)*0.01,0),
IF(OR('M&amp;E Property Good Factor'!V4 &gt; 'Trends Settings '!$B$2,B4 &lt;=ROUND($W$1*'Trends Settings '!$B$1,0)),
ROUND('Trends Settings '!$B$2*
IF(B4&gt;ROUND($W$1*'Trends Settings '!$B$1,0),INDIRECT("'2019 Equip Index Factors'!C"&amp;TEXT(ROUND(($W$1*'Trends Settings '!$B$1),0)+2,"0")),'2019 Equip Index Factors'!C5)*0.01,0),W3))</f>
        <v>102</v>
      </c>
    </row>
    <row r="5" spans="1:23" ht="12.75" customHeight="1">
      <c r="A5" s="63">
        <v>2016</v>
      </c>
      <c r="B5" s="33">
        <v>4</v>
      </c>
      <c r="C5" s="38">
        <f ca="1">IF(OR(B5=1,'M&amp;E Property Good Factor'!B6&gt;'Trends Settings '!$B$2),ROUND('M&amp;E Property Good Factor'!B6*IF(B5&gt;ROUND($C$1*'Trends Settings '!$B$1,0),INDIRECT("'2019 Equip Index Factors'!C"&amp;TEXT(ROUND(($C$1*'Trends Settings '!$B$1),0)+2,"0")),'2019 Equip Index Factors'!C6)*0.01,0),IF(OR('M&amp;E Property Good Factor'!B5 &gt; 'Trends Settings '!$B$2,B5 &lt;=ROUND($C$1*'Trends Settings '!$B$1,0)),ROUND('Trends Settings '!$B$2*IF(B5&gt;ROUND($C$1*'Trends Settings '!$B$1,0),INDIRECT("'2019 Equip Index Factors'!C"&amp;TEXT(ROUND(($C$1*'Trends Settings '!$B$1),0)+2,"0")),'2019 Equip Index Factors'!C6)*0.01,0),C4))</f>
        <v>10</v>
      </c>
      <c r="D5" s="38">
        <f ca="1">IF(OR(B5=1,'M&amp;E Property Good Factor'!C6&gt;'Trends Settings '!$B$2),
ROUND('M&amp;E Property Good Factor'!C6*IF(B5&gt;ROUND($D$1*'Trends Settings '!$B$1,0),
INDIRECT("'2019 Equip Index Factors'!C"&amp;TEXT(ROUND(($D$1*'Trends Settings '!$B$1),0)+2,"0")),
'2019 Equip Index Factors'!C6)*0.01,0),
IF(OR('M&amp;E Property Good Factor'!C5 &gt; 'Trends Settings '!$B$2,B5 &lt;=ROUND($D$1*'Trends Settings '!$B$1,0)),
ROUND('Trends Settings '!$B$2*
IF(B5&gt;ROUND($D$1*'Trends Settings '!$B$1,0),INDIRECT("'2019 Equip Index Factors'!C"&amp;TEXT(ROUND(($D$1*'Trends Settings '!$B$1),0)+2,"0")),'2019 Equip Index Factors'!C6)*0.01,0),D4))</f>
        <v>17</v>
      </c>
      <c r="E5" s="38">
        <f ca="1">IF(OR(B5=1,'M&amp;E Property Good Factor'!D6&gt;'Trends Settings '!$B$2),
ROUND('M&amp;E Property Good Factor'!D6*IF(B5&gt;ROUND($E$1*'Trends Settings '!$B$1,0),
INDIRECT("'2019 Equip Index Factors'!C"&amp;TEXT(ROUND(($E$1*'Trends Settings '!$B$1),0)+2,"0")),
'2019 Equip Index Factors'!C6)*0.01,0),
IF(OR('M&amp;E Property Good Factor'!D5 &gt; 'Trends Settings '!$B$2,B5 &lt;=ROUND($E$1*'Trends Settings '!$B$1,0)),
ROUND('Trends Settings '!$B$2*
IF(B5&gt;ROUND($E$1*'Trends Settings '!$B$1,0),INDIRECT("'2019 Equip Index Factors'!C"&amp;TEXT(ROUND(($E$1*'Trends Settings '!$B$1),0)+2,"0")),'2019 Equip Index Factors'!C6)*0.01,0),E4))</f>
        <v>30</v>
      </c>
      <c r="F5" s="38">
        <f ca="1">IF(OR(B5=1,'M&amp;E Property Good Factor'!E6&gt;'Trends Settings '!$B$2),
ROUND('M&amp;E Property Good Factor'!E6*IF(B5&gt;ROUND($F$1*'Trends Settings '!$B$1,0),
INDIRECT("'2019 Equip Index Factors'!C"&amp;TEXT(ROUND(($F$1*'Trends Settings '!$B$1),0)+2,"0")),
'2019 Equip Index Factors'!C6)*0.01,0),
IF(OR('M&amp;E Property Good Factor'!E5 &gt; 'Trends Settings '!$B$2,B5 &lt;=ROUND($F$1*'Trends Settings '!$B$1,0)),
ROUND('Trends Settings '!$B$2*
IF(B5&gt;ROUND($F$1*'Trends Settings '!$B$1,0),INDIRECT("'2019 Equip Index Factors'!C"&amp;TEXT(ROUND(($F$1*'Trends Settings '!$B$1),0)+2,"0")),'2019 Equip Index Factors'!C6)*0.01,0),F4))</f>
        <v>41</v>
      </c>
      <c r="G5" s="38">
        <f ca="1">IF(OR(B5=1,'M&amp;E Property Good Factor'!F6&gt;'Trends Settings '!$B$2),
ROUND('M&amp;E Property Good Factor'!F6*IF(B5&gt;ROUND($G$1*'Trends Settings '!$B$1,0),
INDIRECT("'2019 Equip Index Factors'!C"&amp;TEXT(ROUND(($G$1*'Trends Settings '!$B$1),0)+2,"0")),
'2019 Equip Index Factors'!C6)*0.01,0),
IF(OR('M&amp;E Property Good Factor'!F5 &gt; 'Trends Settings '!$B$2,B5 &lt;=ROUND($G$1*'Trends Settings '!$B$1,0)),
ROUND('Trends Settings '!$B$2*
IF(B5&gt;ROUND($G$1*'Trends Settings '!$B$1,0),INDIRECT("'2019 Equip Index Factors'!C"&amp;TEXT(ROUND(($G$1*'Trends Settings '!$B$1),0)+2,"0")),'2019 Equip Index Factors'!C6)*0.01,0),G4))</f>
        <v>50</v>
      </c>
      <c r="H5" s="38">
        <f ca="1">IF(OR(B5=1,'M&amp;E Property Good Factor'!G6&gt;'Trends Settings '!$B$2),
ROUND('M&amp;E Property Good Factor'!G6*IF(B5&gt;ROUND($H$1*'Trends Settings '!$B$1,0),
INDIRECT("'2019 Equip Index Factors'!C"&amp;TEXT(ROUND(($H$1*'Trends Settings '!$B$1),0)+2,"0")),
'2019 Equip Index Factors'!C6)*0.01,0),
IF(OR('M&amp;E Property Good Factor'!G5 &gt; 'Trends Settings '!$B$2,B5 &lt;=ROUND($H$1*'Trends Settings '!$B$1,0)),
ROUND('Trends Settings '!$B$2*
IF(B5&gt;ROUND($H$1*'Trends Settings '!$B$1,0),INDIRECT("'2019 Equip Index Factors'!C"&amp;TEXT(ROUND(($H$1*'Trends Settings '!$B$1),0)+2,"0")),'2019 Equip Index Factors'!C6)*0.01,0),H4))</f>
        <v>57</v>
      </c>
      <c r="I5" s="38">
        <f ca="1">IF(OR(B5=1,'M&amp;E Property Good Factor'!H6&gt;'Trends Settings '!$B$2),
ROUND('M&amp;E Property Good Factor'!H6*IF(B5&gt;ROUND($I$1*'Trends Settings '!$B$1,0),
INDIRECT("'2019 Equip Index Factors'!C"&amp;TEXT(ROUND(($I$1*'Trends Settings '!$B$1),0)+2,"0")),
'2019 Equip Index Factors'!C6)*0.01,0),
IF(OR('M&amp;E Property Good Factor'!H5 &gt; 'Trends Settings '!$B$2,B5 &lt;=ROUND($I$1*'Trends Settings '!$B$1,0)),
ROUND('Trends Settings '!$B$2*
IF(B5&gt;ROUND($I$1*'Trends Settings '!$B$1,0),INDIRECT("'2019 Equip Index Factors'!C"&amp;TEXT(ROUND(($I$1*'Trends Settings '!$B$1),0)+2,"0")),'2019 Equip Index Factors'!C6)*0.01,0),I4))</f>
        <v>63</v>
      </c>
      <c r="J5" s="38">
        <f ca="1">IF(OR(B5=1,'M&amp;E Property Good Factor'!I6&gt;'Trends Settings '!$B$2),
ROUND('M&amp;E Property Good Factor'!I6*IF(B5&gt;ROUND($J$1*'Trends Settings '!$B$1,0),
INDIRECT("'2019 Equip Index Factors'!C"&amp;TEXT(ROUND(($J$1*'Trends Settings '!$B$1),0)+2,"0")),
'2019 Equip Index Factors'!C6)*0.01,0),
IF(OR('M&amp;E Property Good Factor'!I5 &gt; 'Trends Settings '!$B$2,B5 &lt;=ROUND($J$1*'Trends Settings '!$B$1,0)),
ROUND('Trends Settings '!$B$2*
IF(B5&gt;ROUND($J$1*'Trends Settings '!$B$1,0),INDIRECT("'2019 Equip Index Factors'!C"&amp;TEXT(ROUND(($J$1*'Trends Settings '!$B$1),0)+2,"0")),'2019 Equip Index Factors'!C6)*0.01,0),J4))</f>
        <v>68</v>
      </c>
      <c r="K5" s="38">
        <f ca="1">IF(OR(B5=1,'M&amp;E Property Good Factor'!J6&gt;'Trends Settings '!$B$2),
ROUND('M&amp;E Property Good Factor'!J6*IF(B5&gt;ROUND($K$1*'Trends Settings '!$B$1,0),
INDIRECT("'2019 Equip Index Factors'!C"&amp;TEXT(ROUND(($K$1*'Trends Settings '!$B$1),0)+2,"0")),
'2019 Equip Index Factors'!C6)*0.01,0),
IF(OR('M&amp;E Property Good Factor'!J5 &gt; 'Trends Settings '!$B$2,B5 &lt;=ROUND($K$1*'Trends Settings '!$B$1,0)),
ROUND('Trends Settings '!$B$2*
IF(B5&gt;ROUND($K$1*'Trends Settings '!$B$1,0),INDIRECT("'2019 Equip Index Factors'!C"&amp;TEXT(ROUND(($K$1*'Trends Settings '!$B$1),0)+2,"0")),'2019 Equip Index Factors'!C6)*0.01,0),K4))</f>
        <v>72</v>
      </c>
      <c r="L5" s="38">
        <f ca="1">IF(OR(B5=1,'M&amp;E Property Good Factor'!K6&gt;'Trends Settings '!$B$2),
ROUND('M&amp;E Property Good Factor'!K6*IF(B5&gt;ROUND($L$1*'Trends Settings '!$B$1,0),
INDIRECT("'2019 Equip Index Factors'!C"&amp;TEXT(ROUND(($L$1*'Trends Settings '!$B$1),0)+2,"0")),
'2019 Equip Index Factors'!C6)*0.01,0),
IF(OR('M&amp;E Property Good Factor'!K5 &gt; 'Trends Settings '!$B$2,B5 &lt;=ROUND($L$1*'Trends Settings '!$B$1,0)),
ROUND('Trends Settings '!$B$2*
IF(B5&gt;ROUND($L$1*'Trends Settings '!$B$1,0),INDIRECT("'2019 Equip Index Factors'!C"&amp;TEXT(ROUND(($L$1*'Trends Settings '!$B$1),0)+2,"0")),'2019 Equip Index Factors'!C6)*0.01,0),L4))</f>
        <v>75</v>
      </c>
      <c r="M5" s="38">
        <f ca="1">IF(OR(B5=1,'M&amp;E Property Good Factor'!L6&gt;'Trends Settings '!$B$2),
ROUND('M&amp;E Property Good Factor'!L6*IF(B5&gt;ROUND($M$1*'Trends Settings '!$B$1,0),
INDIRECT("'2019 Equip Index Factors'!C"&amp;TEXT(ROUND(($M$1*'Trends Settings '!$B$1),0)+2,"0")),
'2019 Equip Index Factors'!C6)*0.01,0),
IF(OR('M&amp;E Property Good Factor'!L5 &gt; 'Trends Settings '!$B$2,B5 &lt;=ROUND($M$1*'Trends Settings '!$B$1,0)),
ROUND('Trends Settings '!$B$2*
IF(B5&gt;ROUND($M$1*'Trends Settings '!$B$1,0),INDIRECT("'2019 Equip Index Factors'!C"&amp;TEXT(ROUND(($M$1*'Trends Settings '!$B$1),0)+2,"0")),'2019 Equip Index Factors'!C6)*0.01,0),M4))</f>
        <v>78</v>
      </c>
      <c r="N5" s="38">
        <f ca="1">IF(OR(B5=1,'M&amp;E Property Good Factor'!M6&gt;'Trends Settings '!$B$2),
ROUND('M&amp;E Property Good Factor'!M6*IF(B5&gt;ROUND($N$1*'Trends Settings '!$B$1,0),
INDIRECT("'2019 Equip Index Factors'!C"&amp;TEXT(ROUND(($N$1*'Trends Settings '!$B$1),0)+2,"0")),
'2019 Equip Index Factors'!C6)*0.01,0),
IF(OR('M&amp;E Property Good Factor'!M5 &gt; 'Trends Settings '!$B$2,B5 &lt;=ROUND($N$1*'Trends Settings '!$B$1,0)),
ROUND('Trends Settings '!$B$2*
IF(B5&gt;ROUND($N$1*'Trends Settings '!$B$1,0),INDIRECT("'2019 Equip Index Factors'!C"&amp;TEXT(ROUND(($N$1*'Trends Settings '!$B$1),0)+2,"0")),'2019 Equip Index Factors'!C6)*0.01,0),N4))</f>
        <v>81</v>
      </c>
      <c r="O5" s="38">
        <f ca="1">IF(OR(B5=1,'M&amp;E Property Good Factor'!N6&gt;'Trends Settings '!$B$2),
ROUND('M&amp;E Property Good Factor'!N6*IF(B5&gt;ROUND($O$1*'Trends Settings '!$B$1,0),
INDIRECT("'2019 Equip Index Factors'!C"&amp;TEXT(ROUND(($O$1*'Trends Settings '!$B$1),0)+2,"0")),
'2019 Equip Index Factors'!C6)*0.01,0),
IF(OR('M&amp;E Property Good Factor'!N5 &gt; 'Trends Settings '!$B$2,B5 &lt;=ROUND($O$1*'Trends Settings '!$B$1,0)),
ROUND('Trends Settings '!$B$2*
IF(B5&gt;ROUND($O$1*'Trends Settings '!$B$1,0),INDIRECT("'2019 Equip Index Factors'!C"&amp;TEXT(ROUND(($O$1*'Trends Settings '!$B$1),0)+2,"0")),'2019 Equip Index Factors'!C6)*0.01,0),O4))</f>
        <v>83</v>
      </c>
      <c r="P5" s="38">
        <f ca="1">IF(OR(B5=1,'M&amp;E Property Good Factor'!O6&gt;'Trends Settings '!$B$2),
ROUND('M&amp;E Property Good Factor'!O6*IF(B5&gt;ROUND($P$1*'Trends Settings '!$B$1,0),
INDIRECT("'2019 Equip Index Factors'!C"&amp;TEXT(ROUND(($P$1*'Trends Settings '!$B$1),0)+2,"0")),
'2019 Equip Index Factors'!C6)*0.01,0),
IF(OR('M&amp;E Property Good Factor'!O5 &gt; 'Trends Settings '!$B$2,B5 &lt;=ROUND($P$1*'Trends Settings '!$B$1,0)),
ROUND('Trends Settings '!$B$2*
IF(B5&gt;ROUND($P$1*'Trends Settings '!$B$1,0),INDIRECT("'2019 Equip Index Factors'!C"&amp;TEXT(ROUND(($P$1*'Trends Settings '!$B$1),0)+2,"0")),'2019 Equip Index Factors'!C6)*0.01,0),P4))</f>
        <v>87</v>
      </c>
      <c r="Q5" s="38">
        <f ca="1">IF(OR(B5=1,'M&amp;E Property Good Factor'!P6&gt;'Trends Settings '!$B$2),
ROUND('M&amp;E Property Good Factor'!P6*IF(B5&gt;ROUND($Q$1*'Trends Settings '!$B$1,0),
INDIRECT("'2019 Equip Index Factors'!C"&amp;TEXT(ROUND(($Q$1*'Trends Settings '!$B$1),0)+2,"0")),
'2019 Equip Index Factors'!C6)*0.01,0),
IF(OR('M&amp;E Property Good Factor'!P5 &gt; 'Trends Settings '!$B$2,B5 &lt;=ROUND($Q$1*'Trends Settings '!$B$1,0)),
ROUND('Trends Settings '!$B$2*
IF(B5&gt;ROUND($Q$1*'Trends Settings '!$B$1,0),INDIRECT("'2019 Equip Index Factors'!C"&amp;TEXT(ROUND(($Q$1*'Trends Settings '!$B$1),0)+2,"0")),'2019 Equip Index Factors'!C6)*0.01,0),Q4))</f>
        <v>88</v>
      </c>
      <c r="R5" s="38">
        <f ca="1">IF(OR(B5=1,'M&amp;E Property Good Factor'!Q6&gt;'Trends Settings '!$B$2),
ROUND('M&amp;E Property Good Factor'!Q6*IF(B5&gt;ROUND($R$1*'Trends Settings '!$B$1,0),
INDIRECT("'2019 Equip Index Factors'!C"&amp;TEXT(ROUND(($R$1*'Trends Settings '!$B$1),0)+2,"0")),
'2019 Equip Index Factors'!C6)*0.01,0),
IF(OR('M&amp;E Property Good Factor'!Q5 &gt; 'Trends Settings '!$B$2,B5 &lt;=ROUND($R$1*'Trends Settings '!$B$1,0)),
ROUND('Trends Settings '!$B$2*
IF(B5&gt;ROUND($R$1*'Trends Settings '!$B$1,0),INDIRECT("'2019 Equip Index Factors'!C"&amp;TEXT(ROUND(($R$1*'Trends Settings '!$B$1),0)+2,"0")),'2019 Equip Index Factors'!C6)*0.01,0),R4))</f>
        <v>91</v>
      </c>
      <c r="S5" s="38">
        <f ca="1">IF(OR(B5=1,'M&amp;E Property Good Factor'!R6&gt;'Trends Settings '!$B$2),
ROUND('M&amp;E Property Good Factor'!R6*IF(B5&gt;ROUND($S$1*'Trends Settings '!$B$1,0),
INDIRECT("'2019 Equip Index Factors'!C"&amp;TEXT(ROUND(($S$1*'Trends Settings '!$B$1),0)+2,"0")),
'2019 Equip Index Factors'!C6)*0.01,0),
IF(OR('M&amp;E Property Good Factor'!R5 &gt; 'Trends Settings '!$B$2,B5 &lt;=ROUND($S$1*'Trends Settings '!$B$1,0)),
ROUND('Trends Settings '!$B$2*
IF(B5&gt;ROUND($S$1*'Trends Settings '!$B$1,0),INDIRECT("'2019 Equip Index Factors'!C"&amp;TEXT(ROUND(($S$1*'Trends Settings '!$B$1),0)+2,"0")),'2019 Equip Index Factors'!C6)*0.01,0),S4))</f>
        <v>93</v>
      </c>
      <c r="T5" s="38">
        <f ca="1">IF(OR(B5=1,'M&amp;E Property Good Factor'!S6&gt;'Trends Settings '!$B$2),
ROUND('M&amp;E Property Good Factor'!S6*IF(B5&gt;ROUND($T$1*'Trends Settings '!$B$1,0),
INDIRECT("'2019 Equip Index Factors'!C"&amp;TEXT(ROUND(($T$1*'Trends Settings '!$B$1),0)+2,"0")),
'2019 Equip Index Factors'!C6)*0.01,0),
IF(OR('M&amp;E Property Good Factor'!S5 &gt; 'Trends Settings '!$B$2,B5 &lt;=ROUND($T$1*'Trends Settings '!$B$1,0)),
ROUND('Trends Settings '!$B$2*
IF(B5&gt;ROUND($T$1*'Trends Settings '!$B$1,0),INDIRECT("'2019 Equip Index Factors'!C"&amp;TEXT(ROUND(($T$1*'Trends Settings '!$B$1),0)+2,"0")),'2019 Equip Index Factors'!C6)*0.01,0),T4))</f>
        <v>95</v>
      </c>
      <c r="U5" s="38">
        <f ca="1">IF(OR(B5=1,'M&amp;E Property Good Factor'!T6&gt;'Trends Settings '!$B$2),
ROUND('M&amp;E Property Good Factor'!T6*IF(B5&gt;ROUND($U$1*'Trends Settings '!$B$1,0),
INDIRECT("'2019 Equip Index Factors'!C"&amp;TEXT(ROUND(($U$1*'Trends Settings '!$B$1),0)+2,"0")),
'2019 Equip Index Factors'!C6)*0.01,0),
IF(OR('M&amp;E Property Good Factor'!T5 &gt; 'Trends Settings '!$B$2,B5 &lt;=ROUND($U$1*'Trends Settings '!$B$1,0)),
ROUND('Trends Settings '!$B$2*
IF(B5&gt;ROUND($U$1*'Trends Settings '!$B$1,0),INDIRECT("'2019 Equip Index Factors'!C"&amp;TEXT(ROUND(($U$1*'Trends Settings '!$B$1),0)+2,"0")),'2019 Equip Index Factors'!C6)*0.01,0),U4))</f>
        <v>98</v>
      </c>
      <c r="V5" s="38">
        <f ca="1">IF(OR(B5=1,'M&amp;E Property Good Factor'!U6&gt;'Trends Settings '!$B$2),
ROUND('M&amp;E Property Good Factor'!U6*IF(B5&gt;ROUND($V$1*'Trends Settings '!$B$1,0),
INDIRECT("'2019 Equip Index Factors'!C"&amp;TEXT(ROUND(($V$1*'Trends Settings '!$B$1),0)+2,"0")),
'2019 Equip Index Factors'!C6)*0.01,0),
IF(OR('M&amp;E Property Good Factor'!U5 &gt; 'Trends Settings '!$B$2,B5 &lt;=ROUND($V$1*'Trends Settings '!$B$1,0)),
ROUND('Trends Settings '!$B$2*
IF(B5&gt;ROUND($V$1*'Trends Settings '!$B$1,0),INDIRECT("'2019 Equip Index Factors'!C"&amp;TEXT(ROUND(($V$1*'Trends Settings '!$B$1),0)+2,"0")),'2019 Equip Index Factors'!C6)*0.01,0),V4))</f>
        <v>100</v>
      </c>
      <c r="W5" s="38">
        <f ca="1">IF(OR(B5=1,'M&amp;E Property Good Factor'!V6&gt;'Trends Settings '!$B$2),
ROUND('M&amp;E Property Good Factor'!V6*IF(B5&gt;ROUND($W$1*'Trends Settings '!$B$1,0),
INDIRECT("'2019 Equip Index Factors'!C"&amp;TEXT(ROUND(($W$1*'Trends Settings '!$B$1),0)+2,"0")),
'2019 Equip Index Factors'!C6)*0.01,0),
IF(OR('M&amp;E Property Good Factor'!V5 &gt; 'Trends Settings '!$B$2,B5 &lt;=ROUND($W$1*'Trends Settings '!$B$1,0)),
ROUND('Trends Settings '!$B$2*
IF(B5&gt;ROUND($W$1*'Trends Settings '!$B$1,0),INDIRECT("'2019 Equip Index Factors'!C"&amp;TEXT(ROUND(($W$1*'Trends Settings '!$B$1),0)+2,"0")),'2019 Equip Index Factors'!C6)*0.01,0),W4))</f>
        <v>102</v>
      </c>
    </row>
    <row r="6" spans="1:23" ht="12.75" customHeight="1">
      <c r="A6" s="63">
        <v>2015</v>
      </c>
      <c r="B6" s="33">
        <v>5</v>
      </c>
      <c r="C6" s="38">
        <f ca="1">IF(OR(B6=1,'M&amp;E Property Good Factor'!B7&gt;'Trends Settings '!$B$2),ROUND('M&amp;E Property Good Factor'!B7*IF(B6&gt;ROUND($C$1*'Trends Settings '!$B$1,0),INDIRECT("'2019 Equip Index Factors'!C"&amp;TEXT(ROUND(($C$1*'Trends Settings '!$B$1),0)+2,"0")),'2019 Equip Index Factors'!C7)*0.01,0),IF(OR('M&amp;E Property Good Factor'!B6 &gt; 'Trends Settings '!$B$2,B6 &lt;=ROUND($C$1*'Trends Settings '!$B$1,0)),ROUND('Trends Settings '!$B$2*IF(B6&gt;ROUND($C$1*'Trends Settings '!$B$1,0),INDIRECT("'2019 Equip Index Factors'!C"&amp;TEXT(ROUND(($C$1*'Trends Settings '!$B$1),0)+2,"0")),'2019 Equip Index Factors'!C7)*0.01,0),C5))</f>
        <v>10</v>
      </c>
      <c r="D6" s="38">
        <f ca="1">IF(OR(B6=1,'M&amp;E Property Good Factor'!C7&gt;'Trends Settings '!$B$2),
ROUND('M&amp;E Property Good Factor'!C7*IF(B6&gt;ROUND($D$1*'Trends Settings '!$B$1,0),
INDIRECT("'2019 Equip Index Factors'!C"&amp;TEXT(ROUND(($D$1*'Trends Settings '!$B$1),0)+2,"0")),
'2019 Equip Index Factors'!C7)*0.01,0),
IF(OR('M&amp;E Property Good Factor'!C6 &gt; 'Trends Settings '!$B$2,B6 &lt;=ROUND($D$1*'Trends Settings '!$B$1,0)),
ROUND('Trends Settings '!$B$2*
IF(B6&gt;ROUND($D$1*'Trends Settings '!$B$1,0),INDIRECT("'2019 Equip Index Factors'!C"&amp;TEXT(ROUND(($D$1*'Trends Settings '!$B$1),0)+2,"0")),'2019 Equip Index Factors'!C7)*0.01,0),D5))</f>
        <v>10</v>
      </c>
      <c r="E6" s="38">
        <f ca="1">IF(OR(B6=1,'M&amp;E Property Good Factor'!D7&gt;'Trends Settings '!$B$2),
ROUND('M&amp;E Property Good Factor'!D7*IF(B6&gt;ROUND($E$1*'Trends Settings '!$B$1,0),
INDIRECT("'2019 Equip Index Factors'!C"&amp;TEXT(ROUND(($E$1*'Trends Settings '!$B$1),0)+2,"0")),
'2019 Equip Index Factors'!C7)*0.01,0),
IF(OR('M&amp;E Property Good Factor'!D6 &gt; 'Trends Settings '!$B$2,B6 &lt;=ROUND($E$1*'Trends Settings '!$B$1,0)),
ROUND('Trends Settings '!$B$2*
IF(B6&gt;ROUND($E$1*'Trends Settings '!$B$1,0),INDIRECT("'2019 Equip Index Factors'!C"&amp;TEXT(ROUND(($E$1*'Trends Settings '!$B$1),0)+2,"0")),'2019 Equip Index Factors'!C7)*0.01,0),E5))</f>
        <v>18</v>
      </c>
      <c r="F6" s="38">
        <f ca="1">IF(OR(B6=1,'M&amp;E Property Good Factor'!E7&gt;'Trends Settings '!$B$2),
ROUND('M&amp;E Property Good Factor'!E7*IF(B6&gt;ROUND($F$1*'Trends Settings '!$B$1,0),
INDIRECT("'2019 Equip Index Factors'!C"&amp;TEXT(ROUND(($F$1*'Trends Settings '!$B$1),0)+2,"0")),
'2019 Equip Index Factors'!C7)*0.01,0),
IF(OR('M&amp;E Property Good Factor'!E6 &gt; 'Trends Settings '!$B$2,B6 &lt;=ROUND($F$1*'Trends Settings '!$B$1,0)),
ROUND('Trends Settings '!$B$2*
IF(B6&gt;ROUND($F$1*'Trends Settings '!$B$1,0),INDIRECT("'2019 Equip Index Factors'!C"&amp;TEXT(ROUND(($F$1*'Trends Settings '!$B$1),0)+2,"0")),'2019 Equip Index Factors'!C7)*0.01,0),F5))</f>
        <v>28</v>
      </c>
      <c r="G6" s="38">
        <f ca="1">IF(OR(B6=1,'M&amp;E Property Good Factor'!F7&gt;'Trends Settings '!$B$2),
ROUND('M&amp;E Property Good Factor'!F7*IF(B6&gt;ROUND($G$1*'Trends Settings '!$B$1,0),
INDIRECT("'2019 Equip Index Factors'!C"&amp;TEXT(ROUND(($G$1*'Trends Settings '!$B$1),0)+2,"0")),
'2019 Equip Index Factors'!C7)*0.01,0),
IF(OR('M&amp;E Property Good Factor'!F6 &gt; 'Trends Settings '!$B$2,B6 &lt;=ROUND($G$1*'Trends Settings '!$B$1,0)),
ROUND('Trends Settings '!$B$2*
IF(B6&gt;ROUND($G$1*'Trends Settings '!$B$1,0),INDIRECT("'2019 Equip Index Factors'!C"&amp;TEXT(ROUND(($G$1*'Trends Settings '!$B$1),0)+2,"0")),'2019 Equip Index Factors'!C7)*0.01,0),G5))</f>
        <v>38</v>
      </c>
      <c r="H6" s="38">
        <f ca="1">IF(OR(B6=1,'M&amp;E Property Good Factor'!G7&gt;'Trends Settings '!$B$2),
ROUND('M&amp;E Property Good Factor'!G7*IF(B6&gt;ROUND($H$1*'Trends Settings '!$B$1,0),
INDIRECT("'2019 Equip Index Factors'!C"&amp;TEXT(ROUND(($H$1*'Trends Settings '!$B$1),0)+2,"0")),
'2019 Equip Index Factors'!C7)*0.01,0),
IF(OR('M&amp;E Property Good Factor'!G6 &gt; 'Trends Settings '!$B$2,B6 &lt;=ROUND($H$1*'Trends Settings '!$B$1,0)),
ROUND('Trends Settings '!$B$2*
IF(B6&gt;ROUND($H$1*'Trends Settings '!$B$1,0),INDIRECT("'2019 Equip Index Factors'!C"&amp;TEXT(ROUND(($H$1*'Trends Settings '!$B$1),0)+2,"0")),'2019 Equip Index Factors'!C7)*0.01,0),H5))</f>
        <v>46</v>
      </c>
      <c r="I6" s="38">
        <f ca="1">IF(OR(B6=1,'M&amp;E Property Good Factor'!H7&gt;'Trends Settings '!$B$2),
ROUND('M&amp;E Property Good Factor'!H7*IF(B6&gt;ROUND($I$1*'Trends Settings '!$B$1,0),
INDIRECT("'2019 Equip Index Factors'!C"&amp;TEXT(ROUND(($I$1*'Trends Settings '!$B$1),0)+2,"0")),
'2019 Equip Index Factors'!C7)*0.01,0),
IF(OR('M&amp;E Property Good Factor'!H6 &gt; 'Trends Settings '!$B$2,B6 &lt;=ROUND($I$1*'Trends Settings '!$B$1,0)),
ROUND('Trends Settings '!$B$2*
IF(B6&gt;ROUND($I$1*'Trends Settings '!$B$1,0),INDIRECT("'2019 Equip Index Factors'!C"&amp;TEXT(ROUND(($I$1*'Trends Settings '!$B$1),0)+2,"0")),'2019 Equip Index Factors'!C7)*0.01,0),I5))</f>
        <v>53</v>
      </c>
      <c r="J6" s="38">
        <f ca="1">IF(OR(B6=1,'M&amp;E Property Good Factor'!I7&gt;'Trends Settings '!$B$2),
ROUND('M&amp;E Property Good Factor'!I7*IF(B6&gt;ROUND($J$1*'Trends Settings '!$B$1,0),
INDIRECT("'2019 Equip Index Factors'!C"&amp;TEXT(ROUND(($J$1*'Trends Settings '!$B$1),0)+2,"0")),
'2019 Equip Index Factors'!C7)*0.01,0),
IF(OR('M&amp;E Property Good Factor'!I6 &gt; 'Trends Settings '!$B$2,B6 &lt;=ROUND($J$1*'Trends Settings '!$B$1,0)),
ROUND('Trends Settings '!$B$2*
IF(B6&gt;ROUND($J$1*'Trends Settings '!$B$1,0),INDIRECT("'2019 Equip Index Factors'!C"&amp;TEXT(ROUND(($J$1*'Trends Settings '!$B$1),0)+2,"0")),'2019 Equip Index Factors'!C7)*0.01,0),J5))</f>
        <v>58</v>
      </c>
      <c r="K6" s="38">
        <f ca="1">IF(OR(B6=1,'M&amp;E Property Good Factor'!J7&gt;'Trends Settings '!$B$2),
ROUND('M&amp;E Property Good Factor'!J7*IF(B6&gt;ROUND($K$1*'Trends Settings '!$B$1,0),
INDIRECT("'2019 Equip Index Factors'!C"&amp;TEXT(ROUND(($K$1*'Trends Settings '!$B$1),0)+2,"0")),
'2019 Equip Index Factors'!C7)*0.01,0),
IF(OR('M&amp;E Property Good Factor'!J6 &gt; 'Trends Settings '!$B$2,B6 &lt;=ROUND($K$1*'Trends Settings '!$B$1,0)),
ROUND('Trends Settings '!$B$2*
IF(B6&gt;ROUND($K$1*'Trends Settings '!$B$1,0),INDIRECT("'2019 Equip Index Factors'!C"&amp;TEXT(ROUND(($K$1*'Trends Settings '!$B$1),0)+2,"0")),'2019 Equip Index Factors'!C7)*0.01,0),K5))</f>
        <v>63</v>
      </c>
      <c r="L6" s="38">
        <f ca="1">IF(OR(B6=1,'M&amp;E Property Good Factor'!K7&gt;'Trends Settings '!$B$2),
ROUND('M&amp;E Property Good Factor'!K7*IF(B6&gt;ROUND($L$1*'Trends Settings '!$B$1,0),
INDIRECT("'2019 Equip Index Factors'!C"&amp;TEXT(ROUND(($L$1*'Trends Settings '!$B$1),0)+2,"0")),
'2019 Equip Index Factors'!C7)*0.01,0),
IF(OR('M&amp;E Property Good Factor'!K6 &gt; 'Trends Settings '!$B$2,B6 &lt;=ROUND($L$1*'Trends Settings '!$B$1,0)),
ROUND('Trends Settings '!$B$2*
IF(B6&gt;ROUND($L$1*'Trends Settings '!$B$1,0),INDIRECT("'2019 Equip Index Factors'!C"&amp;TEXT(ROUND(($L$1*'Trends Settings '!$B$1),0)+2,"0")),'2019 Equip Index Factors'!C7)*0.01,0),L5))</f>
        <v>67</v>
      </c>
      <c r="M6" s="38">
        <f ca="1">IF(OR(B6=1,'M&amp;E Property Good Factor'!L7&gt;'Trends Settings '!$B$2),
ROUND('M&amp;E Property Good Factor'!L7*IF(B6&gt;ROUND($M$1*'Trends Settings '!$B$1,0),
INDIRECT("'2019 Equip Index Factors'!C"&amp;TEXT(ROUND(($M$1*'Trends Settings '!$B$1),0)+2,"0")),
'2019 Equip Index Factors'!C7)*0.01,0),
IF(OR('M&amp;E Property Good Factor'!L6 &gt; 'Trends Settings '!$B$2,B6 &lt;=ROUND($M$1*'Trends Settings '!$B$1,0)),
ROUND('Trends Settings '!$B$2*
IF(B6&gt;ROUND($M$1*'Trends Settings '!$B$1,0),INDIRECT("'2019 Equip Index Factors'!C"&amp;TEXT(ROUND(($M$1*'Trends Settings '!$B$1),0)+2,"0")),'2019 Equip Index Factors'!C7)*0.01,0),M5))</f>
        <v>71</v>
      </c>
      <c r="N6" s="38">
        <f ca="1">IF(OR(B6=1,'M&amp;E Property Good Factor'!M7&gt;'Trends Settings '!$B$2),
ROUND('M&amp;E Property Good Factor'!M7*IF(B6&gt;ROUND($N$1*'Trends Settings '!$B$1,0),
INDIRECT("'2019 Equip Index Factors'!C"&amp;TEXT(ROUND(($N$1*'Trends Settings '!$B$1),0)+2,"0")),
'2019 Equip Index Factors'!C7)*0.01,0),
IF(OR('M&amp;E Property Good Factor'!M6 &gt; 'Trends Settings '!$B$2,B6 &lt;=ROUND($N$1*'Trends Settings '!$B$1,0)),
ROUND('Trends Settings '!$B$2*
IF(B6&gt;ROUND($N$1*'Trends Settings '!$B$1,0),INDIRECT("'2019 Equip Index Factors'!C"&amp;TEXT(ROUND(($N$1*'Trends Settings '!$B$1),0)+2,"0")),'2019 Equip Index Factors'!C7)*0.01,0),N5))</f>
        <v>74</v>
      </c>
      <c r="O6" s="38">
        <f ca="1">IF(OR(B6=1,'M&amp;E Property Good Factor'!N7&gt;'Trends Settings '!$B$2),
ROUND('M&amp;E Property Good Factor'!N7*IF(B6&gt;ROUND($O$1*'Trends Settings '!$B$1,0),
INDIRECT("'2019 Equip Index Factors'!C"&amp;TEXT(ROUND(($O$1*'Trends Settings '!$B$1),0)+2,"0")),
'2019 Equip Index Factors'!C7)*0.01,0),
IF(OR('M&amp;E Property Good Factor'!N6 &gt; 'Trends Settings '!$B$2,B6 &lt;=ROUND($O$1*'Trends Settings '!$B$1,0)),
ROUND('Trends Settings '!$B$2*
IF(B6&gt;ROUND($O$1*'Trends Settings '!$B$1,0),INDIRECT("'2019 Equip Index Factors'!C"&amp;TEXT(ROUND(($O$1*'Trends Settings '!$B$1),0)+2,"0")),'2019 Equip Index Factors'!C7)*0.01,0),O5))</f>
        <v>77</v>
      </c>
      <c r="P6" s="38">
        <f ca="1">IF(OR(B6=1,'M&amp;E Property Good Factor'!O7&gt;'Trends Settings '!$B$2),
ROUND('M&amp;E Property Good Factor'!O7*IF(B6&gt;ROUND($P$1*'Trends Settings '!$B$1,0),
INDIRECT("'2019 Equip Index Factors'!C"&amp;TEXT(ROUND(($P$1*'Trends Settings '!$B$1),0)+2,"0")),
'2019 Equip Index Factors'!C7)*0.01,0),
IF(OR('M&amp;E Property Good Factor'!O6 &gt; 'Trends Settings '!$B$2,B6 &lt;=ROUND($P$1*'Trends Settings '!$B$1,0)),
ROUND('Trends Settings '!$B$2*
IF(B6&gt;ROUND($P$1*'Trends Settings '!$B$1,0),INDIRECT("'2019 Equip Index Factors'!C"&amp;TEXT(ROUND(($P$1*'Trends Settings '!$B$1),0)+2,"0")),'2019 Equip Index Factors'!C7)*0.01,0),P5))</f>
        <v>81</v>
      </c>
      <c r="Q6" s="38">
        <f ca="1">IF(OR(B6=1,'M&amp;E Property Good Factor'!P7&gt;'Trends Settings '!$B$2),
ROUND('M&amp;E Property Good Factor'!P7*IF(B6&gt;ROUND($Q$1*'Trends Settings '!$B$1,0),
INDIRECT("'2019 Equip Index Factors'!C"&amp;TEXT(ROUND(($Q$1*'Trends Settings '!$B$1),0)+2,"0")),
'2019 Equip Index Factors'!C7)*0.01,0),
IF(OR('M&amp;E Property Good Factor'!P6 &gt; 'Trends Settings '!$B$2,B6 &lt;=ROUND($Q$1*'Trends Settings '!$B$1,0)),
ROUND('Trends Settings '!$B$2*
IF(B6&gt;ROUND($Q$1*'Trends Settings '!$B$1,0),INDIRECT("'2019 Equip Index Factors'!C"&amp;TEXT(ROUND(($Q$1*'Trends Settings '!$B$1),0)+2,"0")),'2019 Equip Index Factors'!C7)*0.01,0),Q5))</f>
        <v>83</v>
      </c>
      <c r="R6" s="38">
        <f ca="1">IF(OR(B6=1,'M&amp;E Property Good Factor'!Q7&gt;'Trends Settings '!$B$2),
ROUND('M&amp;E Property Good Factor'!Q7*IF(B6&gt;ROUND($R$1*'Trends Settings '!$B$1,0),
INDIRECT("'2019 Equip Index Factors'!C"&amp;TEXT(ROUND(($R$1*'Trends Settings '!$B$1),0)+2,"0")),
'2019 Equip Index Factors'!C7)*0.01,0),
IF(OR('M&amp;E Property Good Factor'!Q6 &gt; 'Trends Settings '!$B$2,B6 &lt;=ROUND($R$1*'Trends Settings '!$B$1,0)),
ROUND('Trends Settings '!$B$2*
IF(B6&gt;ROUND($R$1*'Trends Settings '!$B$1,0),INDIRECT("'2019 Equip Index Factors'!C"&amp;TEXT(ROUND(($R$1*'Trends Settings '!$B$1),0)+2,"0")),'2019 Equip Index Factors'!C7)*0.01,0),R5))</f>
        <v>86</v>
      </c>
      <c r="S6" s="38">
        <f ca="1">IF(OR(B6=1,'M&amp;E Property Good Factor'!R7&gt;'Trends Settings '!$B$2),
ROUND('M&amp;E Property Good Factor'!R7*IF(B6&gt;ROUND($S$1*'Trends Settings '!$B$1,0),
INDIRECT("'2019 Equip Index Factors'!C"&amp;TEXT(ROUND(($S$1*'Trends Settings '!$B$1),0)+2,"0")),
'2019 Equip Index Factors'!C7)*0.01,0),
IF(OR('M&amp;E Property Good Factor'!R6 &gt; 'Trends Settings '!$B$2,B6 &lt;=ROUND($S$1*'Trends Settings '!$B$1,0)),
ROUND('Trends Settings '!$B$2*
IF(B6&gt;ROUND($S$1*'Trends Settings '!$B$1,0),INDIRECT("'2019 Equip Index Factors'!C"&amp;TEXT(ROUND(($S$1*'Trends Settings '!$B$1),0)+2,"0")),'2019 Equip Index Factors'!C7)*0.01,0),S5))</f>
        <v>89</v>
      </c>
      <c r="T6" s="38">
        <f ca="1">IF(OR(B6=1,'M&amp;E Property Good Factor'!S7&gt;'Trends Settings '!$B$2),
ROUND('M&amp;E Property Good Factor'!S7*IF(B6&gt;ROUND($T$1*'Trends Settings '!$B$1,0),
INDIRECT("'2019 Equip Index Factors'!C"&amp;TEXT(ROUND(($T$1*'Trends Settings '!$B$1),0)+2,"0")),
'2019 Equip Index Factors'!C7)*0.01,0),
IF(OR('M&amp;E Property Good Factor'!S6 &gt; 'Trends Settings '!$B$2,B6 &lt;=ROUND($T$1*'Trends Settings '!$B$1,0)),
ROUND('Trends Settings '!$B$2*
IF(B6&gt;ROUND($T$1*'Trends Settings '!$B$1,0),INDIRECT("'2019 Equip Index Factors'!C"&amp;TEXT(ROUND(($T$1*'Trends Settings '!$B$1),0)+2,"0")),'2019 Equip Index Factors'!C7)*0.01,0),T5))</f>
        <v>92</v>
      </c>
      <c r="U6" s="38">
        <f ca="1">IF(OR(B6=1,'M&amp;E Property Good Factor'!T7&gt;'Trends Settings '!$B$2),
ROUND('M&amp;E Property Good Factor'!T7*IF(B6&gt;ROUND($U$1*'Trends Settings '!$B$1,0),
INDIRECT("'2019 Equip Index Factors'!C"&amp;TEXT(ROUND(($U$1*'Trends Settings '!$B$1),0)+2,"0")),
'2019 Equip Index Factors'!C7)*0.01,0),
IF(OR('M&amp;E Property Good Factor'!T6 &gt; 'Trends Settings '!$B$2,B6 &lt;=ROUND($U$1*'Trends Settings '!$B$1,0)),
ROUND('Trends Settings '!$B$2*
IF(B6&gt;ROUND($U$1*'Trends Settings '!$B$1,0),INDIRECT("'2019 Equip Index Factors'!C"&amp;TEXT(ROUND(($U$1*'Trends Settings '!$B$1),0)+2,"0")),'2019 Equip Index Factors'!C7)*0.01,0),U5))</f>
        <v>96</v>
      </c>
      <c r="V6" s="38">
        <f ca="1">IF(OR(B6=1,'M&amp;E Property Good Factor'!U7&gt;'Trends Settings '!$B$2),
ROUND('M&amp;E Property Good Factor'!U7*IF(B6&gt;ROUND($V$1*'Trends Settings '!$B$1,0),
INDIRECT("'2019 Equip Index Factors'!C"&amp;TEXT(ROUND(($V$1*'Trends Settings '!$B$1),0)+2,"0")),
'2019 Equip Index Factors'!C7)*0.01,0),
IF(OR('M&amp;E Property Good Factor'!U6 &gt; 'Trends Settings '!$B$2,B6 &lt;=ROUND($V$1*'Trends Settings '!$B$1,0)),
ROUND('Trends Settings '!$B$2*
IF(B6&gt;ROUND($V$1*'Trends Settings '!$B$1,0),INDIRECT("'2019 Equip Index Factors'!C"&amp;TEXT(ROUND(($V$1*'Trends Settings '!$B$1),0)+2,"0")),'2019 Equip Index Factors'!C7)*0.01,0),V5))</f>
        <v>98</v>
      </c>
      <c r="W6" s="38">
        <f ca="1">IF(OR(B6=1,'M&amp;E Property Good Factor'!V7&gt;'Trends Settings '!$B$2),
ROUND('M&amp;E Property Good Factor'!V7*IF(B6&gt;ROUND($W$1*'Trends Settings '!$B$1,0),
INDIRECT("'2019 Equip Index Factors'!C"&amp;TEXT(ROUND(($W$1*'Trends Settings '!$B$1),0)+2,"0")),
'2019 Equip Index Factors'!C7)*0.01,0),
IF(OR('M&amp;E Property Good Factor'!V6 &gt; 'Trends Settings '!$B$2,B6 &lt;=ROUND($W$1*'Trends Settings '!$B$1,0)),
ROUND('Trends Settings '!$B$2*
IF(B6&gt;ROUND($W$1*'Trends Settings '!$B$1,0),INDIRECT("'2019 Equip Index Factors'!C"&amp;TEXT(ROUND(($W$1*'Trends Settings '!$B$1),0)+2,"0")),'2019 Equip Index Factors'!C7)*0.01,0),W5))</f>
        <v>100</v>
      </c>
    </row>
    <row r="7" spans="1:23" ht="12.75" customHeight="1">
      <c r="A7" s="63">
        <v>2014</v>
      </c>
      <c r="B7" s="33">
        <v>6</v>
      </c>
      <c r="C7" s="38">
        <f ca="1">IF(OR(B7=1,'M&amp;E Property Good Factor'!B8&gt;'Trends Settings '!$B$2),ROUND('M&amp;E Property Good Factor'!B8*IF(B7&gt;ROUND($C$1*'Trends Settings '!$B$1,0),INDIRECT("'2019 Equip Index Factors'!C"&amp;TEXT(ROUND(($C$1*'Trends Settings '!$B$1),0)+2,"0")),'2019 Equip Index Factors'!C8)*0.01,0),IF(OR('M&amp;E Property Good Factor'!B7 &gt; 'Trends Settings '!$B$2,B7 &lt;=ROUND($C$1*'Trends Settings '!$B$1,0)),ROUND('Trends Settings '!$B$2*IF(B7&gt;ROUND($C$1*'Trends Settings '!$B$1,0),INDIRECT("'2019 Equip Index Factors'!C"&amp;TEXT(ROUND(($C$1*'Trends Settings '!$B$1),0)+2,"0")),'2019 Equip Index Factors'!C8)*0.01,0),C6))</f>
        <v>10</v>
      </c>
      <c r="D7" s="38">
        <f ca="1">IF(OR(B7=1,'M&amp;E Property Good Factor'!C8&gt;'Trends Settings '!$B$2),
ROUND('M&amp;E Property Good Factor'!C8*IF(B7&gt;ROUND($D$1*'Trends Settings '!$B$1,0),
INDIRECT("'2019 Equip Index Factors'!C"&amp;TEXT(ROUND(($D$1*'Trends Settings '!$B$1),0)+2,"0")),
'2019 Equip Index Factors'!C8)*0.01,0),
IF(OR('M&amp;E Property Good Factor'!C7 &gt; 'Trends Settings '!$B$2,B7 &lt;=ROUND($D$1*'Trends Settings '!$B$1,0)),
ROUND('Trends Settings '!$B$2*
IF(B7&gt;ROUND($D$1*'Trends Settings '!$B$1,0),INDIRECT("'2019 Equip Index Factors'!C"&amp;TEXT(ROUND(($D$1*'Trends Settings '!$B$1),0)+2,"0")),'2019 Equip Index Factors'!C8)*0.01,0),D6))</f>
        <v>10</v>
      </c>
      <c r="E7" s="38">
        <f ca="1">IF(OR(B7=1,'M&amp;E Property Good Factor'!D8&gt;'Trends Settings '!$B$2),
ROUND('M&amp;E Property Good Factor'!D8*IF(B7&gt;ROUND($E$1*'Trends Settings '!$B$1,0),
INDIRECT("'2019 Equip Index Factors'!C"&amp;TEXT(ROUND(($E$1*'Trends Settings '!$B$1),0)+2,"0")),
'2019 Equip Index Factors'!C8)*0.01,0),
IF(OR('M&amp;E Property Good Factor'!D7 &gt; 'Trends Settings '!$B$2,B7 &lt;=ROUND($E$1*'Trends Settings '!$B$1,0)),
ROUND('Trends Settings '!$B$2*
IF(B7&gt;ROUND($E$1*'Trends Settings '!$B$1,0),INDIRECT("'2019 Equip Index Factors'!C"&amp;TEXT(ROUND(($E$1*'Trends Settings '!$B$1),0)+2,"0")),'2019 Equip Index Factors'!C8)*0.01,0),E6))</f>
        <v>10</v>
      </c>
      <c r="F7" s="38">
        <f ca="1">IF(OR(B7=1,'M&amp;E Property Good Factor'!E8&gt;'Trends Settings '!$B$2),
ROUND('M&amp;E Property Good Factor'!E8*IF(B7&gt;ROUND($F$1*'Trends Settings '!$B$1,0),
INDIRECT("'2019 Equip Index Factors'!C"&amp;TEXT(ROUND(($F$1*'Trends Settings '!$B$1),0)+2,"0")),
'2019 Equip Index Factors'!C8)*0.01,0),
IF(OR('M&amp;E Property Good Factor'!E7 &gt; 'Trends Settings '!$B$2,B7 &lt;=ROUND($F$1*'Trends Settings '!$B$1,0)),
ROUND('Trends Settings '!$B$2*
IF(B7&gt;ROUND($F$1*'Trends Settings '!$B$1,0),INDIRECT("'2019 Equip Index Factors'!C"&amp;TEXT(ROUND(($F$1*'Trends Settings '!$B$1),0)+2,"0")),'2019 Equip Index Factors'!C8)*0.01,0),F6))</f>
        <v>19</v>
      </c>
      <c r="G7" s="38">
        <f ca="1">IF(OR(B7=1,'M&amp;E Property Good Factor'!F8&gt;'Trends Settings '!$B$2),
ROUND('M&amp;E Property Good Factor'!F8*IF(B7&gt;ROUND($G$1*'Trends Settings '!$B$1,0),
INDIRECT("'2019 Equip Index Factors'!C"&amp;TEXT(ROUND(($G$1*'Trends Settings '!$B$1),0)+2,"0")),
'2019 Equip Index Factors'!C8)*0.01,0),
IF(OR('M&amp;E Property Good Factor'!F7 &gt; 'Trends Settings '!$B$2,B7 &lt;=ROUND($G$1*'Trends Settings '!$B$1,0)),
ROUND('Trends Settings '!$B$2*
IF(B7&gt;ROUND($G$1*'Trends Settings '!$B$1,0),INDIRECT("'2019 Equip Index Factors'!C"&amp;TEXT(ROUND(($G$1*'Trends Settings '!$B$1),0)+2,"0")),'2019 Equip Index Factors'!C8)*0.01,0),G6))</f>
        <v>27</v>
      </c>
      <c r="H7" s="38">
        <f ca="1">IF(OR(B7=1,'M&amp;E Property Good Factor'!G8&gt;'Trends Settings '!$B$2),
ROUND('M&amp;E Property Good Factor'!G8*IF(B7&gt;ROUND($H$1*'Trends Settings '!$B$1,0),
INDIRECT("'2019 Equip Index Factors'!C"&amp;TEXT(ROUND(($H$1*'Trends Settings '!$B$1),0)+2,"0")),
'2019 Equip Index Factors'!C8)*0.01,0),
IF(OR('M&amp;E Property Good Factor'!G7 &gt; 'Trends Settings '!$B$2,B7 &lt;=ROUND($H$1*'Trends Settings '!$B$1,0)),
ROUND('Trends Settings '!$B$2*
IF(B7&gt;ROUND($H$1*'Trends Settings '!$B$1,0),INDIRECT("'2019 Equip Index Factors'!C"&amp;TEXT(ROUND(($H$1*'Trends Settings '!$B$1),0)+2,"0")),'2019 Equip Index Factors'!C8)*0.01,0),H6))</f>
        <v>36</v>
      </c>
      <c r="I7" s="38">
        <f ca="1">IF(OR(B7=1,'M&amp;E Property Good Factor'!H8&gt;'Trends Settings '!$B$2),
ROUND('M&amp;E Property Good Factor'!H8*IF(B7&gt;ROUND($I$1*'Trends Settings '!$B$1,0),
INDIRECT("'2019 Equip Index Factors'!C"&amp;TEXT(ROUND(($I$1*'Trends Settings '!$B$1),0)+2,"0")),
'2019 Equip Index Factors'!C8)*0.01,0),
IF(OR('M&amp;E Property Good Factor'!H7 &gt; 'Trends Settings '!$B$2,B7 &lt;=ROUND($I$1*'Trends Settings '!$B$1,0)),
ROUND('Trends Settings '!$B$2*
IF(B7&gt;ROUND($I$1*'Trends Settings '!$B$1,0),INDIRECT("'2019 Equip Index Factors'!C"&amp;TEXT(ROUND(($I$1*'Trends Settings '!$B$1),0)+2,"0")),'2019 Equip Index Factors'!C8)*0.01,0),I6))</f>
        <v>43</v>
      </c>
      <c r="J7" s="38">
        <f ca="1">IF(OR(B7=1,'M&amp;E Property Good Factor'!I8&gt;'Trends Settings '!$B$2),
ROUND('M&amp;E Property Good Factor'!I8*IF(B7&gt;ROUND($J$1*'Trends Settings '!$B$1,0),
INDIRECT("'2019 Equip Index Factors'!C"&amp;TEXT(ROUND(($J$1*'Trends Settings '!$B$1),0)+2,"0")),
'2019 Equip Index Factors'!C8)*0.01,0),
IF(OR('M&amp;E Property Good Factor'!I7 &gt; 'Trends Settings '!$B$2,B7 &lt;=ROUND($J$1*'Trends Settings '!$B$1,0)),
ROUND('Trends Settings '!$B$2*
IF(B7&gt;ROUND($J$1*'Trends Settings '!$B$1,0),INDIRECT("'2019 Equip Index Factors'!C"&amp;TEXT(ROUND(($J$1*'Trends Settings '!$B$1),0)+2,"0")),'2019 Equip Index Factors'!C8)*0.01,0),J6))</f>
        <v>50</v>
      </c>
      <c r="K7" s="38">
        <f ca="1">IF(OR(B7=1,'M&amp;E Property Good Factor'!J8&gt;'Trends Settings '!$B$2),
ROUND('M&amp;E Property Good Factor'!J8*IF(B7&gt;ROUND($K$1*'Trends Settings '!$B$1,0),
INDIRECT("'2019 Equip Index Factors'!C"&amp;TEXT(ROUND(($K$1*'Trends Settings '!$B$1),0)+2,"0")),
'2019 Equip Index Factors'!C8)*0.01,0),
IF(OR('M&amp;E Property Good Factor'!J7 &gt; 'Trends Settings '!$B$2,B7 &lt;=ROUND($K$1*'Trends Settings '!$B$1,0)),
ROUND('Trends Settings '!$B$2*
IF(B7&gt;ROUND($K$1*'Trends Settings '!$B$1,0),INDIRECT("'2019 Equip Index Factors'!C"&amp;TEXT(ROUND(($K$1*'Trends Settings '!$B$1),0)+2,"0")),'2019 Equip Index Factors'!C8)*0.01,0),K6))</f>
        <v>55</v>
      </c>
      <c r="L7" s="38">
        <f ca="1">IF(OR(B7=1,'M&amp;E Property Good Factor'!K8&gt;'Trends Settings '!$B$2),
ROUND('M&amp;E Property Good Factor'!K8*IF(B7&gt;ROUND($L$1*'Trends Settings '!$B$1,0),
INDIRECT("'2019 Equip Index Factors'!C"&amp;TEXT(ROUND(($L$1*'Trends Settings '!$B$1),0)+2,"0")),
'2019 Equip Index Factors'!C8)*0.01,0),
IF(OR('M&amp;E Property Good Factor'!K7 &gt; 'Trends Settings '!$B$2,B7 &lt;=ROUND($L$1*'Trends Settings '!$B$1,0)),
ROUND('Trends Settings '!$B$2*
IF(B7&gt;ROUND($L$1*'Trends Settings '!$B$1,0),INDIRECT("'2019 Equip Index Factors'!C"&amp;TEXT(ROUND(($L$1*'Trends Settings '!$B$1),0)+2,"0")),'2019 Equip Index Factors'!C8)*0.01,0),L6))</f>
        <v>60</v>
      </c>
      <c r="M7" s="38">
        <f ca="1">IF(OR(B7=1,'M&amp;E Property Good Factor'!L8&gt;'Trends Settings '!$B$2),
ROUND('M&amp;E Property Good Factor'!L8*IF(B7&gt;ROUND($M$1*'Trends Settings '!$B$1,0),
INDIRECT("'2019 Equip Index Factors'!C"&amp;TEXT(ROUND(($M$1*'Trends Settings '!$B$1),0)+2,"0")),
'2019 Equip Index Factors'!C8)*0.01,0),
IF(OR('M&amp;E Property Good Factor'!L7 &gt; 'Trends Settings '!$B$2,B7 &lt;=ROUND($M$1*'Trends Settings '!$B$1,0)),
ROUND('Trends Settings '!$B$2*
IF(B7&gt;ROUND($M$1*'Trends Settings '!$B$1,0),INDIRECT("'2019 Equip Index Factors'!C"&amp;TEXT(ROUND(($M$1*'Trends Settings '!$B$1),0)+2,"0")),'2019 Equip Index Factors'!C8)*0.01,0),M6))</f>
        <v>64</v>
      </c>
      <c r="N7" s="38">
        <f ca="1">IF(OR(B7=1,'M&amp;E Property Good Factor'!M8&gt;'Trends Settings '!$B$2),
ROUND('M&amp;E Property Good Factor'!M8*IF(B7&gt;ROUND($N$1*'Trends Settings '!$B$1,0),
INDIRECT("'2019 Equip Index Factors'!C"&amp;TEXT(ROUND(($N$1*'Trends Settings '!$B$1),0)+2,"0")),
'2019 Equip Index Factors'!C8)*0.01,0),
IF(OR('M&amp;E Property Good Factor'!M7 &gt; 'Trends Settings '!$B$2,B7 &lt;=ROUND($N$1*'Trends Settings '!$B$1,0)),
ROUND('Trends Settings '!$B$2*
IF(B7&gt;ROUND($N$1*'Trends Settings '!$B$1,0),INDIRECT("'2019 Equip Index Factors'!C"&amp;TEXT(ROUND(($N$1*'Trends Settings '!$B$1),0)+2,"0")),'2019 Equip Index Factors'!C8)*0.01,0),N6))</f>
        <v>68</v>
      </c>
      <c r="O7" s="38">
        <f ca="1">IF(OR(B7=1,'M&amp;E Property Good Factor'!N8&gt;'Trends Settings '!$B$2),
ROUND('M&amp;E Property Good Factor'!N8*IF(B7&gt;ROUND($O$1*'Trends Settings '!$B$1,0),
INDIRECT("'2019 Equip Index Factors'!C"&amp;TEXT(ROUND(($O$1*'Trends Settings '!$B$1),0)+2,"0")),
'2019 Equip Index Factors'!C8)*0.01,0),
IF(OR('M&amp;E Property Good Factor'!N7 &gt; 'Trends Settings '!$B$2,B7 &lt;=ROUND($O$1*'Trends Settings '!$B$1,0)),
ROUND('Trends Settings '!$B$2*
IF(B7&gt;ROUND($O$1*'Trends Settings '!$B$1,0),INDIRECT("'2019 Equip Index Factors'!C"&amp;TEXT(ROUND(($O$1*'Trends Settings '!$B$1),0)+2,"0")),'2019 Equip Index Factors'!C8)*0.01,0),O6))</f>
        <v>71</v>
      </c>
      <c r="P7" s="38">
        <f ca="1">IF(OR(B7=1,'M&amp;E Property Good Factor'!O8&gt;'Trends Settings '!$B$2),
ROUND('M&amp;E Property Good Factor'!O8*IF(B7&gt;ROUND($P$1*'Trends Settings '!$B$1,0),
INDIRECT("'2019 Equip Index Factors'!C"&amp;TEXT(ROUND(($P$1*'Trends Settings '!$B$1),0)+2,"0")),
'2019 Equip Index Factors'!C8)*0.01,0),
IF(OR('M&amp;E Property Good Factor'!O7 &gt; 'Trends Settings '!$B$2,B7 &lt;=ROUND($P$1*'Trends Settings '!$B$1,0)),
ROUND('Trends Settings '!$B$2*
IF(B7&gt;ROUND($P$1*'Trends Settings '!$B$1,0),INDIRECT("'2019 Equip Index Factors'!C"&amp;TEXT(ROUND(($P$1*'Trends Settings '!$B$1),0)+2,"0")),'2019 Equip Index Factors'!C8)*0.01,0),P6))</f>
        <v>77</v>
      </c>
      <c r="Q7" s="38">
        <f ca="1">IF(OR(B7=1,'M&amp;E Property Good Factor'!P8&gt;'Trends Settings '!$B$2),
ROUND('M&amp;E Property Good Factor'!P8*IF(B7&gt;ROUND($Q$1*'Trends Settings '!$B$1,0),
INDIRECT("'2019 Equip Index Factors'!C"&amp;TEXT(ROUND(($Q$1*'Trends Settings '!$B$1),0)+2,"0")),
'2019 Equip Index Factors'!C8)*0.01,0),
IF(OR('M&amp;E Property Good Factor'!P7 &gt; 'Trends Settings '!$B$2,B7 &lt;=ROUND($Q$1*'Trends Settings '!$B$1,0)),
ROUND('Trends Settings '!$B$2*
IF(B7&gt;ROUND($Q$1*'Trends Settings '!$B$1,0),INDIRECT("'2019 Equip Index Factors'!C"&amp;TEXT(ROUND(($Q$1*'Trends Settings '!$B$1),0)+2,"0")),'2019 Equip Index Factors'!C8)*0.01,0),Q6))</f>
        <v>79</v>
      </c>
      <c r="R7" s="38">
        <f ca="1">IF(OR(B7=1,'M&amp;E Property Good Factor'!Q8&gt;'Trends Settings '!$B$2),
ROUND('M&amp;E Property Good Factor'!Q8*IF(B7&gt;ROUND($R$1*'Trends Settings '!$B$1,0),
INDIRECT("'2019 Equip Index Factors'!C"&amp;TEXT(ROUND(($R$1*'Trends Settings '!$B$1),0)+2,"0")),
'2019 Equip Index Factors'!C8)*0.01,0),
IF(OR('M&amp;E Property Good Factor'!Q7 &gt; 'Trends Settings '!$B$2,B7 &lt;=ROUND($R$1*'Trends Settings '!$B$1,0)),
ROUND('Trends Settings '!$B$2*
IF(B7&gt;ROUND($R$1*'Trends Settings '!$B$1,0),INDIRECT("'2019 Equip Index Factors'!C"&amp;TEXT(ROUND(($R$1*'Trends Settings '!$B$1),0)+2,"0")),'2019 Equip Index Factors'!C8)*0.01,0),R6))</f>
        <v>83</v>
      </c>
      <c r="S7" s="38">
        <f ca="1">IF(OR(B7=1,'M&amp;E Property Good Factor'!R8&gt;'Trends Settings '!$B$2),
ROUND('M&amp;E Property Good Factor'!R8*IF(B7&gt;ROUND($S$1*'Trends Settings '!$B$1,0),
INDIRECT("'2019 Equip Index Factors'!C"&amp;TEXT(ROUND(($S$1*'Trends Settings '!$B$1),0)+2,"0")),
'2019 Equip Index Factors'!C8)*0.01,0),
IF(OR('M&amp;E Property Good Factor'!R7 &gt; 'Trends Settings '!$B$2,B7 &lt;=ROUND($S$1*'Trends Settings '!$B$1,0)),
ROUND('Trends Settings '!$B$2*
IF(B7&gt;ROUND($S$1*'Trends Settings '!$B$1,0),INDIRECT("'2019 Equip Index Factors'!C"&amp;TEXT(ROUND(($S$1*'Trends Settings '!$B$1),0)+2,"0")),'2019 Equip Index Factors'!C8)*0.01,0),S6))</f>
        <v>86</v>
      </c>
      <c r="T7" s="38">
        <f ca="1">IF(OR(B7=1,'M&amp;E Property Good Factor'!S8&gt;'Trends Settings '!$B$2),
ROUND('M&amp;E Property Good Factor'!S8*IF(B7&gt;ROUND($T$1*'Trends Settings '!$B$1,0),
INDIRECT("'2019 Equip Index Factors'!C"&amp;TEXT(ROUND(($T$1*'Trends Settings '!$B$1),0)+2,"0")),
'2019 Equip Index Factors'!C8)*0.01,0),
IF(OR('M&amp;E Property Good Factor'!S7 &gt; 'Trends Settings '!$B$2,B7 &lt;=ROUND($T$1*'Trends Settings '!$B$1,0)),
ROUND('Trends Settings '!$B$2*
IF(B7&gt;ROUND($T$1*'Trends Settings '!$B$1,0),INDIRECT("'2019 Equip Index Factors'!C"&amp;TEXT(ROUND(($T$1*'Trends Settings '!$B$1),0)+2,"0")),'2019 Equip Index Factors'!C8)*0.01,0),T6))</f>
        <v>90</v>
      </c>
      <c r="U7" s="38">
        <f ca="1">IF(OR(B7=1,'M&amp;E Property Good Factor'!T8&gt;'Trends Settings '!$B$2),
ROUND('M&amp;E Property Good Factor'!T8*IF(B7&gt;ROUND($U$1*'Trends Settings '!$B$1,0),
INDIRECT("'2019 Equip Index Factors'!C"&amp;TEXT(ROUND(($U$1*'Trends Settings '!$B$1),0)+2,"0")),
'2019 Equip Index Factors'!C8)*0.01,0),
IF(OR('M&amp;E Property Good Factor'!T7 &gt; 'Trends Settings '!$B$2,B7 &lt;=ROUND($U$1*'Trends Settings '!$B$1,0)),
ROUND('Trends Settings '!$B$2*
IF(B7&gt;ROUND($U$1*'Trends Settings '!$B$1,0),INDIRECT("'2019 Equip Index Factors'!C"&amp;TEXT(ROUND(($U$1*'Trends Settings '!$B$1),0)+2,"0")),'2019 Equip Index Factors'!C8)*0.01,0),U6))</f>
        <v>94</v>
      </c>
      <c r="V7" s="38">
        <f ca="1">IF(OR(B7=1,'M&amp;E Property Good Factor'!U8&gt;'Trends Settings '!$B$2),
ROUND('M&amp;E Property Good Factor'!U8*IF(B7&gt;ROUND($V$1*'Trends Settings '!$B$1,0),
INDIRECT("'2019 Equip Index Factors'!C"&amp;TEXT(ROUND(($V$1*'Trends Settings '!$B$1),0)+2,"0")),
'2019 Equip Index Factors'!C8)*0.01,0),
IF(OR('M&amp;E Property Good Factor'!U7 &gt; 'Trends Settings '!$B$2,B7 &lt;=ROUND($V$1*'Trends Settings '!$B$1,0)),
ROUND('Trends Settings '!$B$2*
IF(B7&gt;ROUND($V$1*'Trends Settings '!$B$1,0),INDIRECT("'2019 Equip Index Factors'!C"&amp;TEXT(ROUND(($V$1*'Trends Settings '!$B$1),0)+2,"0")),'2019 Equip Index Factors'!C8)*0.01,0),V6))</f>
        <v>97</v>
      </c>
      <c r="W7" s="38">
        <f ca="1">IF(OR(B7=1,'M&amp;E Property Good Factor'!V8&gt;'Trends Settings '!$B$2),
ROUND('M&amp;E Property Good Factor'!V8*IF(B7&gt;ROUND($W$1*'Trends Settings '!$B$1,0),
INDIRECT("'2019 Equip Index Factors'!C"&amp;TEXT(ROUND(($W$1*'Trends Settings '!$B$1),0)+2,"0")),
'2019 Equip Index Factors'!C8)*0.01,0),
IF(OR('M&amp;E Property Good Factor'!V7 &gt; 'Trends Settings '!$B$2,B7 &lt;=ROUND($W$1*'Trends Settings '!$B$1,0)),
ROUND('Trends Settings '!$B$2*
IF(B7&gt;ROUND($W$1*'Trends Settings '!$B$1,0),INDIRECT("'2019 Equip Index Factors'!C"&amp;TEXT(ROUND(($W$1*'Trends Settings '!$B$1),0)+2,"0")),'2019 Equip Index Factors'!C8)*0.01,0),W6))</f>
        <v>100</v>
      </c>
    </row>
    <row r="8" spans="1:23" ht="12.75" customHeight="1">
      <c r="A8" s="63">
        <v>2013</v>
      </c>
      <c r="B8" s="33">
        <v>7</v>
      </c>
      <c r="C8" s="38">
        <f ca="1">IF(OR(B8=1,'M&amp;E Property Good Factor'!B9&gt;'Trends Settings '!$B$2),ROUND('M&amp;E Property Good Factor'!B9*IF(B8&gt;ROUND($C$1*'Trends Settings '!$B$1,0),INDIRECT("'2019 Equip Index Factors'!C"&amp;TEXT(ROUND(($C$1*'Trends Settings '!$B$1),0)+2,"0")),'2019 Equip Index Factors'!C9)*0.01,0),IF(OR('M&amp;E Property Good Factor'!B8 &gt; 'Trends Settings '!$B$2,B8 &lt;=ROUND($C$1*'Trends Settings '!$B$1,0)),ROUND('Trends Settings '!$B$2*IF(B8&gt;ROUND($C$1*'Trends Settings '!$B$1,0),INDIRECT("'2019 Equip Index Factors'!C"&amp;TEXT(ROUND(($C$1*'Trends Settings '!$B$1),0)+2,"0")),'2019 Equip Index Factors'!C9)*0.01,0),C7))</f>
        <v>10</v>
      </c>
      <c r="D8" s="38">
        <f ca="1">IF(OR(B8=1,'M&amp;E Property Good Factor'!C9&gt;'Trends Settings '!$B$2),
ROUND('M&amp;E Property Good Factor'!C9*IF(B8&gt;ROUND($D$1*'Trends Settings '!$B$1,0),
INDIRECT("'2019 Equip Index Factors'!C"&amp;TEXT(ROUND(($D$1*'Trends Settings '!$B$1),0)+2,"0")),
'2019 Equip Index Factors'!C9)*0.01,0),
IF(OR('M&amp;E Property Good Factor'!C8 &gt; 'Trends Settings '!$B$2,B8 &lt;=ROUND($D$1*'Trends Settings '!$B$1,0)),
ROUND('Trends Settings '!$B$2*
IF(B8&gt;ROUND($D$1*'Trends Settings '!$B$1,0),INDIRECT("'2019 Equip Index Factors'!C"&amp;TEXT(ROUND(($D$1*'Trends Settings '!$B$1),0)+2,"0")),'2019 Equip Index Factors'!C9)*0.01,0),D7))</f>
        <v>10</v>
      </c>
      <c r="E8" s="38">
        <f ca="1">IF(OR(B8=1,'M&amp;E Property Good Factor'!D9&gt;'Trends Settings '!$B$2),
ROUND('M&amp;E Property Good Factor'!D9*IF(B8&gt;ROUND($E$1*'Trends Settings '!$B$1,0),
INDIRECT("'2019 Equip Index Factors'!C"&amp;TEXT(ROUND(($E$1*'Trends Settings '!$B$1),0)+2,"0")),
'2019 Equip Index Factors'!C9)*0.01,0),
IF(OR('M&amp;E Property Good Factor'!D8 &gt; 'Trends Settings '!$B$2,B8 &lt;=ROUND($E$1*'Trends Settings '!$B$1,0)),
ROUND('Trends Settings '!$B$2*
IF(B8&gt;ROUND($E$1*'Trends Settings '!$B$1,0),INDIRECT("'2019 Equip Index Factors'!C"&amp;TEXT(ROUND(($E$1*'Trends Settings '!$B$1),0)+2,"0")),'2019 Equip Index Factors'!C9)*0.01,0),E7))</f>
        <v>10</v>
      </c>
      <c r="F8" s="38">
        <f ca="1">IF(OR(B8=1,'M&amp;E Property Good Factor'!E9&gt;'Trends Settings '!$B$2),
ROUND('M&amp;E Property Good Factor'!E9*IF(B8&gt;ROUND($F$1*'Trends Settings '!$B$1,0),
INDIRECT("'2019 Equip Index Factors'!C"&amp;TEXT(ROUND(($F$1*'Trends Settings '!$B$1),0)+2,"0")),
'2019 Equip Index Factors'!C9)*0.01,0),
IF(OR('M&amp;E Property Good Factor'!E8 &gt; 'Trends Settings '!$B$2,B8 &lt;=ROUND($F$1*'Trends Settings '!$B$1,0)),
ROUND('Trends Settings '!$B$2*
IF(B8&gt;ROUND($F$1*'Trends Settings '!$B$1,0),INDIRECT("'2019 Equip Index Factors'!C"&amp;TEXT(ROUND(($F$1*'Trends Settings '!$B$1),0)+2,"0")),'2019 Equip Index Factors'!C9)*0.01,0),F7))</f>
        <v>11</v>
      </c>
      <c r="G8" s="38">
        <f ca="1">IF(OR(B8=1,'M&amp;E Property Good Factor'!F9&gt;'Trends Settings '!$B$2),
ROUND('M&amp;E Property Good Factor'!F9*IF(B8&gt;ROUND($G$1*'Trends Settings '!$B$1,0),
INDIRECT("'2019 Equip Index Factors'!C"&amp;TEXT(ROUND(($G$1*'Trends Settings '!$B$1),0)+2,"0")),
'2019 Equip Index Factors'!C9)*0.01,0),
IF(OR('M&amp;E Property Good Factor'!F8 &gt; 'Trends Settings '!$B$2,B8 &lt;=ROUND($G$1*'Trends Settings '!$B$1,0)),
ROUND('Trends Settings '!$B$2*
IF(B8&gt;ROUND($G$1*'Trends Settings '!$B$1,0),INDIRECT("'2019 Equip Index Factors'!C"&amp;TEXT(ROUND(($G$1*'Trends Settings '!$B$1),0)+2,"0")),'2019 Equip Index Factors'!C9)*0.01,0),G7))</f>
        <v>19</v>
      </c>
      <c r="H8" s="38">
        <f ca="1">IF(OR(B8=1,'M&amp;E Property Good Factor'!G9&gt;'Trends Settings '!$B$2),
ROUND('M&amp;E Property Good Factor'!G9*IF(B8&gt;ROUND($H$1*'Trends Settings '!$B$1,0),
INDIRECT("'2019 Equip Index Factors'!C"&amp;TEXT(ROUND(($H$1*'Trends Settings '!$B$1),0)+2,"0")),
'2019 Equip Index Factors'!C9)*0.01,0),
IF(OR('M&amp;E Property Good Factor'!G8 &gt; 'Trends Settings '!$B$2,B8 &lt;=ROUND($H$1*'Trends Settings '!$B$1,0)),
ROUND('Trends Settings '!$B$2*
IF(B8&gt;ROUND($H$1*'Trends Settings '!$B$1,0),INDIRECT("'2019 Equip Index Factors'!C"&amp;TEXT(ROUND(($H$1*'Trends Settings '!$B$1),0)+2,"0")),'2019 Equip Index Factors'!C9)*0.01,0),H7))</f>
        <v>27</v>
      </c>
      <c r="I8" s="38">
        <f ca="1">IF(OR(B8=1,'M&amp;E Property Good Factor'!H9&gt;'Trends Settings '!$B$2),
ROUND('M&amp;E Property Good Factor'!H9*IF(B8&gt;ROUND($I$1*'Trends Settings '!$B$1,0),
INDIRECT("'2019 Equip Index Factors'!C"&amp;TEXT(ROUND(($I$1*'Trends Settings '!$B$1),0)+2,"0")),
'2019 Equip Index Factors'!C9)*0.01,0),
IF(OR('M&amp;E Property Good Factor'!H8 &gt; 'Trends Settings '!$B$2,B8 &lt;=ROUND($I$1*'Trends Settings '!$B$1,0)),
ROUND('Trends Settings '!$B$2*
IF(B8&gt;ROUND($I$1*'Trends Settings '!$B$1,0),INDIRECT("'2019 Equip Index Factors'!C"&amp;TEXT(ROUND(($I$1*'Trends Settings '!$B$1),0)+2,"0")),'2019 Equip Index Factors'!C9)*0.01,0),I7))</f>
        <v>34</v>
      </c>
      <c r="J8" s="38">
        <f ca="1">IF(OR(B8=1,'M&amp;E Property Good Factor'!I9&gt;'Trends Settings '!$B$2),
ROUND('M&amp;E Property Good Factor'!I9*IF(B8&gt;ROUND($J$1*'Trends Settings '!$B$1,0),
INDIRECT("'2019 Equip Index Factors'!C"&amp;TEXT(ROUND(($J$1*'Trends Settings '!$B$1),0)+2,"0")),
'2019 Equip Index Factors'!C9)*0.01,0),
IF(OR('M&amp;E Property Good Factor'!I8 &gt; 'Trends Settings '!$B$2,B8 &lt;=ROUND($J$1*'Trends Settings '!$B$1,0)),
ROUND('Trends Settings '!$B$2*
IF(B8&gt;ROUND($J$1*'Trends Settings '!$B$1,0),INDIRECT("'2019 Equip Index Factors'!C"&amp;TEXT(ROUND(($J$1*'Trends Settings '!$B$1),0)+2,"0")),'2019 Equip Index Factors'!C9)*0.01,0),J7))</f>
        <v>41</v>
      </c>
      <c r="K8" s="38">
        <f ca="1">IF(OR(B8=1,'M&amp;E Property Good Factor'!J9&gt;'Trends Settings '!$B$2),
ROUND('M&amp;E Property Good Factor'!J9*IF(B8&gt;ROUND($K$1*'Trends Settings '!$B$1,0),
INDIRECT("'2019 Equip Index Factors'!C"&amp;TEXT(ROUND(($K$1*'Trends Settings '!$B$1),0)+2,"0")),
'2019 Equip Index Factors'!C9)*0.01,0),
IF(OR('M&amp;E Property Good Factor'!J8 &gt; 'Trends Settings '!$B$2,B8 &lt;=ROUND($K$1*'Trends Settings '!$B$1,0)),
ROUND('Trends Settings '!$B$2*
IF(B8&gt;ROUND($K$1*'Trends Settings '!$B$1,0),INDIRECT("'2019 Equip Index Factors'!C"&amp;TEXT(ROUND(($K$1*'Trends Settings '!$B$1),0)+2,"0")),'2019 Equip Index Factors'!C9)*0.01,0),K7))</f>
        <v>47</v>
      </c>
      <c r="L8" s="38">
        <f ca="1">IF(OR(B8=1,'M&amp;E Property Good Factor'!K9&gt;'Trends Settings '!$B$2),
ROUND('M&amp;E Property Good Factor'!K9*IF(B8&gt;ROUND($L$1*'Trends Settings '!$B$1,0),
INDIRECT("'2019 Equip Index Factors'!C"&amp;TEXT(ROUND(($L$1*'Trends Settings '!$B$1),0)+2,"0")),
'2019 Equip Index Factors'!C9)*0.01,0),
IF(OR('M&amp;E Property Good Factor'!K8 &gt; 'Trends Settings '!$B$2,B8 &lt;=ROUND($L$1*'Trends Settings '!$B$1,0)),
ROUND('Trends Settings '!$B$2*
IF(B8&gt;ROUND($L$1*'Trends Settings '!$B$1,0),INDIRECT("'2019 Equip Index Factors'!C"&amp;TEXT(ROUND(($L$1*'Trends Settings '!$B$1),0)+2,"0")),'2019 Equip Index Factors'!C9)*0.01,0),L7))</f>
        <v>53</v>
      </c>
      <c r="M8" s="38">
        <f ca="1">IF(OR(B8=1,'M&amp;E Property Good Factor'!L9&gt;'Trends Settings '!$B$2),
ROUND('M&amp;E Property Good Factor'!L9*IF(B8&gt;ROUND($M$1*'Trends Settings '!$B$1,0),
INDIRECT("'2019 Equip Index Factors'!C"&amp;TEXT(ROUND(($M$1*'Trends Settings '!$B$1),0)+2,"0")),
'2019 Equip Index Factors'!C9)*0.01,0),
IF(OR('M&amp;E Property Good Factor'!L8 &gt; 'Trends Settings '!$B$2,B8 &lt;=ROUND($M$1*'Trends Settings '!$B$1,0)),
ROUND('Trends Settings '!$B$2*
IF(B8&gt;ROUND($M$1*'Trends Settings '!$B$1,0),INDIRECT("'2019 Equip Index Factors'!C"&amp;TEXT(ROUND(($M$1*'Trends Settings '!$B$1),0)+2,"0")),'2019 Equip Index Factors'!C9)*0.01,0),M7))</f>
        <v>58</v>
      </c>
      <c r="N8" s="38">
        <f ca="1">IF(OR(B8=1,'M&amp;E Property Good Factor'!M9&gt;'Trends Settings '!$B$2),
ROUND('M&amp;E Property Good Factor'!M9*IF(B8&gt;ROUND($N$1*'Trends Settings '!$B$1,0),
INDIRECT("'2019 Equip Index Factors'!C"&amp;TEXT(ROUND(($N$1*'Trends Settings '!$B$1),0)+2,"0")),
'2019 Equip Index Factors'!C9)*0.01,0),
IF(OR('M&amp;E Property Good Factor'!M8 &gt; 'Trends Settings '!$B$2,B8 &lt;=ROUND($N$1*'Trends Settings '!$B$1,0)),
ROUND('Trends Settings '!$B$2*
IF(B8&gt;ROUND($N$1*'Trends Settings '!$B$1,0),INDIRECT("'2019 Equip Index Factors'!C"&amp;TEXT(ROUND(($N$1*'Trends Settings '!$B$1),0)+2,"0")),'2019 Equip Index Factors'!C9)*0.01,0),N7))</f>
        <v>62</v>
      </c>
      <c r="O8" s="38">
        <f ca="1">IF(OR(B8=1,'M&amp;E Property Good Factor'!N9&gt;'Trends Settings '!$B$2),
ROUND('M&amp;E Property Good Factor'!N9*IF(B8&gt;ROUND($O$1*'Trends Settings '!$B$1,0),
INDIRECT("'2019 Equip Index Factors'!C"&amp;TEXT(ROUND(($O$1*'Trends Settings '!$B$1),0)+2,"0")),
'2019 Equip Index Factors'!C9)*0.01,0),
IF(OR('M&amp;E Property Good Factor'!N8 &gt; 'Trends Settings '!$B$2,B8 &lt;=ROUND($O$1*'Trends Settings '!$B$1,0)),
ROUND('Trends Settings '!$B$2*
IF(B8&gt;ROUND($O$1*'Trends Settings '!$B$1,0),INDIRECT("'2019 Equip Index Factors'!C"&amp;TEXT(ROUND(($O$1*'Trends Settings '!$B$1),0)+2,"0")),'2019 Equip Index Factors'!C9)*0.01,0),O7))</f>
        <v>65</v>
      </c>
      <c r="P8" s="38">
        <f ca="1">IF(OR(B8=1,'M&amp;E Property Good Factor'!O9&gt;'Trends Settings '!$B$2),
ROUND('M&amp;E Property Good Factor'!O9*IF(B8&gt;ROUND($P$1*'Trends Settings '!$B$1,0),
INDIRECT("'2019 Equip Index Factors'!C"&amp;TEXT(ROUND(($P$1*'Trends Settings '!$B$1),0)+2,"0")),
'2019 Equip Index Factors'!C9)*0.01,0),
IF(OR('M&amp;E Property Good Factor'!O8 &gt; 'Trends Settings '!$B$2,B8 &lt;=ROUND($P$1*'Trends Settings '!$B$1,0)),
ROUND('Trends Settings '!$B$2*
IF(B8&gt;ROUND($P$1*'Trends Settings '!$B$1,0),INDIRECT("'2019 Equip Index Factors'!C"&amp;TEXT(ROUND(($P$1*'Trends Settings '!$B$1),0)+2,"0")),'2019 Equip Index Factors'!C9)*0.01,0),P7))</f>
        <v>72</v>
      </c>
      <c r="Q8" s="38">
        <f ca="1">IF(OR(B8=1,'M&amp;E Property Good Factor'!P9&gt;'Trends Settings '!$B$2),
ROUND('M&amp;E Property Good Factor'!P9*IF(B8&gt;ROUND($Q$1*'Trends Settings '!$B$1,0),
INDIRECT("'2019 Equip Index Factors'!C"&amp;TEXT(ROUND(($Q$1*'Trends Settings '!$B$1),0)+2,"0")),
'2019 Equip Index Factors'!C9)*0.01,0),
IF(OR('M&amp;E Property Good Factor'!P8 &gt; 'Trends Settings '!$B$2,B8 &lt;=ROUND($Q$1*'Trends Settings '!$B$1,0)),
ROUND('Trends Settings '!$B$2*
IF(B8&gt;ROUND($Q$1*'Trends Settings '!$B$1,0),INDIRECT("'2019 Equip Index Factors'!C"&amp;TEXT(ROUND(($Q$1*'Trends Settings '!$B$1),0)+2,"0")),'2019 Equip Index Factors'!C9)*0.01,0),Q7))</f>
        <v>74</v>
      </c>
      <c r="R8" s="38">
        <f ca="1">IF(OR(B8=1,'M&amp;E Property Good Factor'!Q9&gt;'Trends Settings '!$B$2),
ROUND('M&amp;E Property Good Factor'!Q9*IF(B8&gt;ROUND($R$1*'Trends Settings '!$B$1,0),
INDIRECT("'2019 Equip Index Factors'!C"&amp;TEXT(ROUND(($R$1*'Trends Settings '!$B$1),0)+2,"0")),
'2019 Equip Index Factors'!C9)*0.01,0),
IF(OR('M&amp;E Property Good Factor'!Q8 &gt; 'Trends Settings '!$B$2,B8 &lt;=ROUND($R$1*'Trends Settings '!$B$1,0)),
ROUND('Trends Settings '!$B$2*
IF(B8&gt;ROUND($R$1*'Trends Settings '!$B$1,0),INDIRECT("'2019 Equip Index Factors'!C"&amp;TEXT(ROUND(($R$1*'Trends Settings '!$B$1),0)+2,"0")),'2019 Equip Index Factors'!C9)*0.01,0),R7))</f>
        <v>79</v>
      </c>
      <c r="S8" s="38">
        <f ca="1">IF(OR(B8=1,'M&amp;E Property Good Factor'!R9&gt;'Trends Settings '!$B$2),
ROUND('M&amp;E Property Good Factor'!R9*IF(B8&gt;ROUND($S$1*'Trends Settings '!$B$1,0),
INDIRECT("'2019 Equip Index Factors'!C"&amp;TEXT(ROUND(($S$1*'Trends Settings '!$B$1),0)+2,"0")),
'2019 Equip Index Factors'!C9)*0.01,0),
IF(OR('M&amp;E Property Good Factor'!R8 &gt; 'Trends Settings '!$B$2,B8 &lt;=ROUND($S$1*'Trends Settings '!$B$1,0)),
ROUND('Trends Settings '!$B$2*
IF(B8&gt;ROUND($S$1*'Trends Settings '!$B$1,0),INDIRECT("'2019 Equip Index Factors'!C"&amp;TEXT(ROUND(($S$1*'Trends Settings '!$B$1),0)+2,"0")),'2019 Equip Index Factors'!C9)*0.01,0),S7))</f>
        <v>83</v>
      </c>
      <c r="T8" s="38">
        <f ca="1">IF(OR(B8=1,'M&amp;E Property Good Factor'!S9&gt;'Trends Settings '!$B$2),
ROUND('M&amp;E Property Good Factor'!S9*IF(B8&gt;ROUND($T$1*'Trends Settings '!$B$1,0),
INDIRECT("'2019 Equip Index Factors'!C"&amp;TEXT(ROUND(($T$1*'Trends Settings '!$B$1),0)+2,"0")),
'2019 Equip Index Factors'!C9)*0.01,0),
IF(OR('M&amp;E Property Good Factor'!S8 &gt; 'Trends Settings '!$B$2,B8 &lt;=ROUND($T$1*'Trends Settings '!$B$1,0)),
ROUND('Trends Settings '!$B$2*
IF(B8&gt;ROUND($T$1*'Trends Settings '!$B$1,0),INDIRECT("'2019 Equip Index Factors'!C"&amp;TEXT(ROUND(($T$1*'Trends Settings '!$B$1),0)+2,"0")),'2019 Equip Index Factors'!C9)*0.01,0),T7))</f>
        <v>87</v>
      </c>
      <c r="U8" s="38">
        <f ca="1">IF(OR(B8=1,'M&amp;E Property Good Factor'!T9&gt;'Trends Settings '!$B$2),
ROUND('M&amp;E Property Good Factor'!T9*IF(B8&gt;ROUND($U$1*'Trends Settings '!$B$1,0),
INDIRECT("'2019 Equip Index Factors'!C"&amp;TEXT(ROUND(($U$1*'Trends Settings '!$B$1),0)+2,"0")),
'2019 Equip Index Factors'!C9)*0.01,0),
IF(OR('M&amp;E Property Good Factor'!T8 &gt; 'Trends Settings '!$B$2,B8 &lt;=ROUND($U$1*'Trends Settings '!$B$1,0)),
ROUND('Trends Settings '!$B$2*
IF(B8&gt;ROUND($U$1*'Trends Settings '!$B$1,0),INDIRECT("'2019 Equip Index Factors'!C"&amp;TEXT(ROUND(($U$1*'Trends Settings '!$B$1),0)+2,"0")),'2019 Equip Index Factors'!C9)*0.01,0),U7))</f>
        <v>93</v>
      </c>
      <c r="V8" s="38">
        <f ca="1">IF(OR(B8=1,'M&amp;E Property Good Factor'!U9&gt;'Trends Settings '!$B$2),
ROUND('M&amp;E Property Good Factor'!U9*IF(B8&gt;ROUND($V$1*'Trends Settings '!$B$1,0),
INDIRECT("'2019 Equip Index Factors'!C"&amp;TEXT(ROUND(($V$1*'Trends Settings '!$B$1),0)+2,"0")),
'2019 Equip Index Factors'!C9)*0.01,0),
IF(OR('M&amp;E Property Good Factor'!U8 &gt; 'Trends Settings '!$B$2,B8 &lt;=ROUND($V$1*'Trends Settings '!$B$1,0)),
ROUND('Trends Settings '!$B$2*
IF(B8&gt;ROUND($V$1*'Trends Settings '!$B$1,0),INDIRECT("'2019 Equip Index Factors'!C"&amp;TEXT(ROUND(($V$1*'Trends Settings '!$B$1),0)+2,"0")),'2019 Equip Index Factors'!C9)*0.01,0),V7))</f>
        <v>96</v>
      </c>
      <c r="W8" s="38">
        <f ca="1">IF(OR(B8=1,'M&amp;E Property Good Factor'!V9&gt;'Trends Settings '!$B$2),
ROUND('M&amp;E Property Good Factor'!V9*IF(B8&gt;ROUND($W$1*'Trends Settings '!$B$1,0),
INDIRECT("'2019 Equip Index Factors'!C"&amp;TEXT(ROUND(($W$1*'Trends Settings '!$B$1),0)+2,"0")),
'2019 Equip Index Factors'!C9)*0.01,0),
IF(OR('M&amp;E Property Good Factor'!V8 &gt; 'Trends Settings '!$B$2,B8 &lt;=ROUND($W$1*'Trends Settings '!$B$1,0)),
ROUND('Trends Settings '!$B$2*
IF(B8&gt;ROUND($W$1*'Trends Settings '!$B$1,0),INDIRECT("'2019 Equip Index Factors'!C"&amp;TEXT(ROUND(($W$1*'Trends Settings '!$B$1),0)+2,"0")),'2019 Equip Index Factors'!C9)*0.01,0),W7))</f>
        <v>99</v>
      </c>
    </row>
    <row r="9" spans="1:23" ht="12.75" customHeight="1">
      <c r="A9" s="63">
        <v>2012</v>
      </c>
      <c r="B9" s="33">
        <v>8</v>
      </c>
      <c r="C9" s="38">
        <f ca="1">IF(OR(B9=1,'M&amp;E Property Good Factor'!B10&gt;'Trends Settings '!$B$2),ROUND('M&amp;E Property Good Factor'!B10*IF(B9&gt;ROUND($C$1*'Trends Settings '!$B$1,0),INDIRECT("'2019 Equip Index Factors'!C"&amp;TEXT(ROUND(($C$1*'Trends Settings '!$B$1),0)+2,"0")),'2019 Equip Index Factors'!C10)*0.01,0),IF(OR('M&amp;E Property Good Factor'!B9 &gt; 'Trends Settings '!$B$2,B9 &lt;=ROUND($C$1*'Trends Settings '!$B$1,0)),ROUND('Trends Settings '!$B$2*IF(B9&gt;ROUND($C$1*'Trends Settings '!$B$1,0),INDIRECT("'2019 Equip Index Factors'!C"&amp;TEXT(ROUND(($C$1*'Trends Settings '!$B$1),0)+2,"0")),'2019 Equip Index Factors'!C10)*0.01,0),C8))</f>
        <v>10</v>
      </c>
      <c r="D9" s="38">
        <f ca="1">IF(OR(B9=1,'M&amp;E Property Good Factor'!C10&gt;'Trends Settings '!$B$2),
ROUND('M&amp;E Property Good Factor'!C10*IF(B9&gt;ROUND($D$1*'Trends Settings '!$B$1,0),
INDIRECT("'2019 Equip Index Factors'!C"&amp;TEXT(ROUND(($D$1*'Trends Settings '!$B$1),0)+2,"0")),
'2019 Equip Index Factors'!C10)*0.01,0),
IF(OR('M&amp;E Property Good Factor'!C9 &gt; 'Trends Settings '!$B$2,B9 &lt;=ROUND($D$1*'Trends Settings '!$B$1,0)),
ROUND('Trends Settings '!$B$2*
IF(B9&gt;ROUND($D$1*'Trends Settings '!$B$1,0),INDIRECT("'2019 Equip Index Factors'!C"&amp;TEXT(ROUND(($D$1*'Trends Settings '!$B$1),0)+2,"0")),'2019 Equip Index Factors'!C10)*0.01,0),D8))</f>
        <v>10</v>
      </c>
      <c r="E9" s="38">
        <f ca="1">IF(OR(B9=1,'M&amp;E Property Good Factor'!D10&gt;'Trends Settings '!$B$2),
ROUND('M&amp;E Property Good Factor'!D10*IF(B9&gt;ROUND($E$1*'Trends Settings '!$B$1,0),
INDIRECT("'2019 Equip Index Factors'!C"&amp;TEXT(ROUND(($E$1*'Trends Settings '!$B$1),0)+2,"0")),
'2019 Equip Index Factors'!C10)*0.01,0),
IF(OR('M&amp;E Property Good Factor'!D9 &gt; 'Trends Settings '!$B$2,B9 &lt;=ROUND($E$1*'Trends Settings '!$B$1,0)),
ROUND('Trends Settings '!$B$2*
IF(B9&gt;ROUND($E$1*'Trends Settings '!$B$1,0),INDIRECT("'2019 Equip Index Factors'!C"&amp;TEXT(ROUND(($E$1*'Trends Settings '!$B$1),0)+2,"0")),'2019 Equip Index Factors'!C10)*0.01,0),E8))</f>
        <v>10</v>
      </c>
      <c r="F9" s="38">
        <f ca="1">IF(OR(B9=1,'M&amp;E Property Good Factor'!E10&gt;'Trends Settings '!$B$2),
ROUND('M&amp;E Property Good Factor'!E10*IF(B9&gt;ROUND($F$1*'Trends Settings '!$B$1,0),
INDIRECT("'2019 Equip Index Factors'!C"&amp;TEXT(ROUND(($F$1*'Trends Settings '!$B$1),0)+2,"0")),
'2019 Equip Index Factors'!C10)*0.01,0),
IF(OR('M&amp;E Property Good Factor'!E9 &gt; 'Trends Settings '!$B$2,B9 &lt;=ROUND($F$1*'Trends Settings '!$B$1,0)),
ROUND('Trends Settings '!$B$2*
IF(B9&gt;ROUND($F$1*'Trends Settings '!$B$1,0),INDIRECT("'2019 Equip Index Factors'!C"&amp;TEXT(ROUND(($F$1*'Trends Settings '!$B$1),0)+2,"0")),'2019 Equip Index Factors'!C10)*0.01,0),F8))</f>
        <v>10</v>
      </c>
      <c r="G9" s="38">
        <f ca="1">IF(OR(B9=1,'M&amp;E Property Good Factor'!F10&gt;'Trends Settings '!$B$2),
ROUND('M&amp;E Property Good Factor'!F10*IF(B9&gt;ROUND($G$1*'Trends Settings '!$B$1,0),
INDIRECT("'2019 Equip Index Factors'!C"&amp;TEXT(ROUND(($G$1*'Trends Settings '!$B$1),0)+2,"0")),
'2019 Equip Index Factors'!C10)*0.01,0),
IF(OR('M&amp;E Property Good Factor'!F9 &gt; 'Trends Settings '!$B$2,B9 &lt;=ROUND($G$1*'Trends Settings '!$B$1,0)),
ROUND('Trends Settings '!$B$2*
IF(B9&gt;ROUND($G$1*'Trends Settings '!$B$1,0),INDIRECT("'2019 Equip Index Factors'!C"&amp;TEXT(ROUND(($G$1*'Trends Settings '!$B$1),0)+2,"0")),'2019 Equip Index Factors'!C10)*0.01,0),G8))</f>
        <v>13</v>
      </c>
      <c r="H9" s="38">
        <f ca="1">IF(OR(B9=1,'M&amp;E Property Good Factor'!G10&gt;'Trends Settings '!$B$2),
ROUND('M&amp;E Property Good Factor'!G10*IF(B9&gt;ROUND($H$1*'Trends Settings '!$B$1,0),
INDIRECT("'2019 Equip Index Factors'!C"&amp;TEXT(ROUND(($H$1*'Trends Settings '!$B$1),0)+2,"0")),
'2019 Equip Index Factors'!C10)*0.01,0),
IF(OR('M&amp;E Property Good Factor'!G9 &gt; 'Trends Settings '!$B$2,B9 &lt;=ROUND($H$1*'Trends Settings '!$B$1,0)),
ROUND('Trends Settings '!$B$2*
IF(B9&gt;ROUND($H$1*'Trends Settings '!$B$1,0),INDIRECT("'2019 Equip Index Factors'!C"&amp;TEXT(ROUND(($H$1*'Trends Settings '!$B$1),0)+2,"0")),'2019 Equip Index Factors'!C10)*0.01,0),H8))</f>
        <v>20</v>
      </c>
      <c r="I9" s="38">
        <f ca="1">IF(OR(B9=1,'M&amp;E Property Good Factor'!H10&gt;'Trends Settings '!$B$2),
ROUND('M&amp;E Property Good Factor'!H10*IF(B9&gt;ROUND($I$1*'Trends Settings '!$B$1,0),
INDIRECT("'2019 Equip Index Factors'!C"&amp;TEXT(ROUND(($I$1*'Trends Settings '!$B$1),0)+2,"0")),
'2019 Equip Index Factors'!C10)*0.01,0),
IF(OR('M&amp;E Property Good Factor'!H9 &gt; 'Trends Settings '!$B$2,B9 &lt;=ROUND($I$1*'Trends Settings '!$B$1,0)),
ROUND('Trends Settings '!$B$2*
IF(B9&gt;ROUND($I$1*'Trends Settings '!$B$1,0),INDIRECT("'2019 Equip Index Factors'!C"&amp;TEXT(ROUND(($I$1*'Trends Settings '!$B$1),0)+2,"0")),'2019 Equip Index Factors'!C10)*0.01,0),I8))</f>
        <v>27</v>
      </c>
      <c r="J9" s="38">
        <f ca="1">IF(OR(B9=1,'M&amp;E Property Good Factor'!I10&gt;'Trends Settings '!$B$2),
ROUND('M&amp;E Property Good Factor'!I10*IF(B9&gt;ROUND($J$1*'Trends Settings '!$B$1,0),
INDIRECT("'2019 Equip Index Factors'!C"&amp;TEXT(ROUND(($J$1*'Trends Settings '!$B$1),0)+2,"0")),
'2019 Equip Index Factors'!C10)*0.01,0),
IF(OR('M&amp;E Property Good Factor'!I9 &gt; 'Trends Settings '!$B$2,B9 &lt;=ROUND($J$1*'Trends Settings '!$B$1,0)),
ROUND('Trends Settings '!$B$2*
IF(B9&gt;ROUND($J$1*'Trends Settings '!$B$1,0),INDIRECT("'2019 Equip Index Factors'!C"&amp;TEXT(ROUND(($J$1*'Trends Settings '!$B$1),0)+2,"0")),'2019 Equip Index Factors'!C10)*0.01,0),J8))</f>
        <v>34</v>
      </c>
      <c r="K9" s="38">
        <f ca="1">IF(OR(B9=1,'M&amp;E Property Good Factor'!J10&gt;'Trends Settings '!$B$2),
ROUND('M&amp;E Property Good Factor'!J10*IF(B9&gt;ROUND($K$1*'Trends Settings '!$B$1,0),
INDIRECT("'2019 Equip Index Factors'!C"&amp;TEXT(ROUND(($K$1*'Trends Settings '!$B$1),0)+2,"0")),
'2019 Equip Index Factors'!C10)*0.01,0),
IF(OR('M&amp;E Property Good Factor'!J9 &gt; 'Trends Settings '!$B$2,B9 &lt;=ROUND($K$1*'Trends Settings '!$B$1,0)),
ROUND('Trends Settings '!$B$2*
IF(B9&gt;ROUND($K$1*'Trends Settings '!$B$1,0),INDIRECT("'2019 Equip Index Factors'!C"&amp;TEXT(ROUND(($K$1*'Trends Settings '!$B$1),0)+2,"0")),'2019 Equip Index Factors'!C10)*0.01,0),K8))</f>
        <v>40</v>
      </c>
      <c r="L9" s="38">
        <f ca="1">IF(OR(B9=1,'M&amp;E Property Good Factor'!K10&gt;'Trends Settings '!$B$2),
ROUND('M&amp;E Property Good Factor'!K10*IF(B9&gt;ROUND($L$1*'Trends Settings '!$B$1,0),
INDIRECT("'2019 Equip Index Factors'!C"&amp;TEXT(ROUND(($L$1*'Trends Settings '!$B$1),0)+2,"0")),
'2019 Equip Index Factors'!C10)*0.01,0),
IF(OR('M&amp;E Property Good Factor'!K9 &gt; 'Trends Settings '!$B$2,B9 &lt;=ROUND($L$1*'Trends Settings '!$B$1,0)),
ROUND('Trends Settings '!$B$2*
IF(B9&gt;ROUND($L$1*'Trends Settings '!$B$1,0),INDIRECT("'2019 Equip Index Factors'!C"&amp;TEXT(ROUND(($L$1*'Trends Settings '!$B$1),0)+2,"0")),'2019 Equip Index Factors'!C10)*0.01,0),L8))</f>
        <v>46</v>
      </c>
      <c r="M9" s="38">
        <f ca="1">IF(OR(B9=1,'M&amp;E Property Good Factor'!L10&gt;'Trends Settings '!$B$2),
ROUND('M&amp;E Property Good Factor'!L10*IF(B9&gt;ROUND($M$1*'Trends Settings '!$B$1,0),
INDIRECT("'2019 Equip Index Factors'!C"&amp;TEXT(ROUND(($M$1*'Trends Settings '!$B$1),0)+2,"0")),
'2019 Equip Index Factors'!C10)*0.01,0),
IF(OR('M&amp;E Property Good Factor'!L9 &gt; 'Trends Settings '!$B$2,B9 &lt;=ROUND($M$1*'Trends Settings '!$B$1,0)),
ROUND('Trends Settings '!$B$2*
IF(B9&gt;ROUND($M$1*'Trends Settings '!$B$1,0),INDIRECT("'2019 Equip Index Factors'!C"&amp;TEXT(ROUND(($M$1*'Trends Settings '!$B$1),0)+2,"0")),'2019 Equip Index Factors'!C10)*0.01,0),M8))</f>
        <v>51</v>
      </c>
      <c r="N9" s="38">
        <f ca="1">IF(OR(B9=1,'M&amp;E Property Good Factor'!M10&gt;'Trends Settings '!$B$2),
ROUND('M&amp;E Property Good Factor'!M10*IF(B9&gt;ROUND($N$1*'Trends Settings '!$B$1,0),
INDIRECT("'2019 Equip Index Factors'!C"&amp;TEXT(ROUND(($N$1*'Trends Settings '!$B$1),0)+2,"0")),
'2019 Equip Index Factors'!C10)*0.01,0),
IF(OR('M&amp;E Property Good Factor'!M9 &gt; 'Trends Settings '!$B$2,B9 &lt;=ROUND($N$1*'Trends Settings '!$B$1,0)),
ROUND('Trends Settings '!$B$2*
IF(B9&gt;ROUND($N$1*'Trends Settings '!$B$1,0),INDIRECT("'2019 Equip Index Factors'!C"&amp;TEXT(ROUND(($N$1*'Trends Settings '!$B$1),0)+2,"0")),'2019 Equip Index Factors'!C10)*0.01,0),N8))</f>
        <v>56</v>
      </c>
      <c r="O9" s="38">
        <f ca="1">IF(OR(B9=1,'M&amp;E Property Good Factor'!N10&gt;'Trends Settings '!$B$2),
ROUND('M&amp;E Property Good Factor'!N10*IF(B9&gt;ROUND($O$1*'Trends Settings '!$B$1,0),
INDIRECT("'2019 Equip Index Factors'!C"&amp;TEXT(ROUND(($O$1*'Trends Settings '!$B$1),0)+2,"0")),
'2019 Equip Index Factors'!C10)*0.01,0),
IF(OR('M&amp;E Property Good Factor'!N9 &gt; 'Trends Settings '!$B$2,B9 &lt;=ROUND($O$1*'Trends Settings '!$B$1,0)),
ROUND('Trends Settings '!$B$2*
IF(B9&gt;ROUND($O$1*'Trends Settings '!$B$1,0),INDIRECT("'2019 Equip Index Factors'!C"&amp;TEXT(ROUND(($O$1*'Trends Settings '!$B$1),0)+2,"0")),'2019 Equip Index Factors'!C10)*0.01,0),O8))</f>
        <v>60</v>
      </c>
      <c r="P9" s="38">
        <f ca="1">IF(OR(B9=1,'M&amp;E Property Good Factor'!O10&gt;'Trends Settings '!$B$2),
ROUND('M&amp;E Property Good Factor'!O10*IF(B9&gt;ROUND($P$1*'Trends Settings '!$B$1,0),
INDIRECT("'2019 Equip Index Factors'!C"&amp;TEXT(ROUND(($P$1*'Trends Settings '!$B$1),0)+2,"0")),
'2019 Equip Index Factors'!C10)*0.01,0),
IF(OR('M&amp;E Property Good Factor'!O9 &gt; 'Trends Settings '!$B$2,B9 &lt;=ROUND($P$1*'Trends Settings '!$B$1,0)),
ROUND('Trends Settings '!$B$2*
IF(B9&gt;ROUND($P$1*'Trends Settings '!$B$1,0),INDIRECT("'2019 Equip Index Factors'!C"&amp;TEXT(ROUND(($P$1*'Trends Settings '!$B$1),0)+2,"0")),'2019 Equip Index Factors'!C10)*0.01,0),P8))</f>
        <v>67</v>
      </c>
      <c r="Q9" s="38">
        <f ca="1">IF(OR(B9=1,'M&amp;E Property Good Factor'!P10&gt;'Trends Settings '!$B$2),
ROUND('M&amp;E Property Good Factor'!P10*IF(B9&gt;ROUND($Q$1*'Trends Settings '!$B$1,0),
INDIRECT("'2019 Equip Index Factors'!C"&amp;TEXT(ROUND(($Q$1*'Trends Settings '!$B$1),0)+2,"0")),
'2019 Equip Index Factors'!C10)*0.01,0),
IF(OR('M&amp;E Property Good Factor'!P9 &gt; 'Trends Settings '!$B$2,B9 &lt;=ROUND($Q$1*'Trends Settings '!$B$1,0)),
ROUND('Trends Settings '!$B$2*
IF(B9&gt;ROUND($Q$1*'Trends Settings '!$B$1,0),INDIRECT("'2019 Equip Index Factors'!C"&amp;TEXT(ROUND(($Q$1*'Trends Settings '!$B$1),0)+2,"0")),'2019 Equip Index Factors'!C10)*0.01,0),Q8))</f>
        <v>70</v>
      </c>
      <c r="R9" s="38">
        <f ca="1">IF(OR(B9=1,'M&amp;E Property Good Factor'!Q10&gt;'Trends Settings '!$B$2),
ROUND('M&amp;E Property Good Factor'!Q10*IF(B9&gt;ROUND($R$1*'Trends Settings '!$B$1,0),
INDIRECT("'2019 Equip Index Factors'!C"&amp;TEXT(ROUND(($R$1*'Trends Settings '!$B$1),0)+2,"0")),
'2019 Equip Index Factors'!C10)*0.01,0),
IF(OR('M&amp;E Property Good Factor'!Q9 &gt; 'Trends Settings '!$B$2,B9 &lt;=ROUND($R$1*'Trends Settings '!$B$1,0)),
ROUND('Trends Settings '!$B$2*
IF(B9&gt;ROUND($R$1*'Trends Settings '!$B$1,0),INDIRECT("'2019 Equip Index Factors'!C"&amp;TEXT(ROUND(($R$1*'Trends Settings '!$B$1),0)+2,"0")),'2019 Equip Index Factors'!C10)*0.01,0),R8))</f>
        <v>75</v>
      </c>
      <c r="S9" s="38">
        <f ca="1">IF(OR(B9=1,'M&amp;E Property Good Factor'!R10&gt;'Trends Settings '!$B$2),
ROUND('M&amp;E Property Good Factor'!R10*IF(B9&gt;ROUND($S$1*'Trends Settings '!$B$1,0),
INDIRECT("'2019 Equip Index Factors'!C"&amp;TEXT(ROUND(($S$1*'Trends Settings '!$B$1),0)+2,"0")),
'2019 Equip Index Factors'!C10)*0.01,0),
IF(OR('M&amp;E Property Good Factor'!R9 &gt; 'Trends Settings '!$B$2,B9 &lt;=ROUND($S$1*'Trends Settings '!$B$1,0)),
ROUND('Trends Settings '!$B$2*
IF(B9&gt;ROUND($S$1*'Trends Settings '!$B$1,0),INDIRECT("'2019 Equip Index Factors'!C"&amp;TEXT(ROUND(($S$1*'Trends Settings '!$B$1),0)+2,"0")),'2019 Equip Index Factors'!C10)*0.01,0),S8))</f>
        <v>79</v>
      </c>
      <c r="T9" s="38">
        <f ca="1">IF(OR(B9=1,'M&amp;E Property Good Factor'!S10&gt;'Trends Settings '!$B$2),
ROUND('M&amp;E Property Good Factor'!S10*IF(B9&gt;ROUND($T$1*'Trends Settings '!$B$1,0),
INDIRECT("'2019 Equip Index Factors'!C"&amp;TEXT(ROUND(($T$1*'Trends Settings '!$B$1),0)+2,"0")),
'2019 Equip Index Factors'!C10)*0.01,0),
IF(OR('M&amp;E Property Good Factor'!S9 &gt; 'Trends Settings '!$B$2,B9 &lt;=ROUND($T$1*'Trends Settings '!$B$1,0)),
ROUND('Trends Settings '!$B$2*
IF(B9&gt;ROUND($T$1*'Trends Settings '!$B$1,0),INDIRECT("'2019 Equip Index Factors'!C"&amp;TEXT(ROUND(($T$1*'Trends Settings '!$B$1),0)+2,"0")),'2019 Equip Index Factors'!C10)*0.01,0),T8))</f>
        <v>85</v>
      </c>
      <c r="U9" s="38">
        <f ca="1">IF(OR(B9=1,'M&amp;E Property Good Factor'!T10&gt;'Trends Settings '!$B$2),
ROUND('M&amp;E Property Good Factor'!T10*IF(B9&gt;ROUND($U$1*'Trends Settings '!$B$1,0),
INDIRECT("'2019 Equip Index Factors'!C"&amp;TEXT(ROUND(($U$1*'Trends Settings '!$B$1),0)+2,"0")),
'2019 Equip Index Factors'!C10)*0.01,0),
IF(OR('M&amp;E Property Good Factor'!T9 &gt; 'Trends Settings '!$B$2,B9 &lt;=ROUND($U$1*'Trends Settings '!$B$1,0)),
ROUND('Trends Settings '!$B$2*
IF(B9&gt;ROUND($U$1*'Trends Settings '!$B$1,0),INDIRECT("'2019 Equip Index Factors'!C"&amp;TEXT(ROUND(($U$1*'Trends Settings '!$B$1),0)+2,"0")),'2019 Equip Index Factors'!C10)*0.01,0),U8))</f>
        <v>91</v>
      </c>
      <c r="V9" s="38">
        <f ca="1">IF(OR(B9=1,'M&amp;E Property Good Factor'!U10&gt;'Trends Settings '!$B$2),
ROUND('M&amp;E Property Good Factor'!U10*IF(B9&gt;ROUND($V$1*'Trends Settings '!$B$1,0),
INDIRECT("'2019 Equip Index Factors'!C"&amp;TEXT(ROUND(($V$1*'Trends Settings '!$B$1),0)+2,"0")),
'2019 Equip Index Factors'!C10)*0.01,0),
IF(OR('M&amp;E Property Good Factor'!U9 &gt; 'Trends Settings '!$B$2,B9 &lt;=ROUND($V$1*'Trends Settings '!$B$1,0)),
ROUND('Trends Settings '!$B$2*
IF(B9&gt;ROUND($V$1*'Trends Settings '!$B$1,0),INDIRECT("'2019 Equip Index Factors'!C"&amp;TEXT(ROUND(($V$1*'Trends Settings '!$B$1),0)+2,"0")),'2019 Equip Index Factors'!C10)*0.01,0),V8))</f>
        <v>95</v>
      </c>
      <c r="W9" s="38">
        <f ca="1">IF(OR(B9=1,'M&amp;E Property Good Factor'!V10&gt;'Trends Settings '!$B$2),
ROUND('M&amp;E Property Good Factor'!V10*IF(B9&gt;ROUND($W$1*'Trends Settings '!$B$1,0),
INDIRECT("'2019 Equip Index Factors'!C"&amp;TEXT(ROUND(($W$1*'Trends Settings '!$B$1),0)+2,"0")),
'2019 Equip Index Factors'!C10)*0.01,0),
IF(OR('M&amp;E Property Good Factor'!V9 &gt; 'Trends Settings '!$B$2,B9 &lt;=ROUND($W$1*'Trends Settings '!$B$1,0)),
ROUND('Trends Settings '!$B$2*
IF(B9&gt;ROUND($W$1*'Trends Settings '!$B$1,0),INDIRECT("'2019 Equip Index Factors'!C"&amp;TEXT(ROUND(($W$1*'Trends Settings '!$B$1),0)+2,"0")),'2019 Equip Index Factors'!C10)*0.01,0),W8))</f>
        <v>98</v>
      </c>
    </row>
    <row r="10" spans="1:23" ht="12.75" customHeight="1">
      <c r="A10" s="63">
        <v>2011</v>
      </c>
      <c r="B10" s="33">
        <v>9</v>
      </c>
      <c r="C10" s="38">
        <f ca="1">IF(OR(B10=1,'M&amp;E Property Good Factor'!B11&gt;'Trends Settings '!$B$2),ROUND('M&amp;E Property Good Factor'!B11*IF(B10&gt;ROUND($C$1*'Trends Settings '!$B$1,0),INDIRECT("'2019 Equip Index Factors'!C"&amp;TEXT(ROUND(($C$1*'Trends Settings '!$B$1),0)+2,"0")),'2019 Equip Index Factors'!C11)*0.01,0),IF(OR('M&amp;E Property Good Factor'!B10 &gt; 'Trends Settings '!$B$2,B10 &lt;=ROUND($C$1*'Trends Settings '!$B$1,0)),ROUND('Trends Settings '!$B$2*IF(B10&gt;ROUND($C$1*'Trends Settings '!$B$1,0),INDIRECT("'2019 Equip Index Factors'!C"&amp;TEXT(ROUND(($C$1*'Trends Settings '!$B$1),0)+2,"0")),'2019 Equip Index Factors'!C11)*0.01,0),C9))</f>
        <v>10</v>
      </c>
      <c r="D10" s="38">
        <f ca="1">IF(OR(B10=1,'M&amp;E Property Good Factor'!C11&gt;'Trends Settings '!$B$2),
ROUND('M&amp;E Property Good Factor'!C11*IF(B10&gt;ROUND($D$1*'Trends Settings '!$B$1,0),
INDIRECT("'2019 Equip Index Factors'!C"&amp;TEXT(ROUND(($D$1*'Trends Settings '!$B$1),0)+2,"0")),
'2019 Equip Index Factors'!C11)*0.01,0),
IF(OR('M&amp;E Property Good Factor'!C10 &gt; 'Trends Settings '!$B$2,B10 &lt;=ROUND($D$1*'Trends Settings '!$B$1,0)),
ROUND('Trends Settings '!$B$2*
IF(B10&gt;ROUND($D$1*'Trends Settings '!$B$1,0),INDIRECT("'2019 Equip Index Factors'!C"&amp;TEXT(ROUND(($D$1*'Trends Settings '!$B$1),0)+2,"0")),'2019 Equip Index Factors'!C11)*0.01,0),D9))</f>
        <v>10</v>
      </c>
      <c r="E10" s="38">
        <f ca="1">IF(OR(B10=1,'M&amp;E Property Good Factor'!D11&gt;'Trends Settings '!$B$2),
ROUND('M&amp;E Property Good Factor'!D11*IF(B10&gt;ROUND($E$1*'Trends Settings '!$B$1,0),
INDIRECT("'2019 Equip Index Factors'!C"&amp;TEXT(ROUND(($E$1*'Trends Settings '!$B$1),0)+2,"0")),
'2019 Equip Index Factors'!C11)*0.01,0),
IF(OR('M&amp;E Property Good Factor'!D10 &gt; 'Trends Settings '!$B$2,B10 &lt;=ROUND($E$1*'Trends Settings '!$B$1,0)),
ROUND('Trends Settings '!$B$2*
IF(B10&gt;ROUND($E$1*'Trends Settings '!$B$1,0),INDIRECT("'2019 Equip Index Factors'!C"&amp;TEXT(ROUND(($E$1*'Trends Settings '!$B$1),0)+2,"0")),'2019 Equip Index Factors'!C11)*0.01,0),E9))</f>
        <v>10</v>
      </c>
      <c r="F10" s="38">
        <f ca="1">IF(OR(B10=1,'M&amp;E Property Good Factor'!E11&gt;'Trends Settings '!$B$2),
ROUND('M&amp;E Property Good Factor'!E11*IF(B10&gt;ROUND($F$1*'Trends Settings '!$B$1,0),
INDIRECT("'2019 Equip Index Factors'!C"&amp;TEXT(ROUND(($F$1*'Trends Settings '!$B$1),0)+2,"0")),
'2019 Equip Index Factors'!C11)*0.01,0),
IF(OR('M&amp;E Property Good Factor'!E10 &gt; 'Trends Settings '!$B$2,B10 &lt;=ROUND($F$1*'Trends Settings '!$B$1,0)),
ROUND('Trends Settings '!$B$2*
IF(B10&gt;ROUND($F$1*'Trends Settings '!$B$1,0),INDIRECT("'2019 Equip Index Factors'!C"&amp;TEXT(ROUND(($F$1*'Trends Settings '!$B$1),0)+2,"0")),'2019 Equip Index Factors'!C11)*0.01,0),F9))</f>
        <v>10</v>
      </c>
      <c r="G10" s="38">
        <f ca="1">IF(OR(B10=1,'M&amp;E Property Good Factor'!F11&gt;'Trends Settings '!$B$2),
ROUND('M&amp;E Property Good Factor'!F11*IF(B10&gt;ROUND($G$1*'Trends Settings '!$B$1,0),
INDIRECT("'2019 Equip Index Factors'!C"&amp;TEXT(ROUND(($G$1*'Trends Settings '!$B$1),0)+2,"0")),
'2019 Equip Index Factors'!C11)*0.01,0),
IF(OR('M&amp;E Property Good Factor'!F10 &gt; 'Trends Settings '!$B$2,B10 &lt;=ROUND($G$1*'Trends Settings '!$B$1,0)),
ROUND('Trends Settings '!$B$2*
IF(B10&gt;ROUND($G$1*'Trends Settings '!$B$1,0),INDIRECT("'2019 Equip Index Factors'!C"&amp;TEXT(ROUND(($G$1*'Trends Settings '!$B$1),0)+2,"0")),'2019 Equip Index Factors'!C11)*0.01,0),G9))</f>
        <v>10</v>
      </c>
      <c r="H10" s="38">
        <f ca="1">IF(OR(B10=1,'M&amp;E Property Good Factor'!G11&gt;'Trends Settings '!$B$2),
ROUND('M&amp;E Property Good Factor'!G11*IF(B10&gt;ROUND($H$1*'Trends Settings '!$B$1,0),
INDIRECT("'2019 Equip Index Factors'!C"&amp;TEXT(ROUND(($H$1*'Trends Settings '!$B$1),0)+2,"0")),
'2019 Equip Index Factors'!C11)*0.01,0),
IF(OR('M&amp;E Property Good Factor'!G10 &gt; 'Trends Settings '!$B$2,B10 &lt;=ROUND($H$1*'Trends Settings '!$B$1,0)),
ROUND('Trends Settings '!$B$2*
IF(B10&gt;ROUND($H$1*'Trends Settings '!$B$1,0),INDIRECT("'2019 Equip Index Factors'!C"&amp;TEXT(ROUND(($H$1*'Trends Settings '!$B$1),0)+2,"0")),'2019 Equip Index Factors'!C11)*0.01,0),H9))</f>
        <v>14</v>
      </c>
      <c r="I10" s="38">
        <f ca="1">IF(OR(B10=1,'M&amp;E Property Good Factor'!H11&gt;'Trends Settings '!$B$2),
ROUND('M&amp;E Property Good Factor'!H11*IF(B10&gt;ROUND($I$1*'Trends Settings '!$B$1,0),
INDIRECT("'2019 Equip Index Factors'!C"&amp;TEXT(ROUND(($I$1*'Trends Settings '!$B$1),0)+2,"0")),
'2019 Equip Index Factors'!C11)*0.01,0),
IF(OR('M&amp;E Property Good Factor'!H10 &gt; 'Trends Settings '!$B$2,B10 &lt;=ROUND($I$1*'Trends Settings '!$B$1,0)),
ROUND('Trends Settings '!$B$2*
IF(B10&gt;ROUND($I$1*'Trends Settings '!$B$1,0),INDIRECT("'2019 Equip Index Factors'!C"&amp;TEXT(ROUND(($I$1*'Trends Settings '!$B$1),0)+2,"0")),'2019 Equip Index Factors'!C11)*0.01,0),I9))</f>
        <v>20</v>
      </c>
      <c r="J10" s="38">
        <f ca="1">IF(OR(B10=1,'M&amp;E Property Good Factor'!I11&gt;'Trends Settings '!$B$2),
ROUND('M&amp;E Property Good Factor'!I11*IF(B10&gt;ROUND($J$1*'Trends Settings '!$B$1,0),
INDIRECT("'2019 Equip Index Factors'!C"&amp;TEXT(ROUND(($J$1*'Trends Settings '!$B$1),0)+2,"0")),
'2019 Equip Index Factors'!C11)*0.01,0),
IF(OR('M&amp;E Property Good Factor'!I10 &gt; 'Trends Settings '!$B$2,B10 &lt;=ROUND($J$1*'Trends Settings '!$B$1,0)),
ROUND('Trends Settings '!$B$2*
IF(B10&gt;ROUND($J$1*'Trends Settings '!$B$1,0),INDIRECT("'2019 Equip Index Factors'!C"&amp;TEXT(ROUND(($J$1*'Trends Settings '!$B$1),0)+2,"0")),'2019 Equip Index Factors'!C11)*0.01,0),J9))</f>
        <v>27</v>
      </c>
      <c r="K10" s="38">
        <f ca="1">IF(OR(B10=1,'M&amp;E Property Good Factor'!J11&gt;'Trends Settings '!$B$2),
ROUND('M&amp;E Property Good Factor'!J11*IF(B10&gt;ROUND($K$1*'Trends Settings '!$B$1,0),
INDIRECT("'2019 Equip Index Factors'!C"&amp;TEXT(ROUND(($K$1*'Trends Settings '!$B$1),0)+2,"0")),
'2019 Equip Index Factors'!C11)*0.01,0),
IF(OR('M&amp;E Property Good Factor'!J10 &gt; 'Trends Settings '!$B$2,B10 &lt;=ROUND($K$1*'Trends Settings '!$B$1,0)),
ROUND('Trends Settings '!$B$2*
IF(B10&gt;ROUND($K$1*'Trends Settings '!$B$1,0),INDIRECT("'2019 Equip Index Factors'!C"&amp;TEXT(ROUND(($K$1*'Trends Settings '!$B$1),0)+2,"0")),'2019 Equip Index Factors'!C11)*0.01,0),K9))</f>
        <v>33</v>
      </c>
      <c r="L10" s="38">
        <f ca="1">IF(OR(B10=1,'M&amp;E Property Good Factor'!K11&gt;'Trends Settings '!$B$2),
ROUND('M&amp;E Property Good Factor'!K11*IF(B10&gt;ROUND($L$1*'Trends Settings '!$B$1,0),
INDIRECT("'2019 Equip Index Factors'!C"&amp;TEXT(ROUND(($L$1*'Trends Settings '!$B$1),0)+2,"0")),
'2019 Equip Index Factors'!C11)*0.01,0),
IF(OR('M&amp;E Property Good Factor'!K10 &gt; 'Trends Settings '!$B$2,B10 &lt;=ROUND($L$1*'Trends Settings '!$B$1,0)),
ROUND('Trends Settings '!$B$2*
IF(B10&gt;ROUND($L$1*'Trends Settings '!$B$1,0),INDIRECT("'2019 Equip Index Factors'!C"&amp;TEXT(ROUND(($L$1*'Trends Settings '!$B$1),0)+2,"0")),'2019 Equip Index Factors'!C11)*0.01,0),L9))</f>
        <v>40</v>
      </c>
      <c r="M10" s="38">
        <f ca="1">IF(OR(B10=1,'M&amp;E Property Good Factor'!L11&gt;'Trends Settings '!$B$2),
ROUND('M&amp;E Property Good Factor'!L11*IF(B10&gt;ROUND($M$1*'Trends Settings '!$B$1,0),
INDIRECT("'2019 Equip Index Factors'!C"&amp;TEXT(ROUND(($M$1*'Trends Settings '!$B$1),0)+2,"0")),
'2019 Equip Index Factors'!C11)*0.01,0),
IF(OR('M&amp;E Property Good Factor'!L10 &gt; 'Trends Settings '!$B$2,B10 &lt;=ROUND($M$1*'Trends Settings '!$B$1,0)),
ROUND('Trends Settings '!$B$2*
IF(B10&gt;ROUND($M$1*'Trends Settings '!$B$1,0),INDIRECT("'2019 Equip Index Factors'!C"&amp;TEXT(ROUND(($M$1*'Trends Settings '!$B$1),0)+2,"0")),'2019 Equip Index Factors'!C11)*0.01,0),M9))</f>
        <v>45</v>
      </c>
      <c r="N10" s="38">
        <f ca="1">IF(OR(B10=1,'M&amp;E Property Good Factor'!M11&gt;'Trends Settings '!$B$2),
ROUND('M&amp;E Property Good Factor'!M11*IF(B10&gt;ROUND($N$1*'Trends Settings '!$B$1,0),
INDIRECT("'2019 Equip Index Factors'!C"&amp;TEXT(ROUND(($N$1*'Trends Settings '!$B$1),0)+2,"0")),
'2019 Equip Index Factors'!C11)*0.01,0),
IF(OR('M&amp;E Property Good Factor'!M10 &gt; 'Trends Settings '!$B$2,B10 &lt;=ROUND($N$1*'Trends Settings '!$B$1,0)),
ROUND('Trends Settings '!$B$2*
IF(B10&gt;ROUND($N$1*'Trends Settings '!$B$1,0),INDIRECT("'2019 Equip Index Factors'!C"&amp;TEXT(ROUND(($N$1*'Trends Settings '!$B$1),0)+2,"0")),'2019 Equip Index Factors'!C11)*0.01,0),N9))</f>
        <v>50</v>
      </c>
      <c r="O10" s="38">
        <f ca="1">IF(OR(B10=1,'M&amp;E Property Good Factor'!N11&gt;'Trends Settings '!$B$2),
ROUND('M&amp;E Property Good Factor'!N11*IF(B10&gt;ROUND($O$1*'Trends Settings '!$B$1,0),
INDIRECT("'2019 Equip Index Factors'!C"&amp;TEXT(ROUND(($O$1*'Trends Settings '!$B$1),0)+2,"0")),
'2019 Equip Index Factors'!C11)*0.01,0),
IF(OR('M&amp;E Property Good Factor'!N10 &gt; 'Trends Settings '!$B$2,B10 &lt;=ROUND($O$1*'Trends Settings '!$B$1,0)),
ROUND('Trends Settings '!$B$2*
IF(B10&gt;ROUND($O$1*'Trends Settings '!$B$1,0),INDIRECT("'2019 Equip Index Factors'!C"&amp;TEXT(ROUND(($O$1*'Trends Settings '!$B$1),0)+2,"0")),'2019 Equip Index Factors'!C11)*0.01,0),O9))</f>
        <v>55</v>
      </c>
      <c r="P10" s="38">
        <f ca="1">IF(OR(B10=1,'M&amp;E Property Good Factor'!O11&gt;'Trends Settings '!$B$2),
ROUND('M&amp;E Property Good Factor'!O11*IF(B10&gt;ROUND($P$1*'Trends Settings '!$B$1,0),
INDIRECT("'2019 Equip Index Factors'!C"&amp;TEXT(ROUND(($P$1*'Trends Settings '!$B$1),0)+2,"0")),
'2019 Equip Index Factors'!C11)*0.01,0),
IF(OR('M&amp;E Property Good Factor'!O10 &gt; 'Trends Settings '!$B$2,B10 &lt;=ROUND($P$1*'Trends Settings '!$B$1,0)),
ROUND('Trends Settings '!$B$2*
IF(B10&gt;ROUND($P$1*'Trends Settings '!$B$1,0),INDIRECT("'2019 Equip Index Factors'!C"&amp;TEXT(ROUND(($P$1*'Trends Settings '!$B$1),0)+2,"0")),'2019 Equip Index Factors'!C11)*0.01,0),P9))</f>
        <v>62</v>
      </c>
      <c r="Q10" s="38">
        <f ca="1">IF(OR(B10=1,'M&amp;E Property Good Factor'!P11&gt;'Trends Settings '!$B$2),
ROUND('M&amp;E Property Good Factor'!P11*IF(B10&gt;ROUND($Q$1*'Trends Settings '!$B$1,0),
INDIRECT("'2019 Equip Index Factors'!C"&amp;TEXT(ROUND(($Q$1*'Trends Settings '!$B$1),0)+2,"0")),
'2019 Equip Index Factors'!C11)*0.01,0),
IF(OR('M&amp;E Property Good Factor'!P10 &gt; 'Trends Settings '!$B$2,B10 &lt;=ROUND($Q$1*'Trends Settings '!$B$1,0)),
ROUND('Trends Settings '!$B$2*
IF(B10&gt;ROUND($Q$1*'Trends Settings '!$B$1,0),INDIRECT("'2019 Equip Index Factors'!C"&amp;TEXT(ROUND(($Q$1*'Trends Settings '!$B$1),0)+2,"0")),'2019 Equip Index Factors'!C11)*0.01,0),Q9))</f>
        <v>66</v>
      </c>
      <c r="R10" s="38">
        <f ca="1">IF(OR(B10=1,'M&amp;E Property Good Factor'!Q11&gt;'Trends Settings '!$B$2),
ROUND('M&amp;E Property Good Factor'!Q11*IF(B10&gt;ROUND($R$1*'Trends Settings '!$B$1,0),
INDIRECT("'2019 Equip Index Factors'!C"&amp;TEXT(ROUND(($R$1*'Trends Settings '!$B$1),0)+2,"0")),
'2019 Equip Index Factors'!C11)*0.01,0),
IF(OR('M&amp;E Property Good Factor'!Q10 &gt; 'Trends Settings '!$B$2,B10 &lt;=ROUND($R$1*'Trends Settings '!$B$1,0)),
ROUND('Trends Settings '!$B$2*
IF(B10&gt;ROUND($R$1*'Trends Settings '!$B$1,0),INDIRECT("'2019 Equip Index Factors'!C"&amp;TEXT(ROUND(($R$1*'Trends Settings '!$B$1),0)+2,"0")),'2019 Equip Index Factors'!C11)*0.01,0),R9))</f>
        <v>72</v>
      </c>
      <c r="S10" s="38">
        <f ca="1">IF(OR(B10=1,'M&amp;E Property Good Factor'!R11&gt;'Trends Settings '!$B$2),
ROUND('M&amp;E Property Good Factor'!R11*IF(B10&gt;ROUND($S$1*'Trends Settings '!$B$1,0),
INDIRECT("'2019 Equip Index Factors'!C"&amp;TEXT(ROUND(($S$1*'Trends Settings '!$B$1),0)+2,"0")),
'2019 Equip Index Factors'!C11)*0.01,0),
IF(OR('M&amp;E Property Good Factor'!R10 &gt; 'Trends Settings '!$B$2,B10 &lt;=ROUND($S$1*'Trends Settings '!$B$1,0)),
ROUND('Trends Settings '!$B$2*
IF(B10&gt;ROUND($S$1*'Trends Settings '!$B$1,0),INDIRECT("'2019 Equip Index Factors'!C"&amp;TEXT(ROUND(($S$1*'Trends Settings '!$B$1),0)+2,"0")),'2019 Equip Index Factors'!C11)*0.01,0),S9))</f>
        <v>77</v>
      </c>
      <c r="T10" s="38">
        <f ca="1">IF(OR(B10=1,'M&amp;E Property Good Factor'!S11&gt;'Trends Settings '!$B$2),
ROUND('M&amp;E Property Good Factor'!S11*IF(B10&gt;ROUND($T$1*'Trends Settings '!$B$1,0),
INDIRECT("'2019 Equip Index Factors'!C"&amp;TEXT(ROUND(($T$1*'Trends Settings '!$B$1),0)+2,"0")),
'2019 Equip Index Factors'!C11)*0.01,0),
IF(OR('M&amp;E Property Good Factor'!S10 &gt; 'Trends Settings '!$B$2,B10 &lt;=ROUND($T$1*'Trends Settings '!$B$1,0)),
ROUND('Trends Settings '!$B$2*
IF(B10&gt;ROUND($T$1*'Trends Settings '!$B$1,0),INDIRECT("'2019 Equip Index Factors'!C"&amp;TEXT(ROUND(($T$1*'Trends Settings '!$B$1),0)+2,"0")),'2019 Equip Index Factors'!C11)*0.01,0),T9))</f>
        <v>83</v>
      </c>
      <c r="U10" s="38">
        <f ca="1">IF(OR(B10=1,'M&amp;E Property Good Factor'!T11&gt;'Trends Settings '!$B$2),
ROUND('M&amp;E Property Good Factor'!T11*IF(B10&gt;ROUND($U$1*'Trends Settings '!$B$1,0),
INDIRECT("'2019 Equip Index Factors'!C"&amp;TEXT(ROUND(($U$1*'Trends Settings '!$B$1),0)+2,"0")),
'2019 Equip Index Factors'!C11)*0.01,0),
IF(OR('M&amp;E Property Good Factor'!T10 &gt; 'Trends Settings '!$B$2,B10 &lt;=ROUND($U$1*'Trends Settings '!$B$1,0)),
ROUND('Trends Settings '!$B$2*
IF(B10&gt;ROUND($U$1*'Trends Settings '!$B$1,0),INDIRECT("'2019 Equip Index Factors'!C"&amp;TEXT(ROUND(($U$1*'Trends Settings '!$B$1),0)+2,"0")),'2019 Equip Index Factors'!C11)*0.01,0),U9))</f>
        <v>90</v>
      </c>
      <c r="V10" s="38">
        <f ca="1">IF(OR(B10=1,'M&amp;E Property Good Factor'!U11&gt;'Trends Settings '!$B$2),
ROUND('M&amp;E Property Good Factor'!U11*IF(B10&gt;ROUND($V$1*'Trends Settings '!$B$1,0),
INDIRECT("'2019 Equip Index Factors'!C"&amp;TEXT(ROUND(($V$1*'Trends Settings '!$B$1),0)+2,"0")),
'2019 Equip Index Factors'!C11)*0.01,0),
IF(OR('M&amp;E Property Good Factor'!U10 &gt; 'Trends Settings '!$B$2,B10 &lt;=ROUND($V$1*'Trends Settings '!$B$1,0)),
ROUND('Trends Settings '!$B$2*
IF(B10&gt;ROUND($V$1*'Trends Settings '!$B$1,0),INDIRECT("'2019 Equip Index Factors'!C"&amp;TEXT(ROUND(($V$1*'Trends Settings '!$B$1),0)+2,"0")),'2019 Equip Index Factors'!C11)*0.01,0),V9))</f>
        <v>95</v>
      </c>
      <c r="W10" s="38">
        <f ca="1">IF(OR(B10=1,'M&amp;E Property Good Factor'!V11&gt;'Trends Settings '!$B$2),
ROUND('M&amp;E Property Good Factor'!V11*IF(B10&gt;ROUND($W$1*'Trends Settings '!$B$1,0),
INDIRECT("'2019 Equip Index Factors'!C"&amp;TEXT(ROUND(($W$1*'Trends Settings '!$B$1),0)+2,"0")),
'2019 Equip Index Factors'!C11)*0.01,0),
IF(OR('M&amp;E Property Good Factor'!V10 &gt; 'Trends Settings '!$B$2,B10 &lt;=ROUND($W$1*'Trends Settings '!$B$1,0)),
ROUND('Trends Settings '!$B$2*
IF(B10&gt;ROUND($W$1*'Trends Settings '!$B$1,0),INDIRECT("'2019 Equip Index Factors'!C"&amp;TEXT(ROUND(($W$1*'Trends Settings '!$B$1),0)+2,"0")),'2019 Equip Index Factors'!C11)*0.01,0),W9))</f>
        <v>99</v>
      </c>
    </row>
    <row r="11" spans="1:23" ht="12.75" customHeight="1">
      <c r="A11" s="63">
        <v>2010</v>
      </c>
      <c r="B11" s="33">
        <v>10</v>
      </c>
      <c r="C11" s="38">
        <f ca="1">IF(OR(B11=1,'M&amp;E Property Good Factor'!B12&gt;'Trends Settings '!$B$2),ROUND('M&amp;E Property Good Factor'!B12*IF(B11&gt;ROUND($C$1*'Trends Settings '!$B$1,0),INDIRECT("'2019 Equip Index Factors'!C"&amp;TEXT(ROUND(($C$1*'Trends Settings '!$B$1),0)+2,"0")),'2019 Equip Index Factors'!C12)*0.01,0),IF(OR('M&amp;E Property Good Factor'!B11 &gt; 'Trends Settings '!$B$2,B11 &lt;=ROUND($C$1*'Trends Settings '!$B$1,0)),ROUND('Trends Settings '!$B$2*IF(B11&gt;ROUND($C$1*'Trends Settings '!$B$1,0),INDIRECT("'2019 Equip Index Factors'!C"&amp;TEXT(ROUND(($C$1*'Trends Settings '!$B$1),0)+2,"0")),'2019 Equip Index Factors'!C12)*0.01,0),C10))</f>
        <v>10</v>
      </c>
      <c r="D11" s="38">
        <f ca="1">IF(OR(B11=1,'M&amp;E Property Good Factor'!C12&gt;'Trends Settings '!$B$2),
ROUND('M&amp;E Property Good Factor'!C12*IF(B11&gt;ROUND($D$1*'Trends Settings '!$B$1,0),
INDIRECT("'2019 Equip Index Factors'!C"&amp;TEXT(ROUND(($D$1*'Trends Settings '!$B$1),0)+2,"0")),
'2019 Equip Index Factors'!C12)*0.01,0),
IF(OR('M&amp;E Property Good Factor'!C11 &gt; 'Trends Settings '!$B$2,B11 &lt;=ROUND($D$1*'Trends Settings '!$B$1,0)),
ROUND('Trends Settings '!$B$2*
IF(B11&gt;ROUND($D$1*'Trends Settings '!$B$1,0),INDIRECT("'2019 Equip Index Factors'!C"&amp;TEXT(ROUND(($D$1*'Trends Settings '!$B$1),0)+2,"0")),'2019 Equip Index Factors'!C12)*0.01,0),D10))</f>
        <v>10</v>
      </c>
      <c r="E11" s="38">
        <f ca="1">IF(OR(B11=1,'M&amp;E Property Good Factor'!D12&gt;'Trends Settings '!$B$2),
ROUND('M&amp;E Property Good Factor'!D12*IF(B11&gt;ROUND($E$1*'Trends Settings '!$B$1,0),
INDIRECT("'2019 Equip Index Factors'!C"&amp;TEXT(ROUND(($E$1*'Trends Settings '!$B$1),0)+2,"0")),
'2019 Equip Index Factors'!C12)*0.01,0),
IF(OR('M&amp;E Property Good Factor'!D11 &gt; 'Trends Settings '!$B$2,B11 &lt;=ROUND($E$1*'Trends Settings '!$B$1,0)),
ROUND('Trends Settings '!$B$2*
IF(B11&gt;ROUND($E$1*'Trends Settings '!$B$1,0),INDIRECT("'2019 Equip Index Factors'!C"&amp;TEXT(ROUND(($E$1*'Trends Settings '!$B$1),0)+2,"0")),'2019 Equip Index Factors'!C12)*0.01,0),E10))</f>
        <v>10</v>
      </c>
      <c r="F11" s="38">
        <f ca="1">IF(OR(B11=1,'M&amp;E Property Good Factor'!E12&gt;'Trends Settings '!$B$2),
ROUND('M&amp;E Property Good Factor'!E12*IF(B11&gt;ROUND($F$1*'Trends Settings '!$B$1,0),
INDIRECT("'2019 Equip Index Factors'!C"&amp;TEXT(ROUND(($F$1*'Trends Settings '!$B$1),0)+2,"0")),
'2019 Equip Index Factors'!C12)*0.01,0),
IF(OR('M&amp;E Property Good Factor'!E11 &gt; 'Trends Settings '!$B$2,B11 &lt;=ROUND($F$1*'Trends Settings '!$B$1,0)),
ROUND('Trends Settings '!$B$2*
IF(B11&gt;ROUND($F$1*'Trends Settings '!$B$1,0),INDIRECT("'2019 Equip Index Factors'!C"&amp;TEXT(ROUND(($F$1*'Trends Settings '!$B$1),0)+2,"0")),'2019 Equip Index Factors'!C12)*0.01,0),F10))</f>
        <v>10</v>
      </c>
      <c r="G11" s="38">
        <f ca="1">IF(OR(B11=1,'M&amp;E Property Good Factor'!F12&gt;'Trends Settings '!$B$2),
ROUND('M&amp;E Property Good Factor'!F12*IF(B11&gt;ROUND($G$1*'Trends Settings '!$B$1,0),
INDIRECT("'2019 Equip Index Factors'!C"&amp;TEXT(ROUND(($G$1*'Trends Settings '!$B$1),0)+2,"0")),
'2019 Equip Index Factors'!C12)*0.01,0),
IF(OR('M&amp;E Property Good Factor'!F11 &gt; 'Trends Settings '!$B$2,B11 &lt;=ROUND($G$1*'Trends Settings '!$B$1,0)),
ROUND('Trends Settings '!$B$2*
IF(B11&gt;ROUND($G$1*'Trends Settings '!$B$1,0),INDIRECT("'2019 Equip Index Factors'!C"&amp;TEXT(ROUND(($G$1*'Trends Settings '!$B$1),0)+2,"0")),'2019 Equip Index Factors'!C12)*0.01,0),G10))</f>
        <v>10</v>
      </c>
      <c r="H11" s="38">
        <f ca="1">IF(OR(B11=1,'M&amp;E Property Good Factor'!G12&gt;'Trends Settings '!$B$2),
ROUND('M&amp;E Property Good Factor'!G12*IF(B11&gt;ROUND($H$1*'Trends Settings '!$B$1,0),
INDIRECT("'2019 Equip Index Factors'!C"&amp;TEXT(ROUND(($H$1*'Trends Settings '!$B$1),0)+2,"0")),
'2019 Equip Index Factors'!C12)*0.01,0),
IF(OR('M&amp;E Property Good Factor'!G11 &gt; 'Trends Settings '!$B$2,B11 &lt;=ROUND($H$1*'Trends Settings '!$B$1,0)),
ROUND('Trends Settings '!$B$2*
IF(B11&gt;ROUND($H$1*'Trends Settings '!$B$1,0),INDIRECT("'2019 Equip Index Factors'!C"&amp;TEXT(ROUND(($H$1*'Trends Settings '!$B$1),0)+2,"0")),'2019 Equip Index Factors'!C12)*0.01,0),H10))</f>
        <v>10</v>
      </c>
      <c r="I11" s="38">
        <f ca="1">IF(OR(B11=1,'M&amp;E Property Good Factor'!H12&gt;'Trends Settings '!$B$2),
ROUND('M&amp;E Property Good Factor'!H12*IF(B11&gt;ROUND($I$1*'Trends Settings '!$B$1,0),
INDIRECT("'2019 Equip Index Factors'!C"&amp;TEXT(ROUND(($I$1*'Trends Settings '!$B$1),0)+2,"0")),
'2019 Equip Index Factors'!C12)*0.01,0),
IF(OR('M&amp;E Property Good Factor'!H11 &gt; 'Trends Settings '!$B$2,B11 &lt;=ROUND($I$1*'Trends Settings '!$B$1,0)),
ROUND('Trends Settings '!$B$2*
IF(B11&gt;ROUND($I$1*'Trends Settings '!$B$1,0),INDIRECT("'2019 Equip Index Factors'!C"&amp;TEXT(ROUND(($I$1*'Trends Settings '!$B$1),0)+2,"0")),'2019 Equip Index Factors'!C12)*0.01,0),I10))</f>
        <v>15</v>
      </c>
      <c r="J11" s="38">
        <f ca="1">IF(OR(B11=1,'M&amp;E Property Good Factor'!I12&gt;'Trends Settings '!$B$2),
ROUND('M&amp;E Property Good Factor'!I12*IF(B11&gt;ROUND($J$1*'Trends Settings '!$B$1,0),
INDIRECT("'2019 Equip Index Factors'!C"&amp;TEXT(ROUND(($J$1*'Trends Settings '!$B$1),0)+2,"0")),
'2019 Equip Index Factors'!C12)*0.01,0),
IF(OR('M&amp;E Property Good Factor'!I11 &gt; 'Trends Settings '!$B$2,B11 &lt;=ROUND($J$1*'Trends Settings '!$B$1,0)),
ROUND('Trends Settings '!$B$2*
IF(B11&gt;ROUND($J$1*'Trends Settings '!$B$1,0),INDIRECT("'2019 Equip Index Factors'!C"&amp;TEXT(ROUND(($J$1*'Trends Settings '!$B$1),0)+2,"0")),'2019 Equip Index Factors'!C12)*0.01,0),J10))</f>
        <v>21</v>
      </c>
      <c r="K11" s="38">
        <f ca="1">IF(OR(B11=1,'M&amp;E Property Good Factor'!J12&gt;'Trends Settings '!$B$2),
ROUND('M&amp;E Property Good Factor'!J12*IF(B11&gt;ROUND($K$1*'Trends Settings '!$B$1,0),
INDIRECT("'2019 Equip Index Factors'!C"&amp;TEXT(ROUND(($K$1*'Trends Settings '!$B$1),0)+2,"0")),
'2019 Equip Index Factors'!C12)*0.01,0),
IF(OR('M&amp;E Property Good Factor'!J11 &gt; 'Trends Settings '!$B$2,B11 &lt;=ROUND($K$1*'Trends Settings '!$B$1,0)),
ROUND('Trends Settings '!$B$2*
IF(B11&gt;ROUND($K$1*'Trends Settings '!$B$1,0),INDIRECT("'2019 Equip Index Factors'!C"&amp;TEXT(ROUND(($K$1*'Trends Settings '!$B$1),0)+2,"0")),'2019 Equip Index Factors'!C12)*0.01,0),K10))</f>
        <v>27</v>
      </c>
      <c r="L11" s="38">
        <f ca="1">IF(OR(B11=1,'M&amp;E Property Good Factor'!K12&gt;'Trends Settings '!$B$2),
ROUND('M&amp;E Property Good Factor'!K12*IF(B11&gt;ROUND($L$1*'Trends Settings '!$B$1,0),
INDIRECT("'2019 Equip Index Factors'!C"&amp;TEXT(ROUND(($L$1*'Trends Settings '!$B$1),0)+2,"0")),
'2019 Equip Index Factors'!C12)*0.01,0),
IF(OR('M&amp;E Property Good Factor'!K11 &gt; 'Trends Settings '!$B$2,B11 &lt;=ROUND($L$1*'Trends Settings '!$B$1,0)),
ROUND('Trends Settings '!$B$2*
IF(B11&gt;ROUND($L$1*'Trends Settings '!$B$1,0),INDIRECT("'2019 Equip Index Factors'!C"&amp;TEXT(ROUND(($L$1*'Trends Settings '!$B$1),0)+2,"0")),'2019 Equip Index Factors'!C12)*0.01,0),L10))</f>
        <v>34</v>
      </c>
      <c r="M11" s="38">
        <f ca="1">IF(OR(B11=1,'M&amp;E Property Good Factor'!L12&gt;'Trends Settings '!$B$2),
ROUND('M&amp;E Property Good Factor'!L12*IF(B11&gt;ROUND($M$1*'Trends Settings '!$B$1,0),
INDIRECT("'2019 Equip Index Factors'!C"&amp;TEXT(ROUND(($M$1*'Trends Settings '!$B$1),0)+2,"0")),
'2019 Equip Index Factors'!C12)*0.01,0),
IF(OR('M&amp;E Property Good Factor'!L11 &gt; 'Trends Settings '!$B$2,B11 &lt;=ROUND($M$1*'Trends Settings '!$B$1,0)),
ROUND('Trends Settings '!$B$2*
IF(B11&gt;ROUND($M$1*'Trends Settings '!$B$1,0),INDIRECT("'2019 Equip Index Factors'!C"&amp;TEXT(ROUND(($M$1*'Trends Settings '!$B$1),0)+2,"0")),'2019 Equip Index Factors'!C12)*0.01,0),M10))</f>
        <v>39</v>
      </c>
      <c r="N11" s="38">
        <f ca="1">IF(OR(B11=1,'M&amp;E Property Good Factor'!M12&gt;'Trends Settings '!$B$2),
ROUND('M&amp;E Property Good Factor'!M12*IF(B11&gt;ROUND($N$1*'Trends Settings '!$B$1,0),
INDIRECT("'2019 Equip Index Factors'!C"&amp;TEXT(ROUND(($N$1*'Trends Settings '!$B$1),0)+2,"0")),
'2019 Equip Index Factors'!C12)*0.01,0),
IF(OR('M&amp;E Property Good Factor'!M11 &gt; 'Trends Settings '!$B$2,B11 &lt;=ROUND($N$1*'Trends Settings '!$B$1,0)),
ROUND('Trends Settings '!$B$2*
IF(B11&gt;ROUND($N$1*'Trends Settings '!$B$1,0),INDIRECT("'2019 Equip Index Factors'!C"&amp;TEXT(ROUND(($N$1*'Trends Settings '!$B$1),0)+2,"0")),'2019 Equip Index Factors'!C12)*0.01,0),N10))</f>
        <v>45</v>
      </c>
      <c r="O11" s="38">
        <f ca="1">IF(OR(B11=1,'M&amp;E Property Good Factor'!N12&gt;'Trends Settings '!$B$2),
ROUND('M&amp;E Property Good Factor'!N12*IF(B11&gt;ROUND($O$1*'Trends Settings '!$B$1,0),
INDIRECT("'2019 Equip Index Factors'!C"&amp;TEXT(ROUND(($O$1*'Trends Settings '!$B$1),0)+2,"0")),
'2019 Equip Index Factors'!C12)*0.01,0),
IF(OR('M&amp;E Property Good Factor'!N11 &gt; 'Trends Settings '!$B$2,B11 &lt;=ROUND($O$1*'Trends Settings '!$B$1,0)),
ROUND('Trends Settings '!$B$2*
IF(B11&gt;ROUND($O$1*'Trends Settings '!$B$1,0),INDIRECT("'2019 Equip Index Factors'!C"&amp;TEXT(ROUND(($O$1*'Trends Settings '!$B$1),0)+2,"0")),'2019 Equip Index Factors'!C12)*0.01,0),O10))</f>
        <v>50</v>
      </c>
      <c r="P11" s="38">
        <f ca="1">IF(OR(B11=1,'M&amp;E Property Good Factor'!O12&gt;'Trends Settings '!$B$2),
ROUND('M&amp;E Property Good Factor'!O12*IF(B11&gt;ROUND($P$1*'Trends Settings '!$B$1,0),
INDIRECT("'2019 Equip Index Factors'!C"&amp;TEXT(ROUND(($P$1*'Trends Settings '!$B$1),0)+2,"0")),
'2019 Equip Index Factors'!C12)*0.01,0),
IF(OR('M&amp;E Property Good Factor'!O11 &gt; 'Trends Settings '!$B$2,B11 &lt;=ROUND($P$1*'Trends Settings '!$B$1,0)),
ROUND('Trends Settings '!$B$2*
IF(B11&gt;ROUND($P$1*'Trends Settings '!$B$1,0),INDIRECT("'2019 Equip Index Factors'!C"&amp;TEXT(ROUND(($P$1*'Trends Settings '!$B$1),0)+2,"0")),'2019 Equip Index Factors'!C12)*0.01,0),P10))</f>
        <v>58</v>
      </c>
      <c r="Q11" s="38">
        <f ca="1">IF(OR(B11=1,'M&amp;E Property Good Factor'!P12&gt;'Trends Settings '!$B$2),
ROUND('M&amp;E Property Good Factor'!P12*IF(B11&gt;ROUND($Q$1*'Trends Settings '!$B$1,0),
INDIRECT("'2019 Equip Index Factors'!C"&amp;TEXT(ROUND(($Q$1*'Trends Settings '!$B$1),0)+2,"0")),
'2019 Equip Index Factors'!C12)*0.01,0),
IF(OR('M&amp;E Property Good Factor'!P11 &gt; 'Trends Settings '!$B$2,B11 &lt;=ROUND($Q$1*'Trends Settings '!$B$1,0)),
ROUND('Trends Settings '!$B$2*
IF(B11&gt;ROUND($Q$1*'Trends Settings '!$B$1,0),INDIRECT("'2019 Equip Index Factors'!C"&amp;TEXT(ROUND(($Q$1*'Trends Settings '!$B$1),0)+2,"0")),'2019 Equip Index Factors'!C12)*0.01,0),Q10))</f>
        <v>62</v>
      </c>
      <c r="R11" s="38">
        <f ca="1">IF(OR(B11=1,'M&amp;E Property Good Factor'!Q12&gt;'Trends Settings '!$B$2),
ROUND('M&amp;E Property Good Factor'!Q12*IF(B11&gt;ROUND($R$1*'Trends Settings '!$B$1,0),
INDIRECT("'2019 Equip Index Factors'!C"&amp;TEXT(ROUND(($R$1*'Trends Settings '!$B$1),0)+2,"0")),
'2019 Equip Index Factors'!C12)*0.01,0),
IF(OR('M&amp;E Property Good Factor'!Q11 &gt; 'Trends Settings '!$B$2,B11 &lt;=ROUND($R$1*'Trends Settings '!$B$1,0)),
ROUND('Trends Settings '!$B$2*
IF(B11&gt;ROUND($R$1*'Trends Settings '!$B$1,0),INDIRECT("'2019 Equip Index Factors'!C"&amp;TEXT(ROUND(($R$1*'Trends Settings '!$B$1),0)+2,"0")),'2019 Equip Index Factors'!C12)*0.01,0),R10))</f>
        <v>69</v>
      </c>
      <c r="S11" s="38">
        <f ca="1">IF(OR(B11=1,'M&amp;E Property Good Factor'!R12&gt;'Trends Settings '!$B$2),
ROUND('M&amp;E Property Good Factor'!R12*IF(B11&gt;ROUND($S$1*'Trends Settings '!$B$1,0),
INDIRECT("'2019 Equip Index Factors'!C"&amp;TEXT(ROUND(($S$1*'Trends Settings '!$B$1),0)+2,"0")),
'2019 Equip Index Factors'!C12)*0.01,0),
IF(OR('M&amp;E Property Good Factor'!R11 &gt; 'Trends Settings '!$B$2,B11 &lt;=ROUND($S$1*'Trends Settings '!$B$1,0)),
ROUND('Trends Settings '!$B$2*
IF(B11&gt;ROUND($S$1*'Trends Settings '!$B$1,0),INDIRECT("'2019 Equip Index Factors'!C"&amp;TEXT(ROUND(($S$1*'Trends Settings '!$B$1),0)+2,"0")),'2019 Equip Index Factors'!C12)*0.01,0),S10))</f>
        <v>74</v>
      </c>
      <c r="T11" s="38">
        <f ca="1">IF(OR(B11=1,'M&amp;E Property Good Factor'!S12&gt;'Trends Settings '!$B$2),
ROUND('M&amp;E Property Good Factor'!S12*IF(B11&gt;ROUND($T$1*'Trends Settings '!$B$1,0),
INDIRECT("'2019 Equip Index Factors'!C"&amp;TEXT(ROUND(($T$1*'Trends Settings '!$B$1),0)+2,"0")),
'2019 Equip Index Factors'!C12)*0.01,0),
IF(OR('M&amp;E Property Good Factor'!S11 &gt; 'Trends Settings '!$B$2,B11 &lt;=ROUND($T$1*'Trends Settings '!$B$1,0)),
ROUND('Trends Settings '!$B$2*
IF(B11&gt;ROUND($T$1*'Trends Settings '!$B$1,0),INDIRECT("'2019 Equip Index Factors'!C"&amp;TEXT(ROUND(($T$1*'Trends Settings '!$B$1),0)+2,"0")),'2019 Equip Index Factors'!C12)*0.01,0),T10))</f>
        <v>81</v>
      </c>
      <c r="U11" s="38">
        <f ca="1">IF(OR(B11=1,'M&amp;E Property Good Factor'!T12&gt;'Trends Settings '!$B$2),
ROUND('M&amp;E Property Good Factor'!T12*IF(B11&gt;ROUND($U$1*'Trends Settings '!$B$1,0),
INDIRECT("'2019 Equip Index Factors'!C"&amp;TEXT(ROUND(($U$1*'Trends Settings '!$B$1),0)+2,"0")),
'2019 Equip Index Factors'!C12)*0.01,0),
IF(OR('M&amp;E Property Good Factor'!T11 &gt; 'Trends Settings '!$B$2,B11 &lt;=ROUND($U$1*'Trends Settings '!$B$1,0)),
ROUND('Trends Settings '!$B$2*
IF(B11&gt;ROUND($U$1*'Trends Settings '!$B$1,0),INDIRECT("'2019 Equip Index Factors'!C"&amp;TEXT(ROUND(($U$1*'Trends Settings '!$B$1),0)+2,"0")),'2019 Equip Index Factors'!C12)*0.01,0),U10))</f>
        <v>89</v>
      </c>
      <c r="V11" s="38">
        <f ca="1">IF(OR(B11=1,'M&amp;E Property Good Factor'!U12&gt;'Trends Settings '!$B$2),
ROUND('M&amp;E Property Good Factor'!U12*IF(B11&gt;ROUND($V$1*'Trends Settings '!$B$1,0),
INDIRECT("'2019 Equip Index Factors'!C"&amp;TEXT(ROUND(($V$1*'Trends Settings '!$B$1),0)+2,"0")),
'2019 Equip Index Factors'!C12)*0.01,0),
IF(OR('M&amp;E Property Good Factor'!U11 &gt; 'Trends Settings '!$B$2,B11 &lt;=ROUND($V$1*'Trends Settings '!$B$1,0)),
ROUND('Trends Settings '!$B$2*
IF(B11&gt;ROUND($V$1*'Trends Settings '!$B$1,0),INDIRECT("'2019 Equip Index Factors'!C"&amp;TEXT(ROUND(($V$1*'Trends Settings '!$B$1),0)+2,"0")),'2019 Equip Index Factors'!C12)*0.01,0),V10))</f>
        <v>95</v>
      </c>
      <c r="W11" s="38">
        <f ca="1">IF(OR(B11=1,'M&amp;E Property Good Factor'!V12&gt;'Trends Settings '!$B$2),
ROUND('M&amp;E Property Good Factor'!V12*IF(B11&gt;ROUND($W$1*'Trends Settings '!$B$1,0),
INDIRECT("'2019 Equip Index Factors'!C"&amp;TEXT(ROUND(($W$1*'Trends Settings '!$B$1),0)+2,"0")),
'2019 Equip Index Factors'!C12)*0.01,0),
IF(OR('M&amp;E Property Good Factor'!V11 &gt; 'Trends Settings '!$B$2,B11 &lt;=ROUND($W$1*'Trends Settings '!$B$1,0)),
ROUND('Trends Settings '!$B$2*
IF(B11&gt;ROUND($W$1*'Trends Settings '!$B$1,0),INDIRECT("'2019 Equip Index Factors'!C"&amp;TEXT(ROUND(($W$1*'Trends Settings '!$B$1),0)+2,"0")),'2019 Equip Index Factors'!C12)*0.01,0),W10))</f>
        <v>99</v>
      </c>
    </row>
    <row r="12" spans="1:23" ht="12.75" customHeight="1">
      <c r="A12" s="63">
        <v>2009</v>
      </c>
      <c r="B12" s="33">
        <v>11</v>
      </c>
      <c r="C12" s="38">
        <f ca="1">IF(OR(B12=1,'M&amp;E Property Good Factor'!B13&gt;'Trends Settings '!$B$2),ROUND('M&amp;E Property Good Factor'!B13*IF(B12&gt;ROUND($C$1*'Trends Settings '!$B$1,0),INDIRECT("'2019 Equip Index Factors'!C"&amp;TEXT(ROUND(($C$1*'Trends Settings '!$B$1),0)+2,"0")),'2019 Equip Index Factors'!C13)*0.01,0),IF(OR('M&amp;E Property Good Factor'!B12 &gt; 'Trends Settings '!$B$2,B12 &lt;=ROUND($C$1*'Trends Settings '!$B$1,0)),ROUND('Trends Settings '!$B$2*IF(B12&gt;ROUND($C$1*'Trends Settings '!$B$1,0),INDIRECT("'2019 Equip Index Factors'!C"&amp;TEXT(ROUND(($C$1*'Trends Settings '!$B$1),0)+2,"0")),'2019 Equip Index Factors'!C13)*0.01,0),C11))</f>
        <v>10</v>
      </c>
      <c r="D12" s="38">
        <f ca="1">IF(OR(B12=1,'M&amp;E Property Good Factor'!C13&gt;'Trends Settings '!$B$2),
ROUND('M&amp;E Property Good Factor'!C13*IF(B12&gt;ROUND($D$1*'Trends Settings '!$B$1,0),
INDIRECT("'2019 Equip Index Factors'!C"&amp;TEXT(ROUND(($D$1*'Trends Settings '!$B$1),0)+2,"0")),
'2019 Equip Index Factors'!C13)*0.01,0),
IF(OR('M&amp;E Property Good Factor'!C12 &gt; 'Trends Settings '!$B$2,B12 &lt;=ROUND($D$1*'Trends Settings '!$B$1,0)),
ROUND('Trends Settings '!$B$2*
IF(B12&gt;ROUND($D$1*'Trends Settings '!$B$1,0),INDIRECT("'2019 Equip Index Factors'!C"&amp;TEXT(ROUND(($D$1*'Trends Settings '!$B$1),0)+2,"0")),'2019 Equip Index Factors'!C13)*0.01,0),D11))</f>
        <v>10</v>
      </c>
      <c r="E12" s="38">
        <f ca="1">IF(OR(B12=1,'M&amp;E Property Good Factor'!D13&gt;'Trends Settings '!$B$2),
ROUND('M&amp;E Property Good Factor'!D13*IF(B12&gt;ROUND($E$1*'Trends Settings '!$B$1,0),
INDIRECT("'2019 Equip Index Factors'!C"&amp;TEXT(ROUND(($E$1*'Trends Settings '!$B$1),0)+2,"0")),
'2019 Equip Index Factors'!C13)*0.01,0),
IF(OR('M&amp;E Property Good Factor'!D12 &gt; 'Trends Settings '!$B$2,B12 &lt;=ROUND($E$1*'Trends Settings '!$B$1,0)),
ROUND('Trends Settings '!$B$2*
IF(B12&gt;ROUND($E$1*'Trends Settings '!$B$1,0),INDIRECT("'2019 Equip Index Factors'!C"&amp;TEXT(ROUND(($E$1*'Trends Settings '!$B$1),0)+2,"0")),'2019 Equip Index Factors'!C13)*0.01,0),E11))</f>
        <v>10</v>
      </c>
      <c r="F12" s="38">
        <f ca="1">IF(OR(B12=1,'M&amp;E Property Good Factor'!E13&gt;'Trends Settings '!$B$2),
ROUND('M&amp;E Property Good Factor'!E13*IF(B12&gt;ROUND($F$1*'Trends Settings '!$B$1,0),
INDIRECT("'2019 Equip Index Factors'!C"&amp;TEXT(ROUND(($F$1*'Trends Settings '!$B$1),0)+2,"0")),
'2019 Equip Index Factors'!C13)*0.01,0),
IF(OR('M&amp;E Property Good Factor'!E12 &gt; 'Trends Settings '!$B$2,B12 &lt;=ROUND($F$1*'Trends Settings '!$B$1,0)),
ROUND('Trends Settings '!$B$2*
IF(B12&gt;ROUND($F$1*'Trends Settings '!$B$1,0),INDIRECT("'2019 Equip Index Factors'!C"&amp;TEXT(ROUND(($F$1*'Trends Settings '!$B$1),0)+2,"0")),'2019 Equip Index Factors'!C13)*0.01,0),F11))</f>
        <v>10</v>
      </c>
      <c r="G12" s="38">
        <f ca="1">IF(OR(B12=1,'M&amp;E Property Good Factor'!F13&gt;'Trends Settings '!$B$2),
ROUND('M&amp;E Property Good Factor'!F13*IF(B12&gt;ROUND($G$1*'Trends Settings '!$B$1,0),
INDIRECT("'2019 Equip Index Factors'!C"&amp;TEXT(ROUND(($G$1*'Trends Settings '!$B$1),0)+2,"0")),
'2019 Equip Index Factors'!C13)*0.01,0),
IF(OR('M&amp;E Property Good Factor'!F12 &gt; 'Trends Settings '!$B$2,B12 &lt;=ROUND($G$1*'Trends Settings '!$B$1,0)),
ROUND('Trends Settings '!$B$2*
IF(B12&gt;ROUND($G$1*'Trends Settings '!$B$1,0),INDIRECT("'2019 Equip Index Factors'!C"&amp;TEXT(ROUND(($G$1*'Trends Settings '!$B$1),0)+2,"0")),'2019 Equip Index Factors'!C13)*0.01,0),G11))</f>
        <v>10</v>
      </c>
      <c r="H12" s="38">
        <f ca="1">IF(OR(B12=1,'M&amp;E Property Good Factor'!G13&gt;'Trends Settings '!$B$2),
ROUND('M&amp;E Property Good Factor'!G13*IF(B12&gt;ROUND($H$1*'Trends Settings '!$B$1,0),
INDIRECT("'2019 Equip Index Factors'!C"&amp;TEXT(ROUND(($H$1*'Trends Settings '!$B$1),0)+2,"0")),
'2019 Equip Index Factors'!C13)*0.01,0),
IF(OR('M&amp;E Property Good Factor'!G12 &gt; 'Trends Settings '!$B$2,B12 &lt;=ROUND($H$1*'Trends Settings '!$B$1,0)),
ROUND('Trends Settings '!$B$2*
IF(B12&gt;ROUND($H$1*'Trends Settings '!$B$1,0),INDIRECT("'2019 Equip Index Factors'!C"&amp;TEXT(ROUND(($H$1*'Trends Settings '!$B$1),0)+2,"0")),'2019 Equip Index Factors'!C13)*0.01,0),H11))</f>
        <v>10</v>
      </c>
      <c r="I12" s="38">
        <f ca="1">IF(OR(B12=1,'M&amp;E Property Good Factor'!H13&gt;'Trends Settings '!$B$2),
ROUND('M&amp;E Property Good Factor'!H13*IF(B12&gt;ROUND($I$1*'Trends Settings '!$B$1,0),
INDIRECT("'2019 Equip Index Factors'!C"&amp;TEXT(ROUND(($I$1*'Trends Settings '!$B$1),0)+2,"0")),
'2019 Equip Index Factors'!C13)*0.01,0),
IF(OR('M&amp;E Property Good Factor'!H12 &gt; 'Trends Settings '!$B$2,B12 &lt;=ROUND($I$1*'Trends Settings '!$B$1,0)),
ROUND('Trends Settings '!$B$2*
IF(B12&gt;ROUND($I$1*'Trends Settings '!$B$1,0),INDIRECT("'2019 Equip Index Factors'!C"&amp;TEXT(ROUND(($I$1*'Trends Settings '!$B$1),0)+2,"0")),'2019 Equip Index Factors'!C13)*0.01,0),I11))</f>
        <v>11</v>
      </c>
      <c r="J12" s="38">
        <f ca="1">IF(OR(B12=1,'M&amp;E Property Good Factor'!I13&gt;'Trends Settings '!$B$2),
ROUND('M&amp;E Property Good Factor'!I13*IF(B12&gt;ROUND($J$1*'Trends Settings '!$B$1,0),
INDIRECT("'2019 Equip Index Factors'!C"&amp;TEXT(ROUND(($J$1*'Trends Settings '!$B$1),0)+2,"0")),
'2019 Equip Index Factors'!C13)*0.01,0),
IF(OR('M&amp;E Property Good Factor'!I12 &gt; 'Trends Settings '!$B$2,B12 &lt;=ROUND($J$1*'Trends Settings '!$B$1,0)),
ROUND('Trends Settings '!$B$2*
IF(B12&gt;ROUND($J$1*'Trends Settings '!$B$1,0),INDIRECT("'2019 Equip Index Factors'!C"&amp;TEXT(ROUND(($J$1*'Trends Settings '!$B$1),0)+2,"0")),'2019 Equip Index Factors'!C13)*0.01,0),J11))</f>
        <v>16</v>
      </c>
      <c r="K12" s="38">
        <f ca="1">IF(OR(B12=1,'M&amp;E Property Good Factor'!J13&gt;'Trends Settings '!$B$2),
ROUND('M&amp;E Property Good Factor'!J13*IF(B12&gt;ROUND($K$1*'Trends Settings '!$B$1,0),
INDIRECT("'2019 Equip Index Factors'!C"&amp;TEXT(ROUND(($K$1*'Trends Settings '!$B$1),0)+2,"0")),
'2019 Equip Index Factors'!C13)*0.01,0),
IF(OR('M&amp;E Property Good Factor'!J12 &gt; 'Trends Settings '!$B$2,B12 &lt;=ROUND($K$1*'Trends Settings '!$B$1,0)),
ROUND('Trends Settings '!$B$2*
IF(B12&gt;ROUND($K$1*'Trends Settings '!$B$1,0),INDIRECT("'2019 Equip Index Factors'!C"&amp;TEXT(ROUND(($K$1*'Trends Settings '!$B$1),0)+2,"0")),'2019 Equip Index Factors'!C13)*0.01,0),K11))</f>
        <v>22</v>
      </c>
      <c r="L12" s="38">
        <f ca="1">IF(OR(B12=1,'M&amp;E Property Good Factor'!K13&gt;'Trends Settings '!$B$2),
ROUND('M&amp;E Property Good Factor'!K13*IF(B12&gt;ROUND($L$1*'Trends Settings '!$B$1,0),
INDIRECT("'2019 Equip Index Factors'!C"&amp;TEXT(ROUND(($L$1*'Trends Settings '!$B$1),0)+2,"0")),
'2019 Equip Index Factors'!C13)*0.01,0),
IF(OR('M&amp;E Property Good Factor'!K12 &gt; 'Trends Settings '!$B$2,B12 &lt;=ROUND($L$1*'Trends Settings '!$B$1,0)),
ROUND('Trends Settings '!$B$2*
IF(B12&gt;ROUND($L$1*'Trends Settings '!$B$1,0),INDIRECT("'2019 Equip Index Factors'!C"&amp;TEXT(ROUND(($L$1*'Trends Settings '!$B$1),0)+2,"0")),'2019 Equip Index Factors'!C13)*0.01,0),L11))</f>
        <v>27</v>
      </c>
      <c r="M12" s="38">
        <f ca="1">IF(OR(B12=1,'M&amp;E Property Good Factor'!L13&gt;'Trends Settings '!$B$2),
ROUND('M&amp;E Property Good Factor'!L13*IF(B12&gt;ROUND($M$1*'Trends Settings '!$B$1,0),
INDIRECT("'2019 Equip Index Factors'!C"&amp;TEXT(ROUND(($M$1*'Trends Settings '!$B$1),0)+2,"0")),
'2019 Equip Index Factors'!C13)*0.01,0),
IF(OR('M&amp;E Property Good Factor'!L12 &gt; 'Trends Settings '!$B$2,B12 &lt;=ROUND($M$1*'Trends Settings '!$B$1,0)),
ROUND('Trends Settings '!$B$2*
IF(B12&gt;ROUND($M$1*'Trends Settings '!$B$1,0),INDIRECT("'2019 Equip Index Factors'!C"&amp;TEXT(ROUND(($M$1*'Trends Settings '!$B$1),0)+2,"0")),'2019 Equip Index Factors'!C13)*0.01,0),M11))</f>
        <v>33</v>
      </c>
      <c r="N12" s="38">
        <f ca="1">IF(OR(B12=1,'M&amp;E Property Good Factor'!M13&gt;'Trends Settings '!$B$2),
ROUND('M&amp;E Property Good Factor'!M13*IF(B12&gt;ROUND($N$1*'Trends Settings '!$B$1,0),
INDIRECT("'2019 Equip Index Factors'!C"&amp;TEXT(ROUND(($N$1*'Trends Settings '!$B$1),0)+2,"0")),
'2019 Equip Index Factors'!C13)*0.01,0),
IF(OR('M&amp;E Property Good Factor'!M12 &gt; 'Trends Settings '!$B$2,B12 &lt;=ROUND($N$1*'Trends Settings '!$B$1,0)),
ROUND('Trends Settings '!$B$2*
IF(B12&gt;ROUND($N$1*'Trends Settings '!$B$1,0),INDIRECT("'2019 Equip Index Factors'!C"&amp;TEXT(ROUND(($N$1*'Trends Settings '!$B$1),0)+2,"0")),'2019 Equip Index Factors'!C13)*0.01,0),N11))</f>
        <v>39</v>
      </c>
      <c r="O12" s="38">
        <f ca="1">IF(OR(B12=1,'M&amp;E Property Good Factor'!N13&gt;'Trends Settings '!$B$2),
ROUND('M&amp;E Property Good Factor'!N13*IF(B12&gt;ROUND($O$1*'Trends Settings '!$B$1,0),
INDIRECT("'2019 Equip Index Factors'!C"&amp;TEXT(ROUND(($O$1*'Trends Settings '!$B$1),0)+2,"0")),
'2019 Equip Index Factors'!C13)*0.01,0),
IF(OR('M&amp;E Property Good Factor'!N12 &gt; 'Trends Settings '!$B$2,B12 &lt;=ROUND($O$1*'Trends Settings '!$B$1,0)),
ROUND('Trends Settings '!$B$2*
IF(B12&gt;ROUND($O$1*'Trends Settings '!$B$1,0),INDIRECT("'2019 Equip Index Factors'!C"&amp;TEXT(ROUND(($O$1*'Trends Settings '!$B$1),0)+2,"0")),'2019 Equip Index Factors'!C13)*0.01,0),O11))</f>
        <v>44</v>
      </c>
      <c r="P12" s="38">
        <f ca="1">IF(OR(B12=1,'M&amp;E Property Good Factor'!O13&gt;'Trends Settings '!$B$2),
ROUND('M&amp;E Property Good Factor'!O13*IF(B12&gt;ROUND($P$1*'Trends Settings '!$B$1,0),
INDIRECT("'2019 Equip Index Factors'!C"&amp;TEXT(ROUND(($P$1*'Trends Settings '!$B$1),0)+2,"0")),
'2019 Equip Index Factors'!C13)*0.01,0),
IF(OR('M&amp;E Property Good Factor'!O12 &gt; 'Trends Settings '!$B$2,B12 &lt;=ROUND($P$1*'Trends Settings '!$B$1,0)),
ROUND('Trends Settings '!$B$2*
IF(B12&gt;ROUND($P$1*'Trends Settings '!$B$1,0),INDIRECT("'2019 Equip Index Factors'!C"&amp;TEXT(ROUND(($P$1*'Trends Settings '!$B$1),0)+2,"0")),'2019 Equip Index Factors'!C13)*0.01,0),P11))</f>
        <v>53</v>
      </c>
      <c r="Q12" s="38">
        <f ca="1">IF(OR(B12=1,'M&amp;E Property Good Factor'!P13&gt;'Trends Settings '!$B$2),
ROUND('M&amp;E Property Good Factor'!P13*IF(B12&gt;ROUND($Q$1*'Trends Settings '!$B$1,0),
INDIRECT("'2019 Equip Index Factors'!C"&amp;TEXT(ROUND(($Q$1*'Trends Settings '!$B$1),0)+2,"0")),
'2019 Equip Index Factors'!C13)*0.01,0),
IF(OR('M&amp;E Property Good Factor'!P12 &gt; 'Trends Settings '!$B$2,B12 &lt;=ROUND($Q$1*'Trends Settings '!$B$1,0)),
ROUND('Trends Settings '!$B$2*
IF(B12&gt;ROUND($Q$1*'Trends Settings '!$B$1,0),INDIRECT("'2019 Equip Index Factors'!C"&amp;TEXT(ROUND(($Q$1*'Trends Settings '!$B$1),0)+2,"0")),'2019 Equip Index Factors'!C13)*0.01,0),Q11))</f>
        <v>57</v>
      </c>
      <c r="R12" s="38">
        <f ca="1">IF(OR(B12=1,'M&amp;E Property Good Factor'!Q13&gt;'Trends Settings '!$B$2),
ROUND('M&amp;E Property Good Factor'!Q13*IF(B12&gt;ROUND($R$1*'Trends Settings '!$B$1,0),
INDIRECT("'2019 Equip Index Factors'!C"&amp;TEXT(ROUND(($R$1*'Trends Settings '!$B$1),0)+2,"0")),
'2019 Equip Index Factors'!C13)*0.01,0),
IF(OR('M&amp;E Property Good Factor'!Q12 &gt; 'Trends Settings '!$B$2,B12 &lt;=ROUND($R$1*'Trends Settings '!$B$1,0)),
ROUND('Trends Settings '!$B$2*
IF(B12&gt;ROUND($R$1*'Trends Settings '!$B$1,0),INDIRECT("'2019 Equip Index Factors'!C"&amp;TEXT(ROUND(($R$1*'Trends Settings '!$B$1),0)+2,"0")),'2019 Equip Index Factors'!C13)*0.01,0),R11))</f>
        <v>64</v>
      </c>
      <c r="S12" s="38">
        <f ca="1">IF(OR(B12=1,'M&amp;E Property Good Factor'!R13&gt;'Trends Settings '!$B$2),
ROUND('M&amp;E Property Good Factor'!R13*IF(B12&gt;ROUND($S$1*'Trends Settings '!$B$1,0),
INDIRECT("'2019 Equip Index Factors'!C"&amp;TEXT(ROUND(($S$1*'Trends Settings '!$B$1),0)+2,"0")),
'2019 Equip Index Factors'!C13)*0.01,0),
IF(OR('M&amp;E Property Good Factor'!R12 &gt; 'Trends Settings '!$B$2,B12 &lt;=ROUND($S$1*'Trends Settings '!$B$1,0)),
ROUND('Trends Settings '!$B$2*
IF(B12&gt;ROUND($S$1*'Trends Settings '!$B$1,0),INDIRECT("'2019 Equip Index Factors'!C"&amp;TEXT(ROUND(($S$1*'Trends Settings '!$B$1),0)+2,"0")),'2019 Equip Index Factors'!C13)*0.01,0),S11))</f>
        <v>70</v>
      </c>
      <c r="T12" s="38">
        <f ca="1">IF(OR(B12=1,'M&amp;E Property Good Factor'!S13&gt;'Trends Settings '!$B$2),
ROUND('M&amp;E Property Good Factor'!S13*IF(B12&gt;ROUND($T$1*'Trends Settings '!$B$1,0),
INDIRECT("'2019 Equip Index Factors'!C"&amp;TEXT(ROUND(($T$1*'Trends Settings '!$B$1),0)+2,"0")),
'2019 Equip Index Factors'!C13)*0.01,0),
IF(OR('M&amp;E Property Good Factor'!S12 &gt; 'Trends Settings '!$B$2,B12 &lt;=ROUND($T$1*'Trends Settings '!$B$1,0)),
ROUND('Trends Settings '!$B$2*
IF(B12&gt;ROUND($T$1*'Trends Settings '!$B$1,0),INDIRECT("'2019 Equip Index Factors'!C"&amp;TEXT(ROUND(($T$1*'Trends Settings '!$B$1),0)+2,"0")),'2019 Equip Index Factors'!C13)*0.01,0),T11))</f>
        <v>77</v>
      </c>
      <c r="U12" s="38">
        <f ca="1">IF(OR(B12=1,'M&amp;E Property Good Factor'!T13&gt;'Trends Settings '!$B$2),
ROUND('M&amp;E Property Good Factor'!T13*IF(B12&gt;ROUND($U$1*'Trends Settings '!$B$1,0),
INDIRECT("'2019 Equip Index Factors'!C"&amp;TEXT(ROUND(($U$1*'Trends Settings '!$B$1),0)+2,"0")),
'2019 Equip Index Factors'!C13)*0.01,0),
IF(OR('M&amp;E Property Good Factor'!T12 &gt; 'Trends Settings '!$B$2,B12 &lt;=ROUND($U$1*'Trends Settings '!$B$1,0)),
ROUND('Trends Settings '!$B$2*
IF(B12&gt;ROUND($U$1*'Trends Settings '!$B$1,0),INDIRECT("'2019 Equip Index Factors'!C"&amp;TEXT(ROUND(($U$1*'Trends Settings '!$B$1),0)+2,"0")),'2019 Equip Index Factors'!C13)*0.01,0),U11))</f>
        <v>86</v>
      </c>
      <c r="V12" s="38">
        <f ca="1">IF(OR(B12=1,'M&amp;E Property Good Factor'!U13&gt;'Trends Settings '!$B$2),
ROUND('M&amp;E Property Good Factor'!U13*IF(B12&gt;ROUND($V$1*'Trends Settings '!$B$1,0),
INDIRECT("'2019 Equip Index Factors'!C"&amp;TEXT(ROUND(($V$1*'Trends Settings '!$B$1),0)+2,"0")),
'2019 Equip Index Factors'!C13)*0.01,0),
IF(OR('M&amp;E Property Good Factor'!U12 &gt; 'Trends Settings '!$B$2,B12 &lt;=ROUND($V$1*'Trends Settings '!$B$1,0)),
ROUND('Trends Settings '!$B$2*
IF(B12&gt;ROUND($V$1*'Trends Settings '!$B$1,0),INDIRECT("'2019 Equip Index Factors'!C"&amp;TEXT(ROUND(($V$1*'Trends Settings '!$B$1),0)+2,"0")),'2019 Equip Index Factors'!C13)*0.01,0),V11))</f>
        <v>93</v>
      </c>
      <c r="W12" s="38">
        <f ca="1">IF(OR(B12=1,'M&amp;E Property Good Factor'!V13&gt;'Trends Settings '!$B$2),
ROUND('M&amp;E Property Good Factor'!V13*IF(B12&gt;ROUND($W$1*'Trends Settings '!$B$1,0),
INDIRECT("'2019 Equip Index Factors'!C"&amp;TEXT(ROUND(($W$1*'Trends Settings '!$B$1),0)+2,"0")),
'2019 Equip Index Factors'!C13)*0.01,0),
IF(OR('M&amp;E Property Good Factor'!V12 &gt; 'Trends Settings '!$B$2,B12 &lt;=ROUND($W$1*'Trends Settings '!$B$1,0)),
ROUND('Trends Settings '!$B$2*
IF(B12&gt;ROUND($W$1*'Trends Settings '!$B$1,0),INDIRECT("'2019 Equip Index Factors'!C"&amp;TEXT(ROUND(($W$1*'Trends Settings '!$B$1),0)+2,"0")),'2019 Equip Index Factors'!C13)*0.01,0),W11))</f>
        <v>98</v>
      </c>
    </row>
    <row r="13" spans="1:23" ht="12.75" customHeight="1">
      <c r="A13" s="63">
        <v>2008</v>
      </c>
      <c r="B13" s="33">
        <v>12</v>
      </c>
      <c r="C13" s="38">
        <f ca="1">IF(OR(B13=1,'M&amp;E Property Good Factor'!B14&gt;'Trends Settings '!$B$2),ROUND('M&amp;E Property Good Factor'!B14*IF(B13&gt;ROUND($C$1*'Trends Settings '!$B$1,0),INDIRECT("'2019 Equip Index Factors'!C"&amp;TEXT(ROUND(($C$1*'Trends Settings '!$B$1),0)+2,"0")),'2019 Equip Index Factors'!C14)*0.01,0),IF(OR('M&amp;E Property Good Factor'!B13 &gt; 'Trends Settings '!$B$2,B13 &lt;=ROUND($C$1*'Trends Settings '!$B$1,0)),ROUND('Trends Settings '!$B$2*IF(B13&gt;ROUND($C$1*'Trends Settings '!$B$1,0),INDIRECT("'2019 Equip Index Factors'!C"&amp;TEXT(ROUND(($C$1*'Trends Settings '!$B$1),0)+2,"0")),'2019 Equip Index Factors'!C14)*0.01,0),C12))</f>
        <v>10</v>
      </c>
      <c r="D13" s="38">
        <f ca="1">IF(OR(B13=1,'M&amp;E Property Good Factor'!C14&gt;'Trends Settings '!$B$2),
ROUND('M&amp;E Property Good Factor'!C14*IF(B13&gt;ROUND($D$1*'Trends Settings '!$B$1,0),
INDIRECT("'2019 Equip Index Factors'!C"&amp;TEXT(ROUND(($D$1*'Trends Settings '!$B$1),0)+2,"0")),
'2019 Equip Index Factors'!C14)*0.01,0),
IF(OR('M&amp;E Property Good Factor'!C13 &gt; 'Trends Settings '!$B$2,B13 &lt;=ROUND($D$1*'Trends Settings '!$B$1,0)),
ROUND('Trends Settings '!$B$2*
IF(B13&gt;ROUND($D$1*'Trends Settings '!$B$1,0),INDIRECT("'2019 Equip Index Factors'!C"&amp;TEXT(ROUND(($D$1*'Trends Settings '!$B$1),0)+2,"0")),'2019 Equip Index Factors'!C14)*0.01,0),D12))</f>
        <v>10</v>
      </c>
      <c r="E13" s="38">
        <f ca="1">IF(OR(B13=1,'M&amp;E Property Good Factor'!D14&gt;'Trends Settings '!$B$2),
ROUND('M&amp;E Property Good Factor'!D14*IF(B13&gt;ROUND($E$1*'Trends Settings '!$B$1,0),
INDIRECT("'2019 Equip Index Factors'!C"&amp;TEXT(ROUND(($E$1*'Trends Settings '!$B$1),0)+2,"0")),
'2019 Equip Index Factors'!C14)*0.01,0),
IF(OR('M&amp;E Property Good Factor'!D13 &gt; 'Trends Settings '!$B$2,B13 &lt;=ROUND($E$1*'Trends Settings '!$B$1,0)),
ROUND('Trends Settings '!$B$2*
IF(B13&gt;ROUND($E$1*'Trends Settings '!$B$1,0),INDIRECT("'2019 Equip Index Factors'!C"&amp;TEXT(ROUND(($E$1*'Trends Settings '!$B$1),0)+2,"0")),'2019 Equip Index Factors'!C14)*0.01,0),E12))</f>
        <v>10</v>
      </c>
      <c r="F13" s="38">
        <f ca="1">IF(OR(B13=1,'M&amp;E Property Good Factor'!E14&gt;'Trends Settings '!$B$2),
ROUND('M&amp;E Property Good Factor'!E14*IF(B13&gt;ROUND($F$1*'Trends Settings '!$B$1,0),
INDIRECT("'2019 Equip Index Factors'!C"&amp;TEXT(ROUND(($F$1*'Trends Settings '!$B$1),0)+2,"0")),
'2019 Equip Index Factors'!C14)*0.01,0),
IF(OR('M&amp;E Property Good Factor'!E13 &gt; 'Trends Settings '!$B$2,B13 &lt;=ROUND($F$1*'Trends Settings '!$B$1,0)),
ROUND('Trends Settings '!$B$2*
IF(B13&gt;ROUND($F$1*'Trends Settings '!$B$1,0),INDIRECT("'2019 Equip Index Factors'!C"&amp;TEXT(ROUND(($F$1*'Trends Settings '!$B$1),0)+2,"0")),'2019 Equip Index Factors'!C14)*0.01,0),F12))</f>
        <v>10</v>
      </c>
      <c r="G13" s="38">
        <f ca="1">IF(OR(B13=1,'M&amp;E Property Good Factor'!F14&gt;'Trends Settings '!$B$2),
ROUND('M&amp;E Property Good Factor'!F14*IF(B13&gt;ROUND($G$1*'Trends Settings '!$B$1,0),
INDIRECT("'2019 Equip Index Factors'!C"&amp;TEXT(ROUND(($G$1*'Trends Settings '!$B$1),0)+2,"0")),
'2019 Equip Index Factors'!C14)*0.01,0),
IF(OR('M&amp;E Property Good Factor'!F13 &gt; 'Trends Settings '!$B$2,B13 &lt;=ROUND($G$1*'Trends Settings '!$B$1,0)),
ROUND('Trends Settings '!$B$2*
IF(B13&gt;ROUND($G$1*'Trends Settings '!$B$1,0),INDIRECT("'2019 Equip Index Factors'!C"&amp;TEXT(ROUND(($G$1*'Trends Settings '!$B$1),0)+2,"0")),'2019 Equip Index Factors'!C14)*0.01,0),G12))</f>
        <v>10</v>
      </c>
      <c r="H13" s="38">
        <f ca="1">IF(OR(B13=1,'M&amp;E Property Good Factor'!G14&gt;'Trends Settings '!$B$2),
ROUND('M&amp;E Property Good Factor'!G14*IF(B13&gt;ROUND($H$1*'Trends Settings '!$B$1,0),
INDIRECT("'2019 Equip Index Factors'!C"&amp;TEXT(ROUND(($H$1*'Trends Settings '!$B$1),0)+2,"0")),
'2019 Equip Index Factors'!C14)*0.01,0),
IF(OR('M&amp;E Property Good Factor'!G13 &gt; 'Trends Settings '!$B$2,B13 &lt;=ROUND($H$1*'Trends Settings '!$B$1,0)),
ROUND('Trends Settings '!$B$2*
IF(B13&gt;ROUND($H$1*'Trends Settings '!$B$1,0),INDIRECT("'2019 Equip Index Factors'!C"&amp;TEXT(ROUND(($H$1*'Trends Settings '!$B$1),0)+2,"0")),'2019 Equip Index Factors'!C14)*0.01,0),H12))</f>
        <v>10</v>
      </c>
      <c r="I13" s="38">
        <f ca="1">IF(OR(B13=1,'M&amp;E Property Good Factor'!H14&gt;'Trends Settings '!$B$2),
ROUND('M&amp;E Property Good Factor'!H14*IF(B13&gt;ROUND($I$1*'Trends Settings '!$B$1,0),
INDIRECT("'2019 Equip Index Factors'!C"&amp;TEXT(ROUND(($I$1*'Trends Settings '!$B$1),0)+2,"0")),
'2019 Equip Index Factors'!C14)*0.01,0),
IF(OR('M&amp;E Property Good Factor'!H13 &gt; 'Trends Settings '!$B$2,B13 &lt;=ROUND($I$1*'Trends Settings '!$B$1,0)),
ROUND('Trends Settings '!$B$2*
IF(B13&gt;ROUND($I$1*'Trends Settings '!$B$1,0),INDIRECT("'2019 Equip Index Factors'!C"&amp;TEXT(ROUND(($I$1*'Trends Settings '!$B$1),0)+2,"0")),'2019 Equip Index Factors'!C14)*0.01,0),I12))</f>
        <v>10</v>
      </c>
      <c r="J13" s="38">
        <f ca="1">IF(OR(B13=1,'M&amp;E Property Good Factor'!I14&gt;'Trends Settings '!$B$2),
ROUND('M&amp;E Property Good Factor'!I14*IF(B13&gt;ROUND($J$1*'Trends Settings '!$B$1,0),
INDIRECT("'2019 Equip Index Factors'!C"&amp;TEXT(ROUND(($J$1*'Trends Settings '!$B$1),0)+2,"0")),
'2019 Equip Index Factors'!C14)*0.01,0),
IF(OR('M&amp;E Property Good Factor'!I13 &gt; 'Trends Settings '!$B$2,B13 &lt;=ROUND($J$1*'Trends Settings '!$B$1,0)),
ROUND('Trends Settings '!$B$2*
IF(B13&gt;ROUND($J$1*'Trends Settings '!$B$1,0),INDIRECT("'2019 Equip Index Factors'!C"&amp;TEXT(ROUND(($J$1*'Trends Settings '!$B$1),0)+2,"0")),'2019 Equip Index Factors'!C14)*0.01,0),J12))</f>
        <v>12</v>
      </c>
      <c r="K13" s="38">
        <f ca="1">IF(OR(B13=1,'M&amp;E Property Good Factor'!J14&gt;'Trends Settings '!$B$2),
ROUND('M&amp;E Property Good Factor'!J14*IF(B13&gt;ROUND($K$1*'Trends Settings '!$B$1,0),
INDIRECT("'2019 Equip Index Factors'!C"&amp;TEXT(ROUND(($K$1*'Trends Settings '!$B$1),0)+2,"0")),
'2019 Equip Index Factors'!C14)*0.01,0),
IF(OR('M&amp;E Property Good Factor'!J13 &gt; 'Trends Settings '!$B$2,B13 &lt;=ROUND($K$1*'Trends Settings '!$B$1,0)),
ROUND('Trends Settings '!$B$2*
IF(B13&gt;ROUND($K$1*'Trends Settings '!$B$1,0),INDIRECT("'2019 Equip Index Factors'!C"&amp;TEXT(ROUND(($K$1*'Trends Settings '!$B$1),0)+2,"0")),'2019 Equip Index Factors'!C14)*0.01,0),K12))</f>
        <v>17</v>
      </c>
      <c r="L13" s="38">
        <f ca="1">IF(OR(B13=1,'M&amp;E Property Good Factor'!K14&gt;'Trends Settings '!$B$2),
ROUND('M&amp;E Property Good Factor'!K14*IF(B13&gt;ROUND($L$1*'Trends Settings '!$B$1,0),
INDIRECT("'2019 Equip Index Factors'!C"&amp;TEXT(ROUND(($L$1*'Trends Settings '!$B$1),0)+2,"0")),
'2019 Equip Index Factors'!C14)*0.01,0),
IF(OR('M&amp;E Property Good Factor'!K13 &gt; 'Trends Settings '!$B$2,B13 &lt;=ROUND($L$1*'Trends Settings '!$B$1,0)),
ROUND('Trends Settings '!$B$2*
IF(B13&gt;ROUND($L$1*'Trends Settings '!$B$1,0),INDIRECT("'2019 Equip Index Factors'!C"&amp;TEXT(ROUND(($L$1*'Trends Settings '!$B$1),0)+2,"0")),'2019 Equip Index Factors'!C14)*0.01,0),L12))</f>
        <v>22</v>
      </c>
      <c r="M13" s="38">
        <f ca="1">IF(OR(B13=1,'M&amp;E Property Good Factor'!L14&gt;'Trends Settings '!$B$2),
ROUND('M&amp;E Property Good Factor'!L14*IF(B13&gt;ROUND($M$1*'Trends Settings '!$B$1,0),
INDIRECT("'2019 Equip Index Factors'!C"&amp;TEXT(ROUND(($M$1*'Trends Settings '!$B$1),0)+2,"0")),
'2019 Equip Index Factors'!C14)*0.01,0),
IF(OR('M&amp;E Property Good Factor'!L13 &gt; 'Trends Settings '!$B$2,B13 &lt;=ROUND($M$1*'Trends Settings '!$B$1,0)),
ROUND('Trends Settings '!$B$2*
IF(B13&gt;ROUND($M$1*'Trends Settings '!$B$1,0),INDIRECT("'2019 Equip Index Factors'!C"&amp;TEXT(ROUND(($M$1*'Trends Settings '!$B$1),0)+2,"0")),'2019 Equip Index Factors'!C14)*0.01,0),M12))</f>
        <v>28</v>
      </c>
      <c r="N13" s="38">
        <f ca="1">IF(OR(B13=1,'M&amp;E Property Good Factor'!M14&gt;'Trends Settings '!$B$2),
ROUND('M&amp;E Property Good Factor'!M14*IF(B13&gt;ROUND($N$1*'Trends Settings '!$B$1,0),
INDIRECT("'2019 Equip Index Factors'!C"&amp;TEXT(ROUND(($N$1*'Trends Settings '!$B$1),0)+2,"0")),
'2019 Equip Index Factors'!C14)*0.01,0),
IF(OR('M&amp;E Property Good Factor'!M13 &gt; 'Trends Settings '!$B$2,B13 &lt;=ROUND($N$1*'Trends Settings '!$B$1,0)),
ROUND('Trends Settings '!$B$2*
IF(B13&gt;ROUND($N$1*'Trends Settings '!$B$1,0),INDIRECT("'2019 Equip Index Factors'!C"&amp;TEXT(ROUND(($N$1*'Trends Settings '!$B$1),0)+2,"0")),'2019 Equip Index Factors'!C14)*0.01,0),N12))</f>
        <v>33</v>
      </c>
      <c r="O13" s="38">
        <f ca="1">IF(OR(B13=1,'M&amp;E Property Good Factor'!N14&gt;'Trends Settings '!$B$2),
ROUND('M&amp;E Property Good Factor'!N14*IF(B13&gt;ROUND($O$1*'Trends Settings '!$B$1,0),
INDIRECT("'2019 Equip Index Factors'!C"&amp;TEXT(ROUND(($O$1*'Trends Settings '!$B$1),0)+2,"0")),
'2019 Equip Index Factors'!C14)*0.01,0),
IF(OR('M&amp;E Property Good Factor'!N13 &gt; 'Trends Settings '!$B$2,B13 &lt;=ROUND($O$1*'Trends Settings '!$B$1,0)),
ROUND('Trends Settings '!$B$2*
IF(B13&gt;ROUND($O$1*'Trends Settings '!$B$1,0),INDIRECT("'2019 Equip Index Factors'!C"&amp;TEXT(ROUND(($O$1*'Trends Settings '!$B$1),0)+2,"0")),'2019 Equip Index Factors'!C14)*0.01,0),O12))</f>
        <v>38</v>
      </c>
      <c r="P13" s="38">
        <f ca="1">IF(OR(B13=1,'M&amp;E Property Good Factor'!O14&gt;'Trends Settings '!$B$2),
ROUND('M&amp;E Property Good Factor'!O14*IF(B13&gt;ROUND($P$1*'Trends Settings '!$B$1,0),
INDIRECT("'2019 Equip Index Factors'!C"&amp;TEXT(ROUND(($P$1*'Trends Settings '!$B$1),0)+2,"0")),
'2019 Equip Index Factors'!C14)*0.01,0),
IF(OR('M&amp;E Property Good Factor'!O13 &gt; 'Trends Settings '!$B$2,B13 &lt;=ROUND($P$1*'Trends Settings '!$B$1,0)),
ROUND('Trends Settings '!$B$2*
IF(B13&gt;ROUND($P$1*'Trends Settings '!$B$1,0),INDIRECT("'2019 Equip Index Factors'!C"&amp;TEXT(ROUND(($P$1*'Trends Settings '!$B$1),0)+2,"0")),'2019 Equip Index Factors'!C14)*0.01,0),P12))</f>
        <v>48</v>
      </c>
      <c r="Q13" s="38">
        <f ca="1">IF(OR(B13=1,'M&amp;E Property Good Factor'!P14&gt;'Trends Settings '!$B$2),
ROUND('M&amp;E Property Good Factor'!P14*IF(B13&gt;ROUND($Q$1*'Trends Settings '!$B$1,0),
INDIRECT("'2019 Equip Index Factors'!C"&amp;TEXT(ROUND(($Q$1*'Trends Settings '!$B$1),0)+2,"0")),
'2019 Equip Index Factors'!C14)*0.01,0),
IF(OR('M&amp;E Property Good Factor'!P13 &gt; 'Trends Settings '!$B$2,B13 &lt;=ROUND($Q$1*'Trends Settings '!$B$1,0)),
ROUND('Trends Settings '!$B$2*
IF(B13&gt;ROUND($Q$1*'Trends Settings '!$B$1,0),INDIRECT("'2019 Equip Index Factors'!C"&amp;TEXT(ROUND(($Q$1*'Trends Settings '!$B$1),0)+2,"0")),'2019 Equip Index Factors'!C14)*0.01,0),Q12))</f>
        <v>52</v>
      </c>
      <c r="R13" s="38">
        <f ca="1">IF(OR(B13=1,'M&amp;E Property Good Factor'!Q14&gt;'Trends Settings '!$B$2),
ROUND('M&amp;E Property Good Factor'!Q14*IF(B13&gt;ROUND($R$1*'Trends Settings '!$B$1,0),
INDIRECT("'2019 Equip Index Factors'!C"&amp;TEXT(ROUND(($R$1*'Trends Settings '!$B$1),0)+2,"0")),
'2019 Equip Index Factors'!C14)*0.01,0),
IF(OR('M&amp;E Property Good Factor'!Q13 &gt; 'Trends Settings '!$B$2,B13 &lt;=ROUND($R$1*'Trends Settings '!$B$1,0)),
ROUND('Trends Settings '!$B$2*
IF(B13&gt;ROUND($R$1*'Trends Settings '!$B$1,0),INDIRECT("'2019 Equip Index Factors'!C"&amp;TEXT(ROUND(($R$1*'Trends Settings '!$B$1),0)+2,"0")),'2019 Equip Index Factors'!C14)*0.01,0),R12))</f>
        <v>60</v>
      </c>
      <c r="S13" s="38">
        <f ca="1">IF(OR(B13=1,'M&amp;E Property Good Factor'!R14&gt;'Trends Settings '!$B$2),
ROUND('M&amp;E Property Good Factor'!R14*IF(B13&gt;ROUND($S$1*'Trends Settings '!$B$1,0),
INDIRECT("'2019 Equip Index Factors'!C"&amp;TEXT(ROUND(($S$1*'Trends Settings '!$B$1),0)+2,"0")),
'2019 Equip Index Factors'!C14)*0.01,0),
IF(OR('M&amp;E Property Good Factor'!R13 &gt; 'Trends Settings '!$B$2,B13 &lt;=ROUND($S$1*'Trends Settings '!$B$1,0)),
ROUND('Trends Settings '!$B$2*
IF(B13&gt;ROUND($S$1*'Trends Settings '!$B$1,0),INDIRECT("'2019 Equip Index Factors'!C"&amp;TEXT(ROUND(($S$1*'Trends Settings '!$B$1),0)+2,"0")),'2019 Equip Index Factors'!C14)*0.01,0),S12))</f>
        <v>66</v>
      </c>
      <c r="T13" s="38">
        <f ca="1">IF(OR(B13=1,'M&amp;E Property Good Factor'!S14&gt;'Trends Settings '!$B$2),
ROUND('M&amp;E Property Good Factor'!S14*IF(B13&gt;ROUND($T$1*'Trends Settings '!$B$1,0),
INDIRECT("'2019 Equip Index Factors'!C"&amp;TEXT(ROUND(($T$1*'Trends Settings '!$B$1),0)+2,"0")),
'2019 Equip Index Factors'!C14)*0.01,0),
IF(OR('M&amp;E Property Good Factor'!S13 &gt; 'Trends Settings '!$B$2,B13 &lt;=ROUND($T$1*'Trends Settings '!$B$1,0)),
ROUND('Trends Settings '!$B$2*
IF(B13&gt;ROUND($T$1*'Trends Settings '!$B$1,0),INDIRECT("'2019 Equip Index Factors'!C"&amp;TEXT(ROUND(($T$1*'Trends Settings '!$B$1),0)+2,"0")),'2019 Equip Index Factors'!C14)*0.01,0),T12))</f>
        <v>74</v>
      </c>
      <c r="U13" s="38">
        <f ca="1">IF(OR(B13=1,'M&amp;E Property Good Factor'!T14&gt;'Trends Settings '!$B$2),
ROUND('M&amp;E Property Good Factor'!T14*IF(B13&gt;ROUND($U$1*'Trends Settings '!$B$1,0),
INDIRECT("'2019 Equip Index Factors'!C"&amp;TEXT(ROUND(($U$1*'Trends Settings '!$B$1),0)+2,"0")),
'2019 Equip Index Factors'!C14)*0.01,0),
IF(OR('M&amp;E Property Good Factor'!T13 &gt; 'Trends Settings '!$B$2,B13 &lt;=ROUND($U$1*'Trends Settings '!$B$1,0)),
ROUND('Trends Settings '!$B$2*
IF(B13&gt;ROUND($U$1*'Trends Settings '!$B$1,0),INDIRECT("'2019 Equip Index Factors'!C"&amp;TEXT(ROUND(($U$1*'Trends Settings '!$B$1),0)+2,"0")),'2019 Equip Index Factors'!C14)*0.01,0),U12))</f>
        <v>84</v>
      </c>
      <c r="V13" s="38">
        <f ca="1">IF(OR(B13=1,'M&amp;E Property Good Factor'!U14&gt;'Trends Settings '!$B$2),
ROUND('M&amp;E Property Good Factor'!U14*IF(B13&gt;ROUND($V$1*'Trends Settings '!$B$1,0),
INDIRECT("'2019 Equip Index Factors'!C"&amp;TEXT(ROUND(($V$1*'Trends Settings '!$B$1),0)+2,"0")),
'2019 Equip Index Factors'!C14)*0.01,0),
IF(OR('M&amp;E Property Good Factor'!U13 &gt; 'Trends Settings '!$B$2,B13 &lt;=ROUND($V$1*'Trends Settings '!$B$1,0)),
ROUND('Trends Settings '!$B$2*
IF(B13&gt;ROUND($V$1*'Trends Settings '!$B$1,0),INDIRECT("'2019 Equip Index Factors'!C"&amp;TEXT(ROUND(($V$1*'Trends Settings '!$B$1),0)+2,"0")),'2019 Equip Index Factors'!C14)*0.01,0),V12))</f>
        <v>91</v>
      </c>
      <c r="W13" s="38">
        <f ca="1">IF(OR(B13=1,'M&amp;E Property Good Factor'!V14&gt;'Trends Settings '!$B$2),
ROUND('M&amp;E Property Good Factor'!V14*IF(B13&gt;ROUND($W$1*'Trends Settings '!$B$1,0),
INDIRECT("'2019 Equip Index Factors'!C"&amp;TEXT(ROUND(($W$1*'Trends Settings '!$B$1),0)+2,"0")),
'2019 Equip Index Factors'!C14)*0.01,0),
IF(OR('M&amp;E Property Good Factor'!V13 &gt; 'Trends Settings '!$B$2,B13 &lt;=ROUND($W$1*'Trends Settings '!$B$1,0)),
ROUND('Trends Settings '!$B$2*
IF(B13&gt;ROUND($W$1*'Trends Settings '!$B$1,0),INDIRECT("'2019 Equip Index Factors'!C"&amp;TEXT(ROUND(($W$1*'Trends Settings '!$B$1),0)+2,"0")),'2019 Equip Index Factors'!C14)*0.01,0),W12))</f>
        <v>97</v>
      </c>
    </row>
    <row r="14" spans="1:23" ht="12.75" customHeight="1">
      <c r="A14" s="63">
        <v>2007</v>
      </c>
      <c r="B14" s="33">
        <v>13</v>
      </c>
      <c r="C14" s="38">
        <f ca="1">IF(OR(B14=1,'M&amp;E Property Good Factor'!B15&gt;'Trends Settings '!$B$2),ROUND('M&amp;E Property Good Factor'!B15*IF(B14&gt;ROUND($C$1*'Trends Settings '!$B$1,0),INDIRECT("'2019 Equip Index Factors'!C"&amp;TEXT(ROUND(($C$1*'Trends Settings '!$B$1),0)+2,"0")),'2019 Equip Index Factors'!C15)*0.01,0),IF(OR('M&amp;E Property Good Factor'!B14 &gt; 'Trends Settings '!$B$2,B14 &lt;=ROUND($C$1*'Trends Settings '!$B$1,0)),ROUND('Trends Settings '!$B$2*IF(B14&gt;ROUND($C$1*'Trends Settings '!$B$1,0),INDIRECT("'2019 Equip Index Factors'!C"&amp;TEXT(ROUND(($C$1*'Trends Settings '!$B$1),0)+2,"0")),'2019 Equip Index Factors'!C15)*0.01,0),C13))</f>
        <v>10</v>
      </c>
      <c r="D14" s="38">
        <f ca="1">IF(OR(B14=1,'M&amp;E Property Good Factor'!C15&gt;'Trends Settings '!$B$2),
ROUND('M&amp;E Property Good Factor'!C15*IF(B14&gt;ROUND($D$1*'Trends Settings '!$B$1,0),
INDIRECT("'2019 Equip Index Factors'!C"&amp;TEXT(ROUND(($D$1*'Trends Settings '!$B$1),0)+2,"0")),
'2019 Equip Index Factors'!C15)*0.01,0),
IF(OR('M&amp;E Property Good Factor'!C14 &gt; 'Trends Settings '!$B$2,B14 &lt;=ROUND($D$1*'Trends Settings '!$B$1,0)),
ROUND('Trends Settings '!$B$2*
IF(B14&gt;ROUND($D$1*'Trends Settings '!$B$1,0),INDIRECT("'2019 Equip Index Factors'!C"&amp;TEXT(ROUND(($D$1*'Trends Settings '!$B$1),0)+2,"0")),'2019 Equip Index Factors'!C15)*0.01,0),D13))</f>
        <v>10</v>
      </c>
      <c r="E14" s="38">
        <f ca="1">IF(OR(B14=1,'M&amp;E Property Good Factor'!D15&gt;'Trends Settings '!$B$2),
ROUND('M&amp;E Property Good Factor'!D15*IF(B14&gt;ROUND($E$1*'Trends Settings '!$B$1,0),
INDIRECT("'2019 Equip Index Factors'!C"&amp;TEXT(ROUND(($E$1*'Trends Settings '!$B$1),0)+2,"0")),
'2019 Equip Index Factors'!C15)*0.01,0),
IF(OR('M&amp;E Property Good Factor'!D14 &gt; 'Trends Settings '!$B$2,B14 &lt;=ROUND($E$1*'Trends Settings '!$B$1,0)),
ROUND('Trends Settings '!$B$2*
IF(B14&gt;ROUND($E$1*'Trends Settings '!$B$1,0),INDIRECT("'2019 Equip Index Factors'!C"&amp;TEXT(ROUND(($E$1*'Trends Settings '!$B$1),0)+2,"0")),'2019 Equip Index Factors'!C15)*0.01,0),E13))</f>
        <v>10</v>
      </c>
      <c r="F14" s="38">
        <f ca="1">IF(OR(B14=1,'M&amp;E Property Good Factor'!E15&gt;'Trends Settings '!$B$2),
ROUND('M&amp;E Property Good Factor'!E15*IF(B14&gt;ROUND($F$1*'Trends Settings '!$B$1,0),
INDIRECT("'2019 Equip Index Factors'!C"&amp;TEXT(ROUND(($F$1*'Trends Settings '!$B$1),0)+2,"0")),
'2019 Equip Index Factors'!C15)*0.01,0),
IF(OR('M&amp;E Property Good Factor'!E14 &gt; 'Trends Settings '!$B$2,B14 &lt;=ROUND($F$1*'Trends Settings '!$B$1,0)),
ROUND('Trends Settings '!$B$2*
IF(B14&gt;ROUND($F$1*'Trends Settings '!$B$1,0),INDIRECT("'2019 Equip Index Factors'!C"&amp;TEXT(ROUND(($F$1*'Trends Settings '!$B$1),0)+2,"0")),'2019 Equip Index Factors'!C15)*0.01,0),F13))</f>
        <v>10</v>
      </c>
      <c r="G14" s="38">
        <f ca="1">IF(OR(B14=1,'M&amp;E Property Good Factor'!F15&gt;'Trends Settings '!$B$2),
ROUND('M&amp;E Property Good Factor'!F15*IF(B14&gt;ROUND($G$1*'Trends Settings '!$B$1,0),
INDIRECT("'2019 Equip Index Factors'!C"&amp;TEXT(ROUND(($G$1*'Trends Settings '!$B$1),0)+2,"0")),
'2019 Equip Index Factors'!C15)*0.01,0),
IF(OR('M&amp;E Property Good Factor'!F14 &gt; 'Trends Settings '!$B$2,B14 &lt;=ROUND($G$1*'Trends Settings '!$B$1,0)),
ROUND('Trends Settings '!$B$2*
IF(B14&gt;ROUND($G$1*'Trends Settings '!$B$1,0),INDIRECT("'2019 Equip Index Factors'!C"&amp;TEXT(ROUND(($G$1*'Trends Settings '!$B$1),0)+2,"0")),'2019 Equip Index Factors'!C15)*0.01,0),G13))</f>
        <v>10</v>
      </c>
      <c r="H14" s="38">
        <f ca="1">IF(OR(B14=1,'M&amp;E Property Good Factor'!G15&gt;'Trends Settings '!$B$2),
ROUND('M&amp;E Property Good Factor'!G15*IF(B14&gt;ROUND($H$1*'Trends Settings '!$B$1,0),
INDIRECT("'2019 Equip Index Factors'!C"&amp;TEXT(ROUND(($H$1*'Trends Settings '!$B$1),0)+2,"0")),
'2019 Equip Index Factors'!C15)*0.01,0),
IF(OR('M&amp;E Property Good Factor'!G14 &gt; 'Trends Settings '!$B$2,B14 &lt;=ROUND($H$1*'Trends Settings '!$B$1,0)),
ROUND('Trends Settings '!$B$2*
IF(B14&gt;ROUND($H$1*'Trends Settings '!$B$1,0),INDIRECT("'2019 Equip Index Factors'!C"&amp;TEXT(ROUND(($H$1*'Trends Settings '!$B$1),0)+2,"0")),'2019 Equip Index Factors'!C15)*0.01,0),H13))</f>
        <v>10</v>
      </c>
      <c r="I14" s="38">
        <f ca="1">IF(OR(B14=1,'M&amp;E Property Good Factor'!H15&gt;'Trends Settings '!$B$2),
ROUND('M&amp;E Property Good Factor'!H15*IF(B14&gt;ROUND($I$1*'Trends Settings '!$B$1,0),
INDIRECT("'2019 Equip Index Factors'!C"&amp;TEXT(ROUND(($I$1*'Trends Settings '!$B$1),0)+2,"0")),
'2019 Equip Index Factors'!C15)*0.01,0),
IF(OR('M&amp;E Property Good Factor'!H14 &gt; 'Trends Settings '!$B$2,B14 &lt;=ROUND($I$1*'Trends Settings '!$B$1,0)),
ROUND('Trends Settings '!$B$2*
IF(B14&gt;ROUND($I$1*'Trends Settings '!$B$1,0),INDIRECT("'2019 Equip Index Factors'!C"&amp;TEXT(ROUND(($I$1*'Trends Settings '!$B$1),0)+2,"0")),'2019 Equip Index Factors'!C15)*0.01,0),I13))</f>
        <v>10</v>
      </c>
      <c r="J14" s="38">
        <f ca="1">IF(OR(B14=1,'M&amp;E Property Good Factor'!I15&gt;'Trends Settings '!$B$2),
ROUND('M&amp;E Property Good Factor'!I15*IF(B14&gt;ROUND($J$1*'Trends Settings '!$B$1,0),
INDIRECT("'2019 Equip Index Factors'!C"&amp;TEXT(ROUND(($J$1*'Trends Settings '!$B$1),0)+2,"0")),
'2019 Equip Index Factors'!C15)*0.01,0),
IF(OR('M&amp;E Property Good Factor'!I14 &gt; 'Trends Settings '!$B$2,B14 &lt;=ROUND($J$1*'Trends Settings '!$B$1,0)),
ROUND('Trends Settings '!$B$2*
IF(B14&gt;ROUND($J$1*'Trends Settings '!$B$1,0),INDIRECT("'2019 Equip Index Factors'!C"&amp;TEXT(ROUND(($J$1*'Trends Settings '!$B$1),0)+2,"0")),'2019 Equip Index Factors'!C15)*0.01,0),J13))</f>
        <v>11</v>
      </c>
      <c r="K14" s="38">
        <f ca="1">IF(OR(B14=1,'M&amp;E Property Good Factor'!J15&gt;'Trends Settings '!$B$2),
ROUND('M&amp;E Property Good Factor'!J15*IF(B14&gt;ROUND($K$1*'Trends Settings '!$B$1,0),
INDIRECT("'2019 Equip Index Factors'!C"&amp;TEXT(ROUND(($K$1*'Trends Settings '!$B$1),0)+2,"0")),
'2019 Equip Index Factors'!C15)*0.01,0),
IF(OR('M&amp;E Property Good Factor'!J14 &gt; 'Trends Settings '!$B$2,B14 &lt;=ROUND($K$1*'Trends Settings '!$B$1,0)),
ROUND('Trends Settings '!$B$2*
IF(B14&gt;ROUND($K$1*'Trends Settings '!$B$1,0),INDIRECT("'2019 Equip Index Factors'!C"&amp;TEXT(ROUND(($K$1*'Trends Settings '!$B$1),0)+2,"0")),'2019 Equip Index Factors'!C15)*0.01,0),K13))</f>
        <v>14</v>
      </c>
      <c r="L14" s="38">
        <f ca="1">IF(OR(B14=1,'M&amp;E Property Good Factor'!K15&gt;'Trends Settings '!$B$2),
ROUND('M&amp;E Property Good Factor'!K15*IF(B14&gt;ROUND($L$1*'Trends Settings '!$B$1,0),
INDIRECT("'2019 Equip Index Factors'!C"&amp;TEXT(ROUND(($L$1*'Trends Settings '!$B$1),0)+2,"0")),
'2019 Equip Index Factors'!C15)*0.01,0),
IF(OR('M&amp;E Property Good Factor'!K14 &gt; 'Trends Settings '!$B$2,B14 &lt;=ROUND($L$1*'Trends Settings '!$B$1,0)),
ROUND('Trends Settings '!$B$2*
IF(B14&gt;ROUND($L$1*'Trends Settings '!$B$1,0),INDIRECT("'2019 Equip Index Factors'!C"&amp;TEXT(ROUND(($L$1*'Trends Settings '!$B$1),0)+2,"0")),'2019 Equip Index Factors'!C15)*0.01,0),L13))</f>
        <v>19</v>
      </c>
      <c r="M14" s="38">
        <f ca="1">IF(OR(B14=1,'M&amp;E Property Good Factor'!L15&gt;'Trends Settings '!$B$2),
ROUND('M&amp;E Property Good Factor'!L15*IF(B14&gt;ROUND($M$1*'Trends Settings '!$B$1,0),
INDIRECT("'2019 Equip Index Factors'!C"&amp;TEXT(ROUND(($M$1*'Trends Settings '!$B$1),0)+2,"0")),
'2019 Equip Index Factors'!C15)*0.01,0),
IF(OR('M&amp;E Property Good Factor'!L14 &gt; 'Trends Settings '!$B$2,B14 &lt;=ROUND($M$1*'Trends Settings '!$B$1,0)),
ROUND('Trends Settings '!$B$2*
IF(B14&gt;ROUND($M$1*'Trends Settings '!$B$1,0),INDIRECT("'2019 Equip Index Factors'!C"&amp;TEXT(ROUND(($M$1*'Trends Settings '!$B$1),0)+2,"0")),'2019 Equip Index Factors'!C15)*0.01,0),M13))</f>
        <v>24</v>
      </c>
      <c r="N14" s="38">
        <f ca="1">IF(OR(B14=1,'M&amp;E Property Good Factor'!M15&gt;'Trends Settings '!$B$2),
ROUND('M&amp;E Property Good Factor'!M15*IF(B14&gt;ROUND($N$1*'Trends Settings '!$B$1,0),
INDIRECT("'2019 Equip Index Factors'!C"&amp;TEXT(ROUND(($N$1*'Trends Settings '!$B$1),0)+2,"0")),
'2019 Equip Index Factors'!C15)*0.01,0),
IF(OR('M&amp;E Property Good Factor'!M14 &gt; 'Trends Settings '!$B$2,B14 &lt;=ROUND($N$1*'Trends Settings '!$B$1,0)),
ROUND('Trends Settings '!$B$2*
IF(B14&gt;ROUND($N$1*'Trends Settings '!$B$1,0),INDIRECT("'2019 Equip Index Factors'!C"&amp;TEXT(ROUND(($N$1*'Trends Settings '!$B$1),0)+2,"0")),'2019 Equip Index Factors'!C15)*0.01,0),N13))</f>
        <v>29</v>
      </c>
      <c r="O14" s="38">
        <f ca="1">IF(OR(B14=1,'M&amp;E Property Good Factor'!N15&gt;'Trends Settings '!$B$2),
ROUND('M&amp;E Property Good Factor'!N15*IF(B14&gt;ROUND($O$1*'Trends Settings '!$B$1,0),
INDIRECT("'2019 Equip Index Factors'!C"&amp;TEXT(ROUND(($O$1*'Trends Settings '!$B$1),0)+2,"0")),
'2019 Equip Index Factors'!C15)*0.01,0),
IF(OR('M&amp;E Property Good Factor'!N14 &gt; 'Trends Settings '!$B$2,B14 &lt;=ROUND($O$1*'Trends Settings '!$B$1,0)),
ROUND('Trends Settings '!$B$2*
IF(B14&gt;ROUND($O$1*'Trends Settings '!$B$1,0),INDIRECT("'2019 Equip Index Factors'!C"&amp;TEXT(ROUND(($O$1*'Trends Settings '!$B$1),0)+2,"0")),'2019 Equip Index Factors'!C15)*0.01,0),O13))</f>
        <v>34</v>
      </c>
      <c r="P14" s="38">
        <f ca="1">IF(OR(B14=1,'M&amp;E Property Good Factor'!O15&gt;'Trends Settings '!$B$2),
ROUND('M&amp;E Property Good Factor'!O15*IF(B14&gt;ROUND($P$1*'Trends Settings '!$B$1,0),
INDIRECT("'2019 Equip Index Factors'!C"&amp;TEXT(ROUND(($P$1*'Trends Settings '!$B$1),0)+2,"0")),
'2019 Equip Index Factors'!C15)*0.01,0),
IF(OR('M&amp;E Property Good Factor'!O14 &gt; 'Trends Settings '!$B$2,B14 &lt;=ROUND($P$1*'Trends Settings '!$B$1,0)),
ROUND('Trends Settings '!$B$2*
IF(B14&gt;ROUND($P$1*'Trends Settings '!$B$1,0),INDIRECT("'2019 Equip Index Factors'!C"&amp;TEXT(ROUND(($P$1*'Trends Settings '!$B$1),0)+2,"0")),'2019 Equip Index Factors'!C15)*0.01,0),P13))</f>
        <v>44</v>
      </c>
      <c r="Q14" s="38">
        <f ca="1">IF(OR(B14=1,'M&amp;E Property Good Factor'!P15&gt;'Trends Settings '!$B$2),
ROUND('M&amp;E Property Good Factor'!P15*IF(B14&gt;ROUND($Q$1*'Trends Settings '!$B$1,0),
INDIRECT("'2019 Equip Index Factors'!C"&amp;TEXT(ROUND(($Q$1*'Trends Settings '!$B$1),0)+2,"0")),
'2019 Equip Index Factors'!C15)*0.01,0),
IF(OR('M&amp;E Property Good Factor'!P14 &gt; 'Trends Settings '!$B$2,B14 &lt;=ROUND($Q$1*'Trends Settings '!$B$1,0)),
ROUND('Trends Settings '!$B$2*
IF(B14&gt;ROUND($Q$1*'Trends Settings '!$B$1,0),INDIRECT("'2019 Equip Index Factors'!C"&amp;TEXT(ROUND(($Q$1*'Trends Settings '!$B$1),0)+2,"0")),'2019 Equip Index Factors'!C15)*0.01,0),Q13))</f>
        <v>49</v>
      </c>
      <c r="R14" s="38">
        <f ca="1">IF(OR(B14=1,'M&amp;E Property Good Factor'!Q15&gt;'Trends Settings '!$B$2),
ROUND('M&amp;E Property Good Factor'!Q15*IF(B14&gt;ROUND($R$1*'Trends Settings '!$B$1,0),
INDIRECT("'2019 Equip Index Factors'!C"&amp;TEXT(ROUND(($R$1*'Trends Settings '!$B$1),0)+2,"0")),
'2019 Equip Index Factors'!C15)*0.01,0),
IF(OR('M&amp;E Property Good Factor'!Q14 &gt; 'Trends Settings '!$B$2,B14 &lt;=ROUND($R$1*'Trends Settings '!$B$1,0)),
ROUND('Trends Settings '!$B$2*
IF(B14&gt;ROUND($R$1*'Trends Settings '!$B$1,0),INDIRECT("'2019 Equip Index Factors'!C"&amp;TEXT(ROUND(($R$1*'Trends Settings '!$B$1),0)+2,"0")),'2019 Equip Index Factors'!C15)*0.01,0),R13))</f>
        <v>57</v>
      </c>
      <c r="S14" s="38">
        <f ca="1">IF(OR(B14=1,'M&amp;E Property Good Factor'!R15&gt;'Trends Settings '!$B$2),
ROUND('M&amp;E Property Good Factor'!R15*IF(B14&gt;ROUND($S$1*'Trends Settings '!$B$1,0),
INDIRECT("'2019 Equip Index Factors'!C"&amp;TEXT(ROUND(($S$1*'Trends Settings '!$B$1),0)+2,"0")),
'2019 Equip Index Factors'!C15)*0.01,0),
IF(OR('M&amp;E Property Good Factor'!R14 &gt; 'Trends Settings '!$B$2,B14 &lt;=ROUND($S$1*'Trends Settings '!$B$1,0)),
ROUND('Trends Settings '!$B$2*
IF(B14&gt;ROUND($S$1*'Trends Settings '!$B$1,0),INDIRECT("'2019 Equip Index Factors'!C"&amp;TEXT(ROUND(($S$1*'Trends Settings '!$B$1),0)+2,"0")),'2019 Equip Index Factors'!C15)*0.01,0),S13))</f>
        <v>64</v>
      </c>
      <c r="T14" s="38">
        <f ca="1">IF(OR(B14=1,'M&amp;E Property Good Factor'!S15&gt;'Trends Settings '!$B$2),
ROUND('M&amp;E Property Good Factor'!S15*IF(B14&gt;ROUND($T$1*'Trends Settings '!$B$1,0),
INDIRECT("'2019 Equip Index Factors'!C"&amp;TEXT(ROUND(($T$1*'Trends Settings '!$B$1),0)+2,"0")),
'2019 Equip Index Factors'!C15)*0.01,0),
IF(OR('M&amp;E Property Good Factor'!S14 &gt; 'Trends Settings '!$B$2,B14 &lt;=ROUND($T$1*'Trends Settings '!$B$1,0)),
ROUND('Trends Settings '!$B$2*
IF(B14&gt;ROUND($T$1*'Trends Settings '!$B$1,0),INDIRECT("'2019 Equip Index Factors'!C"&amp;TEXT(ROUND(($T$1*'Trends Settings '!$B$1),0)+2,"0")),'2019 Equip Index Factors'!C15)*0.01,0),T13))</f>
        <v>73</v>
      </c>
      <c r="U14" s="38">
        <f ca="1">IF(OR(B14=1,'M&amp;E Property Good Factor'!T15&gt;'Trends Settings '!$B$2),
ROUND('M&amp;E Property Good Factor'!T15*IF(B14&gt;ROUND($U$1*'Trends Settings '!$B$1,0),
INDIRECT("'2019 Equip Index Factors'!C"&amp;TEXT(ROUND(($U$1*'Trends Settings '!$B$1),0)+2,"0")),
'2019 Equip Index Factors'!C15)*0.01,0),
IF(OR('M&amp;E Property Good Factor'!T14 &gt; 'Trends Settings '!$B$2,B14 &lt;=ROUND($U$1*'Trends Settings '!$B$1,0)),
ROUND('Trends Settings '!$B$2*
IF(B14&gt;ROUND($U$1*'Trends Settings '!$B$1,0),INDIRECT("'2019 Equip Index Factors'!C"&amp;TEXT(ROUND(($U$1*'Trends Settings '!$B$1),0)+2,"0")),'2019 Equip Index Factors'!C15)*0.01,0),U13))</f>
        <v>85</v>
      </c>
      <c r="V14" s="38">
        <f ca="1">IF(OR(B14=1,'M&amp;E Property Good Factor'!U15&gt;'Trends Settings '!$B$2),
ROUND('M&amp;E Property Good Factor'!U15*IF(B14&gt;ROUND($V$1*'Trends Settings '!$B$1,0),
INDIRECT("'2019 Equip Index Factors'!C"&amp;TEXT(ROUND(($V$1*'Trends Settings '!$B$1),0)+2,"0")),
'2019 Equip Index Factors'!C15)*0.01,0),
IF(OR('M&amp;E Property Good Factor'!U14 &gt; 'Trends Settings '!$B$2,B14 &lt;=ROUND($V$1*'Trends Settings '!$B$1,0)),
ROUND('Trends Settings '!$B$2*
IF(B14&gt;ROUND($V$1*'Trends Settings '!$B$1,0),INDIRECT("'2019 Equip Index Factors'!C"&amp;TEXT(ROUND(($V$1*'Trends Settings '!$B$1),0)+2,"0")),'2019 Equip Index Factors'!C15)*0.01,0),V13))</f>
        <v>93</v>
      </c>
      <c r="W14" s="38">
        <f ca="1">IF(OR(B14=1,'M&amp;E Property Good Factor'!V15&gt;'Trends Settings '!$B$2),
ROUND('M&amp;E Property Good Factor'!V15*IF(B14&gt;ROUND($W$1*'Trends Settings '!$B$1,0),
INDIRECT("'2019 Equip Index Factors'!C"&amp;TEXT(ROUND(($W$1*'Trends Settings '!$B$1),0)+2,"0")),
'2019 Equip Index Factors'!C15)*0.01,0),
IF(OR('M&amp;E Property Good Factor'!V14 &gt; 'Trends Settings '!$B$2,B14 &lt;=ROUND($W$1*'Trends Settings '!$B$1,0)),
ROUND('Trends Settings '!$B$2*
IF(B14&gt;ROUND($W$1*'Trends Settings '!$B$1,0),INDIRECT("'2019 Equip Index Factors'!C"&amp;TEXT(ROUND(($W$1*'Trends Settings '!$B$1),0)+2,"0")),'2019 Equip Index Factors'!C15)*0.01,0),W13))</f>
        <v>99</v>
      </c>
    </row>
    <row r="15" spans="1:23" ht="12.75" customHeight="1">
      <c r="A15" s="63">
        <v>2006</v>
      </c>
      <c r="B15" s="33">
        <v>14</v>
      </c>
      <c r="C15" s="38">
        <f ca="1">IF(OR(B15=1,'M&amp;E Property Good Factor'!B16&gt;'Trends Settings '!$B$2),ROUND('M&amp;E Property Good Factor'!B16*IF(B15&gt;ROUND($C$1*'Trends Settings '!$B$1,0),INDIRECT("'2019 Equip Index Factors'!C"&amp;TEXT(ROUND(($C$1*'Trends Settings '!$B$1),0)+2,"0")),'2019 Equip Index Factors'!C16)*0.01,0),IF(OR('M&amp;E Property Good Factor'!B15 &gt; 'Trends Settings '!$B$2,B15 &lt;=ROUND($C$1*'Trends Settings '!$B$1,0)),ROUND('Trends Settings '!$B$2*IF(B15&gt;ROUND($C$1*'Trends Settings '!$B$1,0),INDIRECT("'2019 Equip Index Factors'!C"&amp;TEXT(ROUND(($C$1*'Trends Settings '!$B$1),0)+2,"0")),'2019 Equip Index Factors'!C16)*0.01,0),C14))</f>
        <v>10</v>
      </c>
      <c r="D15" s="38">
        <f ca="1">IF(OR(B15=1,'M&amp;E Property Good Factor'!C16&gt;'Trends Settings '!$B$2),
ROUND('M&amp;E Property Good Factor'!C16*IF(B15&gt;ROUND($D$1*'Trends Settings '!$B$1,0),
INDIRECT("'2019 Equip Index Factors'!C"&amp;TEXT(ROUND(($D$1*'Trends Settings '!$B$1),0)+2,"0")),
'2019 Equip Index Factors'!C16)*0.01,0),
IF(OR('M&amp;E Property Good Factor'!C15 &gt; 'Trends Settings '!$B$2,B15 &lt;=ROUND($D$1*'Trends Settings '!$B$1,0)),
ROUND('Trends Settings '!$B$2*
IF(B15&gt;ROUND($D$1*'Trends Settings '!$B$1,0),INDIRECT("'2019 Equip Index Factors'!C"&amp;TEXT(ROUND(($D$1*'Trends Settings '!$B$1),0)+2,"0")),'2019 Equip Index Factors'!C16)*0.01,0),D14))</f>
        <v>10</v>
      </c>
      <c r="E15" s="38">
        <f ca="1">IF(OR(B15=1,'M&amp;E Property Good Factor'!D16&gt;'Trends Settings '!$B$2),
ROUND('M&amp;E Property Good Factor'!D16*IF(B15&gt;ROUND($E$1*'Trends Settings '!$B$1,0),
INDIRECT("'2019 Equip Index Factors'!C"&amp;TEXT(ROUND(($E$1*'Trends Settings '!$B$1),0)+2,"0")),
'2019 Equip Index Factors'!C16)*0.01,0),
IF(OR('M&amp;E Property Good Factor'!D15 &gt; 'Trends Settings '!$B$2,B15 &lt;=ROUND($E$1*'Trends Settings '!$B$1,0)),
ROUND('Trends Settings '!$B$2*
IF(B15&gt;ROUND($E$1*'Trends Settings '!$B$1,0),INDIRECT("'2019 Equip Index Factors'!C"&amp;TEXT(ROUND(($E$1*'Trends Settings '!$B$1),0)+2,"0")),'2019 Equip Index Factors'!C16)*0.01,0),E14))</f>
        <v>10</v>
      </c>
      <c r="F15" s="38">
        <f ca="1">IF(OR(B15=1,'M&amp;E Property Good Factor'!E16&gt;'Trends Settings '!$B$2),
ROUND('M&amp;E Property Good Factor'!E16*IF(B15&gt;ROUND($F$1*'Trends Settings '!$B$1,0),
INDIRECT("'2019 Equip Index Factors'!C"&amp;TEXT(ROUND(($F$1*'Trends Settings '!$B$1),0)+2,"0")),
'2019 Equip Index Factors'!C16)*0.01,0),
IF(OR('M&amp;E Property Good Factor'!E15 &gt; 'Trends Settings '!$B$2,B15 &lt;=ROUND($F$1*'Trends Settings '!$B$1,0)),
ROUND('Trends Settings '!$B$2*
IF(B15&gt;ROUND($F$1*'Trends Settings '!$B$1,0),INDIRECT("'2019 Equip Index Factors'!C"&amp;TEXT(ROUND(($F$1*'Trends Settings '!$B$1),0)+2,"0")),'2019 Equip Index Factors'!C16)*0.01,0),F14))</f>
        <v>10</v>
      </c>
      <c r="G15" s="38">
        <f ca="1">IF(OR(B15=1,'M&amp;E Property Good Factor'!F16&gt;'Trends Settings '!$B$2),
ROUND('M&amp;E Property Good Factor'!F16*IF(B15&gt;ROUND($G$1*'Trends Settings '!$B$1,0),
INDIRECT("'2019 Equip Index Factors'!C"&amp;TEXT(ROUND(($G$1*'Trends Settings '!$B$1),0)+2,"0")),
'2019 Equip Index Factors'!C16)*0.01,0),
IF(OR('M&amp;E Property Good Factor'!F15 &gt; 'Trends Settings '!$B$2,B15 &lt;=ROUND($G$1*'Trends Settings '!$B$1,0)),
ROUND('Trends Settings '!$B$2*
IF(B15&gt;ROUND($G$1*'Trends Settings '!$B$1,0),INDIRECT("'2019 Equip Index Factors'!C"&amp;TEXT(ROUND(($G$1*'Trends Settings '!$B$1),0)+2,"0")),'2019 Equip Index Factors'!C16)*0.01,0),G14))</f>
        <v>10</v>
      </c>
      <c r="H15" s="38">
        <f ca="1">IF(OR(B15=1,'M&amp;E Property Good Factor'!G16&gt;'Trends Settings '!$B$2),
ROUND('M&amp;E Property Good Factor'!G16*IF(B15&gt;ROUND($H$1*'Trends Settings '!$B$1,0),
INDIRECT("'2019 Equip Index Factors'!C"&amp;TEXT(ROUND(($H$1*'Trends Settings '!$B$1),0)+2,"0")),
'2019 Equip Index Factors'!C16)*0.01,0),
IF(OR('M&amp;E Property Good Factor'!G15 &gt; 'Trends Settings '!$B$2,B15 &lt;=ROUND($H$1*'Trends Settings '!$B$1,0)),
ROUND('Trends Settings '!$B$2*
IF(B15&gt;ROUND($H$1*'Trends Settings '!$B$1,0),INDIRECT("'2019 Equip Index Factors'!C"&amp;TEXT(ROUND(($H$1*'Trends Settings '!$B$1),0)+2,"0")),'2019 Equip Index Factors'!C16)*0.01,0),H14))</f>
        <v>10</v>
      </c>
      <c r="I15" s="38">
        <f ca="1">IF(OR(B15=1,'M&amp;E Property Good Factor'!H16&gt;'Trends Settings '!$B$2),
ROUND('M&amp;E Property Good Factor'!H16*IF(B15&gt;ROUND($I$1*'Trends Settings '!$B$1,0),
INDIRECT("'2019 Equip Index Factors'!C"&amp;TEXT(ROUND(($I$1*'Trends Settings '!$B$1),0)+2,"0")),
'2019 Equip Index Factors'!C16)*0.01,0),
IF(OR('M&amp;E Property Good Factor'!H15 &gt; 'Trends Settings '!$B$2,B15 &lt;=ROUND($I$1*'Trends Settings '!$B$1,0)),
ROUND('Trends Settings '!$B$2*
IF(B15&gt;ROUND($I$1*'Trends Settings '!$B$1,0),INDIRECT("'2019 Equip Index Factors'!C"&amp;TEXT(ROUND(($I$1*'Trends Settings '!$B$1),0)+2,"0")),'2019 Equip Index Factors'!C16)*0.01,0),I14))</f>
        <v>10</v>
      </c>
      <c r="J15" s="38">
        <f ca="1">IF(OR(B15=1,'M&amp;E Property Good Factor'!I16&gt;'Trends Settings '!$B$2),
ROUND('M&amp;E Property Good Factor'!I16*IF(B15&gt;ROUND($J$1*'Trends Settings '!$B$1,0),
INDIRECT("'2019 Equip Index Factors'!C"&amp;TEXT(ROUND(($J$1*'Trends Settings '!$B$1),0)+2,"0")),
'2019 Equip Index Factors'!C16)*0.01,0),
IF(OR('M&amp;E Property Good Factor'!I15 &gt; 'Trends Settings '!$B$2,B15 &lt;=ROUND($J$1*'Trends Settings '!$B$1,0)),
ROUND('Trends Settings '!$B$2*
IF(B15&gt;ROUND($J$1*'Trends Settings '!$B$1,0),INDIRECT("'2019 Equip Index Factors'!C"&amp;TEXT(ROUND(($J$1*'Trends Settings '!$B$1),0)+2,"0")),'2019 Equip Index Factors'!C16)*0.01,0),J14))</f>
        <v>11</v>
      </c>
      <c r="K15" s="38">
        <f ca="1">IF(OR(B15=1,'M&amp;E Property Good Factor'!J16&gt;'Trends Settings '!$B$2),
ROUND('M&amp;E Property Good Factor'!J16*IF(B15&gt;ROUND($K$1*'Trends Settings '!$B$1,0),
INDIRECT("'2019 Equip Index Factors'!C"&amp;TEXT(ROUND(($K$1*'Trends Settings '!$B$1),0)+2,"0")),
'2019 Equip Index Factors'!C16)*0.01,0),
IF(OR('M&amp;E Property Good Factor'!J15 &gt; 'Trends Settings '!$B$2,B15 &lt;=ROUND($K$1*'Trends Settings '!$B$1,0)),
ROUND('Trends Settings '!$B$2*
IF(B15&gt;ROUND($K$1*'Trends Settings '!$B$1,0),INDIRECT("'2019 Equip Index Factors'!C"&amp;TEXT(ROUND(($K$1*'Trends Settings '!$B$1),0)+2,"0")),'2019 Equip Index Factors'!C16)*0.01,0),K14))</f>
        <v>11</v>
      </c>
      <c r="L15" s="38">
        <f ca="1">IF(OR(B15=1,'M&amp;E Property Good Factor'!K16&gt;'Trends Settings '!$B$2),
ROUND('M&amp;E Property Good Factor'!K16*IF(B15&gt;ROUND($L$1*'Trends Settings '!$B$1,0),
INDIRECT("'2019 Equip Index Factors'!C"&amp;TEXT(ROUND(($L$1*'Trends Settings '!$B$1),0)+2,"0")),
'2019 Equip Index Factors'!C16)*0.01,0),
IF(OR('M&amp;E Property Good Factor'!K15 &gt; 'Trends Settings '!$B$2,B15 &lt;=ROUND($L$1*'Trends Settings '!$B$1,0)),
ROUND('Trends Settings '!$B$2*
IF(B15&gt;ROUND($L$1*'Trends Settings '!$B$1,0),INDIRECT("'2019 Equip Index Factors'!C"&amp;TEXT(ROUND(($L$1*'Trends Settings '!$B$1),0)+2,"0")),'2019 Equip Index Factors'!C16)*0.01,0),L14))</f>
        <v>15</v>
      </c>
      <c r="M15" s="38">
        <f ca="1">IF(OR(B15=1,'M&amp;E Property Good Factor'!L16&gt;'Trends Settings '!$B$2),
ROUND('M&amp;E Property Good Factor'!L16*IF(B15&gt;ROUND($M$1*'Trends Settings '!$B$1,0),
INDIRECT("'2019 Equip Index Factors'!C"&amp;TEXT(ROUND(($M$1*'Trends Settings '!$B$1),0)+2,"0")),
'2019 Equip Index Factors'!C16)*0.01,0),
IF(OR('M&amp;E Property Good Factor'!L15 &gt; 'Trends Settings '!$B$2,B15 &lt;=ROUND($M$1*'Trends Settings '!$B$1,0)),
ROUND('Trends Settings '!$B$2*
IF(B15&gt;ROUND($M$1*'Trends Settings '!$B$1,0),INDIRECT("'2019 Equip Index Factors'!C"&amp;TEXT(ROUND(($M$1*'Trends Settings '!$B$1),0)+2,"0")),'2019 Equip Index Factors'!C16)*0.01,0),M14))</f>
        <v>20</v>
      </c>
      <c r="N15" s="38">
        <f ca="1">IF(OR(B15=1,'M&amp;E Property Good Factor'!M16&gt;'Trends Settings '!$B$2),
ROUND('M&amp;E Property Good Factor'!M16*IF(B15&gt;ROUND($N$1*'Trends Settings '!$B$1,0),
INDIRECT("'2019 Equip Index Factors'!C"&amp;TEXT(ROUND(($N$1*'Trends Settings '!$B$1),0)+2,"0")),
'2019 Equip Index Factors'!C16)*0.01,0),
IF(OR('M&amp;E Property Good Factor'!M15 &gt; 'Trends Settings '!$B$2,B15 &lt;=ROUND($N$1*'Trends Settings '!$B$1,0)),
ROUND('Trends Settings '!$B$2*
IF(B15&gt;ROUND($N$1*'Trends Settings '!$B$1,0),INDIRECT("'2019 Equip Index Factors'!C"&amp;TEXT(ROUND(($N$1*'Trends Settings '!$B$1),0)+2,"0")),'2019 Equip Index Factors'!C16)*0.01,0),N14))</f>
        <v>25</v>
      </c>
      <c r="O15" s="38">
        <f ca="1">IF(OR(B15=1,'M&amp;E Property Good Factor'!N16&gt;'Trends Settings '!$B$2),
ROUND('M&amp;E Property Good Factor'!N16*IF(B15&gt;ROUND($O$1*'Trends Settings '!$B$1,0),
INDIRECT("'2019 Equip Index Factors'!C"&amp;TEXT(ROUND(($O$1*'Trends Settings '!$B$1),0)+2,"0")),
'2019 Equip Index Factors'!C16)*0.01,0),
IF(OR('M&amp;E Property Good Factor'!N15 &gt; 'Trends Settings '!$B$2,B15 &lt;=ROUND($O$1*'Trends Settings '!$B$1,0)),
ROUND('Trends Settings '!$B$2*
IF(B15&gt;ROUND($O$1*'Trends Settings '!$B$1,0),INDIRECT("'2019 Equip Index Factors'!C"&amp;TEXT(ROUND(($O$1*'Trends Settings '!$B$1),0)+2,"0")),'2019 Equip Index Factors'!C16)*0.01,0),O14))</f>
        <v>30</v>
      </c>
      <c r="P15" s="38">
        <f ca="1">IF(OR(B15=1,'M&amp;E Property Good Factor'!O16&gt;'Trends Settings '!$B$2),
ROUND('M&amp;E Property Good Factor'!O16*IF(B15&gt;ROUND($P$1*'Trends Settings '!$B$1,0),
INDIRECT("'2019 Equip Index Factors'!C"&amp;TEXT(ROUND(($P$1*'Trends Settings '!$B$1),0)+2,"0")),
'2019 Equip Index Factors'!C16)*0.01,0),
IF(OR('M&amp;E Property Good Factor'!O15 &gt; 'Trends Settings '!$B$2,B15 &lt;=ROUND($P$1*'Trends Settings '!$B$1,0)),
ROUND('Trends Settings '!$B$2*
IF(B15&gt;ROUND($P$1*'Trends Settings '!$B$1,0),INDIRECT("'2019 Equip Index Factors'!C"&amp;TEXT(ROUND(($P$1*'Trends Settings '!$B$1),0)+2,"0")),'2019 Equip Index Factors'!C16)*0.01,0),P14))</f>
        <v>40</v>
      </c>
      <c r="Q15" s="38">
        <f ca="1">IF(OR(B15=1,'M&amp;E Property Good Factor'!P16&gt;'Trends Settings '!$B$2),
ROUND('M&amp;E Property Good Factor'!P16*IF(B15&gt;ROUND($Q$1*'Trends Settings '!$B$1,0),
INDIRECT("'2019 Equip Index Factors'!C"&amp;TEXT(ROUND(($Q$1*'Trends Settings '!$B$1),0)+2,"0")),
'2019 Equip Index Factors'!C16)*0.01,0),
IF(OR('M&amp;E Property Good Factor'!P15 &gt; 'Trends Settings '!$B$2,B15 &lt;=ROUND($Q$1*'Trends Settings '!$B$1,0)),
ROUND('Trends Settings '!$B$2*
IF(B15&gt;ROUND($Q$1*'Trends Settings '!$B$1,0),INDIRECT("'2019 Equip Index Factors'!C"&amp;TEXT(ROUND(($Q$1*'Trends Settings '!$B$1),0)+2,"0")),'2019 Equip Index Factors'!C16)*0.01,0),Q14))</f>
        <v>45</v>
      </c>
      <c r="R15" s="38">
        <f ca="1">IF(OR(B15=1,'M&amp;E Property Good Factor'!Q16&gt;'Trends Settings '!$B$2),
ROUND('M&amp;E Property Good Factor'!Q16*IF(B15&gt;ROUND($R$1*'Trends Settings '!$B$1,0),
INDIRECT("'2019 Equip Index Factors'!C"&amp;TEXT(ROUND(($R$1*'Trends Settings '!$B$1),0)+2,"0")),
'2019 Equip Index Factors'!C16)*0.01,0),
IF(OR('M&amp;E Property Good Factor'!Q15 &gt; 'Trends Settings '!$B$2,B15 &lt;=ROUND($R$1*'Trends Settings '!$B$1,0)),
ROUND('Trends Settings '!$B$2*
IF(B15&gt;ROUND($R$1*'Trends Settings '!$B$1,0),INDIRECT("'2019 Equip Index Factors'!C"&amp;TEXT(ROUND(($R$1*'Trends Settings '!$B$1),0)+2,"0")),'2019 Equip Index Factors'!C16)*0.01,0),R14))</f>
        <v>54</v>
      </c>
      <c r="S15" s="38">
        <f ca="1">IF(OR(B15=1,'M&amp;E Property Good Factor'!R16&gt;'Trends Settings '!$B$2),
ROUND('M&amp;E Property Good Factor'!R16*IF(B15&gt;ROUND($S$1*'Trends Settings '!$B$1,0),
INDIRECT("'2019 Equip Index Factors'!C"&amp;TEXT(ROUND(($S$1*'Trends Settings '!$B$1),0)+2,"0")),
'2019 Equip Index Factors'!C16)*0.01,0),
IF(OR('M&amp;E Property Good Factor'!R15 &gt; 'Trends Settings '!$B$2,B15 &lt;=ROUND($S$1*'Trends Settings '!$B$1,0)),
ROUND('Trends Settings '!$B$2*
IF(B15&gt;ROUND($S$1*'Trends Settings '!$B$1,0),INDIRECT("'2019 Equip Index Factors'!C"&amp;TEXT(ROUND(($S$1*'Trends Settings '!$B$1),0)+2,"0")),'2019 Equip Index Factors'!C16)*0.01,0),S14))</f>
        <v>61</v>
      </c>
      <c r="T15" s="38">
        <f ca="1">IF(OR(B15=1,'M&amp;E Property Good Factor'!S16&gt;'Trends Settings '!$B$2),
ROUND('M&amp;E Property Good Factor'!S16*IF(B15&gt;ROUND($T$1*'Trends Settings '!$B$1,0),
INDIRECT("'2019 Equip Index Factors'!C"&amp;TEXT(ROUND(($T$1*'Trends Settings '!$B$1),0)+2,"0")),
'2019 Equip Index Factors'!C16)*0.01,0),
IF(OR('M&amp;E Property Good Factor'!S15 &gt; 'Trends Settings '!$B$2,B15 &lt;=ROUND($T$1*'Trends Settings '!$B$1,0)),
ROUND('Trends Settings '!$B$2*
IF(B15&gt;ROUND($T$1*'Trends Settings '!$B$1,0),INDIRECT("'2019 Equip Index Factors'!C"&amp;TEXT(ROUND(($T$1*'Trends Settings '!$B$1),0)+2,"0")),'2019 Equip Index Factors'!C16)*0.01,0),T14))</f>
        <v>71</v>
      </c>
      <c r="U15" s="38">
        <f ca="1">IF(OR(B15=1,'M&amp;E Property Good Factor'!T16&gt;'Trends Settings '!$B$2),
ROUND('M&amp;E Property Good Factor'!T16*IF(B15&gt;ROUND($U$1*'Trends Settings '!$B$1,0),
INDIRECT("'2019 Equip Index Factors'!C"&amp;TEXT(ROUND(($U$1*'Trends Settings '!$B$1),0)+2,"0")),
'2019 Equip Index Factors'!C16)*0.01,0),
IF(OR('M&amp;E Property Good Factor'!T15 &gt; 'Trends Settings '!$B$2,B15 &lt;=ROUND($U$1*'Trends Settings '!$B$1,0)),
ROUND('Trends Settings '!$B$2*
IF(B15&gt;ROUND($U$1*'Trends Settings '!$B$1,0),INDIRECT("'2019 Equip Index Factors'!C"&amp;TEXT(ROUND(($U$1*'Trends Settings '!$B$1),0)+2,"0")),'2019 Equip Index Factors'!C16)*0.01,0),U14))</f>
        <v>84</v>
      </c>
      <c r="V15" s="38">
        <f ca="1">IF(OR(B15=1,'M&amp;E Property Good Factor'!U16&gt;'Trends Settings '!$B$2),
ROUND('M&amp;E Property Good Factor'!U16*IF(B15&gt;ROUND($V$1*'Trends Settings '!$B$1,0),
INDIRECT("'2019 Equip Index Factors'!C"&amp;TEXT(ROUND(($V$1*'Trends Settings '!$B$1),0)+2,"0")),
'2019 Equip Index Factors'!C16)*0.01,0),
IF(OR('M&amp;E Property Good Factor'!U15 &gt; 'Trends Settings '!$B$2,B15 &lt;=ROUND($V$1*'Trends Settings '!$B$1,0)),
ROUND('Trends Settings '!$B$2*
IF(B15&gt;ROUND($V$1*'Trends Settings '!$B$1,0),INDIRECT("'2019 Equip Index Factors'!C"&amp;TEXT(ROUND(($V$1*'Trends Settings '!$B$1),0)+2,"0")),'2019 Equip Index Factors'!C16)*0.01,0),V14))</f>
        <v>93</v>
      </c>
      <c r="W15" s="38">
        <f ca="1">IF(OR(B15=1,'M&amp;E Property Good Factor'!V16&gt;'Trends Settings '!$B$2),
ROUND('M&amp;E Property Good Factor'!V16*IF(B15&gt;ROUND($W$1*'Trends Settings '!$B$1,0),
INDIRECT("'2019 Equip Index Factors'!C"&amp;TEXT(ROUND(($W$1*'Trends Settings '!$B$1),0)+2,"0")),
'2019 Equip Index Factors'!C16)*0.01,0),
IF(OR('M&amp;E Property Good Factor'!V15 &gt; 'Trends Settings '!$B$2,B15 &lt;=ROUND($W$1*'Trends Settings '!$B$1,0)),
ROUND('Trends Settings '!$B$2*
IF(B15&gt;ROUND($W$1*'Trends Settings '!$B$1,0),INDIRECT("'2019 Equip Index Factors'!C"&amp;TEXT(ROUND(($W$1*'Trends Settings '!$B$1),0)+2,"0")),'2019 Equip Index Factors'!C16)*0.01,0),W14))</f>
        <v>99</v>
      </c>
    </row>
    <row r="16" spans="1:23" ht="12.75" customHeight="1">
      <c r="A16" s="63">
        <v>2005</v>
      </c>
      <c r="B16" s="33">
        <v>15</v>
      </c>
      <c r="C16" s="38">
        <f ca="1">IF(OR(B16=1,'M&amp;E Property Good Factor'!B17&gt;'Trends Settings '!$B$2),ROUND('M&amp;E Property Good Factor'!B17*IF(B16&gt;ROUND($C$1*'Trends Settings '!$B$1,0),INDIRECT("'2019 Equip Index Factors'!C"&amp;TEXT(ROUND(($C$1*'Trends Settings '!$B$1),0)+2,"0")),'2019 Equip Index Factors'!C17)*0.01,0),IF(OR('M&amp;E Property Good Factor'!B16 &gt; 'Trends Settings '!$B$2,B16 &lt;=ROUND($C$1*'Trends Settings '!$B$1,0)),ROUND('Trends Settings '!$B$2*IF(B16&gt;ROUND($C$1*'Trends Settings '!$B$1,0),INDIRECT("'2019 Equip Index Factors'!C"&amp;TEXT(ROUND(($C$1*'Trends Settings '!$B$1),0)+2,"0")),'2019 Equip Index Factors'!C17)*0.01,0),C15))</f>
        <v>10</v>
      </c>
      <c r="D16" s="38">
        <f ca="1">IF(OR(B16=1,'M&amp;E Property Good Factor'!C17&gt;'Trends Settings '!$B$2),
ROUND('M&amp;E Property Good Factor'!C17*IF(B16&gt;ROUND($D$1*'Trends Settings '!$B$1,0),
INDIRECT("'2019 Equip Index Factors'!C"&amp;TEXT(ROUND(($D$1*'Trends Settings '!$B$1),0)+2,"0")),
'2019 Equip Index Factors'!C17)*0.01,0),
IF(OR('M&amp;E Property Good Factor'!C16 &gt; 'Trends Settings '!$B$2,B16 &lt;=ROUND($D$1*'Trends Settings '!$B$1,0)),
ROUND('Trends Settings '!$B$2*
IF(B16&gt;ROUND($D$1*'Trends Settings '!$B$1,0),INDIRECT("'2019 Equip Index Factors'!C"&amp;TEXT(ROUND(($D$1*'Trends Settings '!$B$1),0)+2,"0")),'2019 Equip Index Factors'!C17)*0.01,0),D15))</f>
        <v>10</v>
      </c>
      <c r="E16" s="38">
        <f ca="1">IF(OR(B16=1,'M&amp;E Property Good Factor'!D17&gt;'Trends Settings '!$B$2),
ROUND('M&amp;E Property Good Factor'!D17*IF(B16&gt;ROUND($E$1*'Trends Settings '!$B$1,0),
INDIRECT("'2019 Equip Index Factors'!C"&amp;TEXT(ROUND(($E$1*'Trends Settings '!$B$1),0)+2,"0")),
'2019 Equip Index Factors'!C17)*0.01,0),
IF(OR('M&amp;E Property Good Factor'!D16 &gt; 'Trends Settings '!$B$2,B16 &lt;=ROUND($E$1*'Trends Settings '!$B$1,0)),
ROUND('Trends Settings '!$B$2*
IF(B16&gt;ROUND($E$1*'Trends Settings '!$B$1,0),INDIRECT("'2019 Equip Index Factors'!C"&amp;TEXT(ROUND(($E$1*'Trends Settings '!$B$1),0)+2,"0")),'2019 Equip Index Factors'!C17)*0.01,0),E15))</f>
        <v>10</v>
      </c>
      <c r="F16" s="38">
        <f ca="1">IF(OR(B16=1,'M&amp;E Property Good Factor'!E17&gt;'Trends Settings '!$B$2),
ROUND('M&amp;E Property Good Factor'!E17*IF(B16&gt;ROUND($F$1*'Trends Settings '!$B$1,0),
INDIRECT("'2019 Equip Index Factors'!C"&amp;TEXT(ROUND(($F$1*'Trends Settings '!$B$1),0)+2,"0")),
'2019 Equip Index Factors'!C17)*0.01,0),
IF(OR('M&amp;E Property Good Factor'!E16 &gt; 'Trends Settings '!$B$2,B16 &lt;=ROUND($F$1*'Trends Settings '!$B$1,0)),
ROUND('Trends Settings '!$B$2*
IF(B16&gt;ROUND($F$1*'Trends Settings '!$B$1,0),INDIRECT("'2019 Equip Index Factors'!C"&amp;TEXT(ROUND(($F$1*'Trends Settings '!$B$1),0)+2,"0")),'2019 Equip Index Factors'!C17)*0.01,0),F15))</f>
        <v>10</v>
      </c>
      <c r="G16" s="38">
        <f ca="1">IF(OR(B16=1,'M&amp;E Property Good Factor'!F17&gt;'Trends Settings '!$B$2),
ROUND('M&amp;E Property Good Factor'!F17*IF(B16&gt;ROUND($G$1*'Trends Settings '!$B$1,0),
INDIRECT("'2019 Equip Index Factors'!C"&amp;TEXT(ROUND(($G$1*'Trends Settings '!$B$1),0)+2,"0")),
'2019 Equip Index Factors'!C17)*0.01,0),
IF(OR('M&amp;E Property Good Factor'!F16 &gt; 'Trends Settings '!$B$2,B16 &lt;=ROUND($G$1*'Trends Settings '!$B$1,0)),
ROUND('Trends Settings '!$B$2*
IF(B16&gt;ROUND($G$1*'Trends Settings '!$B$1,0),INDIRECT("'2019 Equip Index Factors'!C"&amp;TEXT(ROUND(($G$1*'Trends Settings '!$B$1),0)+2,"0")),'2019 Equip Index Factors'!C17)*0.01,0),G15))</f>
        <v>10</v>
      </c>
      <c r="H16" s="38">
        <f ca="1">IF(OR(B16=1,'M&amp;E Property Good Factor'!G17&gt;'Trends Settings '!$B$2),
ROUND('M&amp;E Property Good Factor'!G17*IF(B16&gt;ROUND($H$1*'Trends Settings '!$B$1,0),
INDIRECT("'2019 Equip Index Factors'!C"&amp;TEXT(ROUND(($H$1*'Trends Settings '!$B$1),0)+2,"0")),
'2019 Equip Index Factors'!C17)*0.01,0),
IF(OR('M&amp;E Property Good Factor'!G16 &gt; 'Trends Settings '!$B$2,B16 &lt;=ROUND($H$1*'Trends Settings '!$B$1,0)),
ROUND('Trends Settings '!$B$2*
IF(B16&gt;ROUND($H$1*'Trends Settings '!$B$1,0),INDIRECT("'2019 Equip Index Factors'!C"&amp;TEXT(ROUND(($H$1*'Trends Settings '!$B$1),0)+2,"0")),'2019 Equip Index Factors'!C17)*0.01,0),H15))</f>
        <v>10</v>
      </c>
      <c r="I16" s="38">
        <f ca="1">IF(OR(B16=1,'M&amp;E Property Good Factor'!H17&gt;'Trends Settings '!$B$2),
ROUND('M&amp;E Property Good Factor'!H17*IF(B16&gt;ROUND($I$1*'Trends Settings '!$B$1,0),
INDIRECT("'2019 Equip Index Factors'!C"&amp;TEXT(ROUND(($I$1*'Trends Settings '!$B$1),0)+2,"0")),
'2019 Equip Index Factors'!C17)*0.01,0),
IF(OR('M&amp;E Property Good Factor'!H16 &gt; 'Trends Settings '!$B$2,B16 &lt;=ROUND($I$1*'Trends Settings '!$B$1,0)),
ROUND('Trends Settings '!$B$2*
IF(B16&gt;ROUND($I$1*'Trends Settings '!$B$1,0),INDIRECT("'2019 Equip Index Factors'!C"&amp;TEXT(ROUND(($I$1*'Trends Settings '!$B$1),0)+2,"0")),'2019 Equip Index Factors'!C17)*0.01,0),I15))</f>
        <v>10</v>
      </c>
      <c r="J16" s="38">
        <f ca="1">IF(OR(B16=1,'M&amp;E Property Good Factor'!I17&gt;'Trends Settings '!$B$2),
ROUND('M&amp;E Property Good Factor'!I17*IF(B16&gt;ROUND($J$1*'Trends Settings '!$B$1,0),
INDIRECT("'2019 Equip Index Factors'!C"&amp;TEXT(ROUND(($J$1*'Trends Settings '!$B$1),0)+2,"0")),
'2019 Equip Index Factors'!C17)*0.01,0),
IF(OR('M&amp;E Property Good Factor'!I16 &gt; 'Trends Settings '!$B$2,B16 &lt;=ROUND($J$1*'Trends Settings '!$B$1,0)),
ROUND('Trends Settings '!$B$2*
IF(B16&gt;ROUND($J$1*'Trends Settings '!$B$1,0),INDIRECT("'2019 Equip Index Factors'!C"&amp;TEXT(ROUND(($J$1*'Trends Settings '!$B$1),0)+2,"0")),'2019 Equip Index Factors'!C17)*0.01,0),J15))</f>
        <v>11</v>
      </c>
      <c r="K16" s="38">
        <f ca="1">IF(OR(B16=1,'M&amp;E Property Good Factor'!J17&gt;'Trends Settings '!$B$2),
ROUND('M&amp;E Property Good Factor'!J17*IF(B16&gt;ROUND($K$1*'Trends Settings '!$B$1,0),
INDIRECT("'2019 Equip Index Factors'!C"&amp;TEXT(ROUND(($K$1*'Trends Settings '!$B$1),0)+2,"0")),
'2019 Equip Index Factors'!C17)*0.01,0),
IF(OR('M&amp;E Property Good Factor'!J16 &gt; 'Trends Settings '!$B$2,B16 &lt;=ROUND($K$1*'Trends Settings '!$B$1,0)),
ROUND('Trends Settings '!$B$2*
IF(B16&gt;ROUND($K$1*'Trends Settings '!$B$1,0),INDIRECT("'2019 Equip Index Factors'!C"&amp;TEXT(ROUND(($K$1*'Trends Settings '!$B$1),0)+2,"0")),'2019 Equip Index Factors'!C17)*0.01,0),K15))</f>
        <v>11</v>
      </c>
      <c r="L16" s="38">
        <f ca="1">IF(OR(B16=1,'M&amp;E Property Good Factor'!K17&gt;'Trends Settings '!$B$2),
ROUND('M&amp;E Property Good Factor'!K17*IF(B16&gt;ROUND($L$1*'Trends Settings '!$B$1,0),
INDIRECT("'2019 Equip Index Factors'!C"&amp;TEXT(ROUND(($L$1*'Trends Settings '!$B$1),0)+2,"0")),
'2019 Equip Index Factors'!C17)*0.01,0),
IF(OR('M&amp;E Property Good Factor'!K16 &gt; 'Trends Settings '!$B$2,B16 &lt;=ROUND($L$1*'Trends Settings '!$B$1,0)),
ROUND('Trends Settings '!$B$2*
IF(B16&gt;ROUND($L$1*'Trends Settings '!$B$1,0),INDIRECT("'2019 Equip Index Factors'!C"&amp;TEXT(ROUND(($L$1*'Trends Settings '!$B$1),0)+2,"0")),'2019 Equip Index Factors'!C17)*0.01,0),L15))</f>
        <v>13</v>
      </c>
      <c r="M16" s="38">
        <f ca="1">IF(OR(B16=1,'M&amp;E Property Good Factor'!L17&gt;'Trends Settings '!$B$2),
ROUND('M&amp;E Property Good Factor'!L17*IF(B16&gt;ROUND($M$1*'Trends Settings '!$B$1,0),
INDIRECT("'2019 Equip Index Factors'!C"&amp;TEXT(ROUND(($M$1*'Trends Settings '!$B$1),0)+2,"0")),
'2019 Equip Index Factors'!C17)*0.01,0),
IF(OR('M&amp;E Property Good Factor'!L16 &gt; 'Trends Settings '!$B$2,B16 &lt;=ROUND($M$1*'Trends Settings '!$B$1,0)),
ROUND('Trends Settings '!$B$2*
IF(B16&gt;ROUND($M$1*'Trends Settings '!$B$1,0),INDIRECT("'2019 Equip Index Factors'!C"&amp;TEXT(ROUND(($M$1*'Trends Settings '!$B$1),0)+2,"0")),'2019 Equip Index Factors'!C17)*0.01,0),M15))</f>
        <v>16</v>
      </c>
      <c r="N16" s="38">
        <f ca="1">IF(OR(B16=1,'M&amp;E Property Good Factor'!M17&gt;'Trends Settings '!$B$2),
ROUND('M&amp;E Property Good Factor'!M17*IF(B16&gt;ROUND($N$1*'Trends Settings '!$B$1,0),
INDIRECT("'2019 Equip Index Factors'!C"&amp;TEXT(ROUND(($N$1*'Trends Settings '!$B$1),0)+2,"0")),
'2019 Equip Index Factors'!C17)*0.01,0),
IF(OR('M&amp;E Property Good Factor'!M16 &gt; 'Trends Settings '!$B$2,B16 &lt;=ROUND($N$1*'Trends Settings '!$B$1,0)),
ROUND('Trends Settings '!$B$2*
IF(B16&gt;ROUND($N$1*'Trends Settings '!$B$1,0),INDIRECT("'2019 Equip Index Factors'!C"&amp;TEXT(ROUND(($N$1*'Trends Settings '!$B$1),0)+2,"0")),'2019 Equip Index Factors'!C17)*0.01,0),N15))</f>
        <v>21</v>
      </c>
      <c r="O16" s="38">
        <f ca="1">IF(OR(B16=1,'M&amp;E Property Good Factor'!N17&gt;'Trends Settings '!$B$2),
ROUND('M&amp;E Property Good Factor'!N17*IF(B16&gt;ROUND($O$1*'Trends Settings '!$B$1,0),
INDIRECT("'2019 Equip Index Factors'!C"&amp;TEXT(ROUND(($O$1*'Trends Settings '!$B$1),0)+2,"0")),
'2019 Equip Index Factors'!C17)*0.01,0),
IF(OR('M&amp;E Property Good Factor'!N16 &gt; 'Trends Settings '!$B$2,B16 &lt;=ROUND($O$1*'Trends Settings '!$B$1,0)),
ROUND('Trends Settings '!$B$2*
IF(B16&gt;ROUND($O$1*'Trends Settings '!$B$1,0),INDIRECT("'2019 Equip Index Factors'!C"&amp;TEXT(ROUND(($O$1*'Trends Settings '!$B$1),0)+2,"0")),'2019 Equip Index Factors'!C17)*0.01,0),O15))</f>
        <v>26</v>
      </c>
      <c r="P16" s="38">
        <f ca="1">IF(OR(B16=1,'M&amp;E Property Good Factor'!O17&gt;'Trends Settings '!$B$2),
ROUND('M&amp;E Property Good Factor'!O17*IF(B16&gt;ROUND($P$1*'Trends Settings '!$B$1,0),
INDIRECT("'2019 Equip Index Factors'!C"&amp;TEXT(ROUND(($P$1*'Trends Settings '!$B$1),0)+2,"0")),
'2019 Equip Index Factors'!C17)*0.01,0),
IF(OR('M&amp;E Property Good Factor'!O16 &gt; 'Trends Settings '!$B$2,B16 &lt;=ROUND($P$1*'Trends Settings '!$B$1,0)),
ROUND('Trends Settings '!$B$2*
IF(B16&gt;ROUND($P$1*'Trends Settings '!$B$1,0),INDIRECT("'2019 Equip Index Factors'!C"&amp;TEXT(ROUND(($P$1*'Trends Settings '!$B$1),0)+2,"0")),'2019 Equip Index Factors'!C17)*0.01,0),P15))</f>
        <v>36</v>
      </c>
      <c r="Q16" s="38">
        <f ca="1">IF(OR(B16=1,'M&amp;E Property Good Factor'!P17&gt;'Trends Settings '!$B$2),
ROUND('M&amp;E Property Good Factor'!P17*IF(B16&gt;ROUND($Q$1*'Trends Settings '!$B$1,0),
INDIRECT("'2019 Equip Index Factors'!C"&amp;TEXT(ROUND(($Q$1*'Trends Settings '!$B$1),0)+2,"0")),
'2019 Equip Index Factors'!C17)*0.01,0),
IF(OR('M&amp;E Property Good Factor'!P16 &gt; 'Trends Settings '!$B$2,B16 &lt;=ROUND($Q$1*'Trends Settings '!$B$1,0)),
ROUND('Trends Settings '!$B$2*
IF(B16&gt;ROUND($Q$1*'Trends Settings '!$B$1,0),INDIRECT("'2019 Equip Index Factors'!C"&amp;TEXT(ROUND(($Q$1*'Trends Settings '!$B$1),0)+2,"0")),'2019 Equip Index Factors'!C17)*0.01,0),Q15))</f>
        <v>41</v>
      </c>
      <c r="R16" s="38">
        <f ca="1">IF(OR(B16=1,'M&amp;E Property Good Factor'!Q17&gt;'Trends Settings '!$B$2),
ROUND('M&amp;E Property Good Factor'!Q17*IF(B16&gt;ROUND($R$1*'Trends Settings '!$B$1,0),
INDIRECT("'2019 Equip Index Factors'!C"&amp;TEXT(ROUND(($R$1*'Trends Settings '!$B$1),0)+2,"0")),
'2019 Equip Index Factors'!C17)*0.01,0),
IF(OR('M&amp;E Property Good Factor'!Q16 &gt; 'Trends Settings '!$B$2,B16 &lt;=ROUND($R$1*'Trends Settings '!$B$1,0)),
ROUND('Trends Settings '!$B$2*
IF(B16&gt;ROUND($R$1*'Trends Settings '!$B$1,0),INDIRECT("'2019 Equip Index Factors'!C"&amp;TEXT(ROUND(($R$1*'Trends Settings '!$B$1),0)+2,"0")),'2019 Equip Index Factors'!C17)*0.01,0),R15))</f>
        <v>50</v>
      </c>
      <c r="S16" s="38">
        <f ca="1">IF(OR(B16=1,'M&amp;E Property Good Factor'!R17&gt;'Trends Settings '!$B$2),
ROUND('M&amp;E Property Good Factor'!R17*IF(B16&gt;ROUND($S$1*'Trends Settings '!$B$1,0),
INDIRECT("'2019 Equip Index Factors'!C"&amp;TEXT(ROUND(($S$1*'Trends Settings '!$B$1),0)+2,"0")),
'2019 Equip Index Factors'!C17)*0.01,0),
IF(OR('M&amp;E Property Good Factor'!R16 &gt; 'Trends Settings '!$B$2,B16 &lt;=ROUND($S$1*'Trends Settings '!$B$1,0)),
ROUND('Trends Settings '!$B$2*
IF(B16&gt;ROUND($S$1*'Trends Settings '!$B$1,0),INDIRECT("'2019 Equip Index Factors'!C"&amp;TEXT(ROUND(($S$1*'Trends Settings '!$B$1),0)+2,"0")),'2019 Equip Index Factors'!C17)*0.01,0),S15))</f>
        <v>59</v>
      </c>
      <c r="T16" s="38">
        <f ca="1">IF(OR(B16=1,'M&amp;E Property Good Factor'!S17&gt;'Trends Settings '!$B$2),
ROUND('M&amp;E Property Good Factor'!S17*IF(B16&gt;ROUND($T$1*'Trends Settings '!$B$1,0),
INDIRECT("'2019 Equip Index Factors'!C"&amp;TEXT(ROUND(($T$1*'Trends Settings '!$B$1),0)+2,"0")),
'2019 Equip Index Factors'!C17)*0.01,0),
IF(OR('M&amp;E Property Good Factor'!S16 &gt; 'Trends Settings '!$B$2,B16 &lt;=ROUND($T$1*'Trends Settings '!$B$1,0)),
ROUND('Trends Settings '!$B$2*
IF(B16&gt;ROUND($T$1*'Trends Settings '!$B$1,0),INDIRECT("'2019 Equip Index Factors'!C"&amp;TEXT(ROUND(($T$1*'Trends Settings '!$B$1),0)+2,"0")),'2019 Equip Index Factors'!C17)*0.01,0),T15))</f>
        <v>69</v>
      </c>
      <c r="U16" s="38">
        <f ca="1">IF(OR(B16=1,'M&amp;E Property Good Factor'!T17&gt;'Trends Settings '!$B$2),
ROUND('M&amp;E Property Good Factor'!T17*IF(B16&gt;ROUND($U$1*'Trends Settings '!$B$1,0),
INDIRECT("'2019 Equip Index Factors'!C"&amp;TEXT(ROUND(($U$1*'Trends Settings '!$B$1),0)+2,"0")),
'2019 Equip Index Factors'!C17)*0.01,0),
IF(OR('M&amp;E Property Good Factor'!T16 &gt; 'Trends Settings '!$B$2,B16 &lt;=ROUND($U$1*'Trends Settings '!$B$1,0)),
ROUND('Trends Settings '!$B$2*
IF(B16&gt;ROUND($U$1*'Trends Settings '!$B$1,0),INDIRECT("'2019 Equip Index Factors'!C"&amp;TEXT(ROUND(($U$1*'Trends Settings '!$B$1),0)+2,"0")),'2019 Equip Index Factors'!C17)*0.01,0),U15))</f>
        <v>83</v>
      </c>
      <c r="V16" s="38">
        <f ca="1">IF(OR(B16=1,'M&amp;E Property Good Factor'!U17&gt;'Trends Settings '!$B$2),
ROUND('M&amp;E Property Good Factor'!U17*IF(B16&gt;ROUND($V$1*'Trends Settings '!$B$1,0),
INDIRECT("'2019 Equip Index Factors'!C"&amp;TEXT(ROUND(($V$1*'Trends Settings '!$B$1),0)+2,"0")),
'2019 Equip Index Factors'!C17)*0.01,0),
IF(OR('M&amp;E Property Good Factor'!U16 &gt; 'Trends Settings '!$B$2,B16 &lt;=ROUND($V$1*'Trends Settings '!$B$1,0)),
ROUND('Trends Settings '!$B$2*
IF(B16&gt;ROUND($V$1*'Trends Settings '!$B$1,0),INDIRECT("'2019 Equip Index Factors'!C"&amp;TEXT(ROUND(($V$1*'Trends Settings '!$B$1),0)+2,"0")),'2019 Equip Index Factors'!C17)*0.01,0),V15))</f>
        <v>93</v>
      </c>
      <c r="W16" s="38">
        <f ca="1">IF(OR(B16=1,'M&amp;E Property Good Factor'!V17&gt;'Trends Settings '!$B$2),
ROUND('M&amp;E Property Good Factor'!V17*IF(B16&gt;ROUND($W$1*'Trends Settings '!$B$1,0),
INDIRECT("'2019 Equip Index Factors'!C"&amp;TEXT(ROUND(($W$1*'Trends Settings '!$B$1),0)+2,"0")),
'2019 Equip Index Factors'!C17)*0.01,0),
IF(OR('M&amp;E Property Good Factor'!V16 &gt; 'Trends Settings '!$B$2,B16 &lt;=ROUND($W$1*'Trends Settings '!$B$1,0)),
ROUND('Trends Settings '!$B$2*
IF(B16&gt;ROUND($W$1*'Trends Settings '!$B$1,0),INDIRECT("'2019 Equip Index Factors'!C"&amp;TEXT(ROUND(($W$1*'Trends Settings '!$B$1),0)+2,"0")),'2019 Equip Index Factors'!C17)*0.01,0),W15))</f>
        <v>100</v>
      </c>
    </row>
    <row r="17" spans="1:23" ht="12.75" customHeight="1">
      <c r="A17" s="63">
        <v>2004</v>
      </c>
      <c r="B17" s="33">
        <v>16</v>
      </c>
      <c r="C17" s="38">
        <f ca="1">IF(OR(B17=1,'M&amp;E Property Good Factor'!B18&gt;'Trends Settings '!$B$2),ROUND('M&amp;E Property Good Factor'!B18*IF(B17&gt;ROUND($C$1*'Trends Settings '!$B$1,0),INDIRECT("'2019 Equip Index Factors'!C"&amp;TEXT(ROUND(($C$1*'Trends Settings '!$B$1),0)+2,"0")),'2019 Equip Index Factors'!C18)*0.01,0),IF(OR('M&amp;E Property Good Factor'!B17 &gt; 'Trends Settings '!$B$2,B17 &lt;=ROUND($C$1*'Trends Settings '!$B$1,0)),ROUND('Trends Settings '!$B$2*IF(B17&gt;ROUND($C$1*'Trends Settings '!$B$1,0),INDIRECT("'2019 Equip Index Factors'!C"&amp;TEXT(ROUND(($C$1*'Trends Settings '!$B$1),0)+2,"0")),'2019 Equip Index Factors'!C18)*0.01,0),C16))</f>
        <v>10</v>
      </c>
      <c r="D17" s="38">
        <f ca="1">IF(OR(B17=1,'M&amp;E Property Good Factor'!C18&gt;'Trends Settings '!$B$2),
ROUND('M&amp;E Property Good Factor'!C18*IF(B17&gt;ROUND($D$1*'Trends Settings '!$B$1,0),
INDIRECT("'2019 Equip Index Factors'!C"&amp;TEXT(ROUND(($D$1*'Trends Settings '!$B$1),0)+2,"0")),
'2019 Equip Index Factors'!C18)*0.01,0),
IF(OR('M&amp;E Property Good Factor'!C17 &gt; 'Trends Settings '!$B$2,B17 &lt;=ROUND($D$1*'Trends Settings '!$B$1,0)),
ROUND('Trends Settings '!$B$2*
IF(B17&gt;ROUND($D$1*'Trends Settings '!$B$1,0),INDIRECT("'2019 Equip Index Factors'!C"&amp;TEXT(ROUND(($D$1*'Trends Settings '!$B$1),0)+2,"0")),'2019 Equip Index Factors'!C18)*0.01,0),D16))</f>
        <v>10</v>
      </c>
      <c r="E17" s="38">
        <f ca="1">IF(OR(B17=1,'M&amp;E Property Good Factor'!D18&gt;'Trends Settings '!$B$2),
ROUND('M&amp;E Property Good Factor'!D18*IF(B17&gt;ROUND($E$1*'Trends Settings '!$B$1,0),
INDIRECT("'2019 Equip Index Factors'!C"&amp;TEXT(ROUND(($E$1*'Trends Settings '!$B$1),0)+2,"0")),
'2019 Equip Index Factors'!C18)*0.01,0),
IF(OR('M&amp;E Property Good Factor'!D17 &gt; 'Trends Settings '!$B$2,B17 &lt;=ROUND($E$1*'Trends Settings '!$B$1,0)),
ROUND('Trends Settings '!$B$2*
IF(B17&gt;ROUND($E$1*'Trends Settings '!$B$1,0),INDIRECT("'2019 Equip Index Factors'!C"&amp;TEXT(ROUND(($E$1*'Trends Settings '!$B$1),0)+2,"0")),'2019 Equip Index Factors'!C18)*0.01,0),E16))</f>
        <v>10</v>
      </c>
      <c r="F17" s="38">
        <f ca="1">IF(OR(B17=1,'M&amp;E Property Good Factor'!E18&gt;'Trends Settings '!$B$2),
ROUND('M&amp;E Property Good Factor'!E18*IF(B17&gt;ROUND($F$1*'Trends Settings '!$B$1,0),
INDIRECT("'2019 Equip Index Factors'!C"&amp;TEXT(ROUND(($F$1*'Trends Settings '!$B$1),0)+2,"0")),
'2019 Equip Index Factors'!C18)*0.01,0),
IF(OR('M&amp;E Property Good Factor'!E17 &gt; 'Trends Settings '!$B$2,B17 &lt;=ROUND($F$1*'Trends Settings '!$B$1,0)),
ROUND('Trends Settings '!$B$2*
IF(B17&gt;ROUND($F$1*'Trends Settings '!$B$1,0),INDIRECT("'2019 Equip Index Factors'!C"&amp;TEXT(ROUND(($F$1*'Trends Settings '!$B$1),0)+2,"0")),'2019 Equip Index Factors'!C18)*0.01,0),F16))</f>
        <v>10</v>
      </c>
      <c r="G17" s="38">
        <f ca="1">IF(OR(B17=1,'M&amp;E Property Good Factor'!F18&gt;'Trends Settings '!$B$2),
ROUND('M&amp;E Property Good Factor'!F18*IF(B17&gt;ROUND($G$1*'Trends Settings '!$B$1,0),
INDIRECT("'2019 Equip Index Factors'!C"&amp;TEXT(ROUND(($G$1*'Trends Settings '!$B$1),0)+2,"0")),
'2019 Equip Index Factors'!C18)*0.01,0),
IF(OR('M&amp;E Property Good Factor'!F17 &gt; 'Trends Settings '!$B$2,B17 &lt;=ROUND($G$1*'Trends Settings '!$B$1,0)),
ROUND('Trends Settings '!$B$2*
IF(B17&gt;ROUND($G$1*'Trends Settings '!$B$1,0),INDIRECT("'2019 Equip Index Factors'!C"&amp;TEXT(ROUND(($G$1*'Trends Settings '!$B$1),0)+2,"0")),'2019 Equip Index Factors'!C18)*0.01,0),G16))</f>
        <v>10</v>
      </c>
      <c r="H17" s="38">
        <f ca="1">IF(OR(B17=1,'M&amp;E Property Good Factor'!G18&gt;'Trends Settings '!$B$2),
ROUND('M&amp;E Property Good Factor'!G18*IF(B17&gt;ROUND($H$1*'Trends Settings '!$B$1,0),
INDIRECT("'2019 Equip Index Factors'!C"&amp;TEXT(ROUND(($H$1*'Trends Settings '!$B$1),0)+2,"0")),
'2019 Equip Index Factors'!C18)*0.01,0),
IF(OR('M&amp;E Property Good Factor'!G17 &gt; 'Trends Settings '!$B$2,B17 &lt;=ROUND($H$1*'Trends Settings '!$B$1,0)),
ROUND('Trends Settings '!$B$2*
IF(B17&gt;ROUND($H$1*'Trends Settings '!$B$1,0),INDIRECT("'2019 Equip Index Factors'!C"&amp;TEXT(ROUND(($H$1*'Trends Settings '!$B$1),0)+2,"0")),'2019 Equip Index Factors'!C18)*0.01,0),H16))</f>
        <v>10</v>
      </c>
      <c r="I17" s="38">
        <f ca="1">IF(OR(B17=1,'M&amp;E Property Good Factor'!H18&gt;'Trends Settings '!$B$2),
ROUND('M&amp;E Property Good Factor'!H18*IF(B17&gt;ROUND($I$1*'Trends Settings '!$B$1,0),
INDIRECT("'2019 Equip Index Factors'!C"&amp;TEXT(ROUND(($I$1*'Trends Settings '!$B$1),0)+2,"0")),
'2019 Equip Index Factors'!C18)*0.01,0),
IF(OR('M&amp;E Property Good Factor'!H17 &gt; 'Trends Settings '!$B$2,B17 &lt;=ROUND($I$1*'Trends Settings '!$B$1,0)),
ROUND('Trends Settings '!$B$2*
IF(B17&gt;ROUND($I$1*'Trends Settings '!$B$1,0),INDIRECT("'2019 Equip Index Factors'!C"&amp;TEXT(ROUND(($I$1*'Trends Settings '!$B$1),0)+2,"0")),'2019 Equip Index Factors'!C18)*0.01,0),I16))</f>
        <v>10</v>
      </c>
      <c r="J17" s="38">
        <f ca="1">IF(OR(B17=1,'M&amp;E Property Good Factor'!I18&gt;'Trends Settings '!$B$2),
ROUND('M&amp;E Property Good Factor'!I18*IF(B17&gt;ROUND($J$1*'Trends Settings '!$B$1,0),
INDIRECT("'2019 Equip Index Factors'!C"&amp;TEXT(ROUND(($J$1*'Trends Settings '!$B$1),0)+2,"0")),
'2019 Equip Index Factors'!C18)*0.01,0),
IF(OR('M&amp;E Property Good Factor'!I17 &gt; 'Trends Settings '!$B$2,B17 &lt;=ROUND($J$1*'Trends Settings '!$B$1,0)),
ROUND('Trends Settings '!$B$2*
IF(B17&gt;ROUND($J$1*'Trends Settings '!$B$1,0),INDIRECT("'2019 Equip Index Factors'!C"&amp;TEXT(ROUND(($J$1*'Trends Settings '!$B$1),0)+2,"0")),'2019 Equip Index Factors'!C18)*0.01,0),J16))</f>
        <v>11</v>
      </c>
      <c r="K17" s="38">
        <f ca="1">IF(OR(B17=1,'M&amp;E Property Good Factor'!J18&gt;'Trends Settings '!$B$2),
ROUND('M&amp;E Property Good Factor'!J18*IF(B17&gt;ROUND($K$1*'Trends Settings '!$B$1,0),
INDIRECT("'2019 Equip Index Factors'!C"&amp;TEXT(ROUND(($K$1*'Trends Settings '!$B$1),0)+2,"0")),
'2019 Equip Index Factors'!C18)*0.01,0),
IF(OR('M&amp;E Property Good Factor'!J17 &gt; 'Trends Settings '!$B$2,B17 &lt;=ROUND($K$1*'Trends Settings '!$B$1,0)),
ROUND('Trends Settings '!$B$2*
IF(B17&gt;ROUND($K$1*'Trends Settings '!$B$1,0),INDIRECT("'2019 Equip Index Factors'!C"&amp;TEXT(ROUND(($K$1*'Trends Settings '!$B$1),0)+2,"0")),'2019 Equip Index Factors'!C18)*0.01,0),K16))</f>
        <v>11</v>
      </c>
      <c r="L17" s="38">
        <f ca="1">IF(OR(B17=1,'M&amp;E Property Good Factor'!K18&gt;'Trends Settings '!$B$2),
ROUND('M&amp;E Property Good Factor'!K18*IF(B17&gt;ROUND($L$1*'Trends Settings '!$B$1,0),
INDIRECT("'2019 Equip Index Factors'!C"&amp;TEXT(ROUND(($L$1*'Trends Settings '!$B$1),0)+2,"0")),
'2019 Equip Index Factors'!C18)*0.01,0),
IF(OR('M&amp;E Property Good Factor'!K17 &gt; 'Trends Settings '!$B$2,B17 &lt;=ROUND($L$1*'Trends Settings '!$B$1,0)),
ROUND('Trends Settings '!$B$2*
IF(B17&gt;ROUND($L$1*'Trends Settings '!$B$1,0),INDIRECT("'2019 Equip Index Factors'!C"&amp;TEXT(ROUND(($L$1*'Trends Settings '!$B$1),0)+2,"0")),'2019 Equip Index Factors'!C18)*0.01,0),L16))</f>
        <v>12</v>
      </c>
      <c r="M17" s="38">
        <f ca="1">IF(OR(B17=1,'M&amp;E Property Good Factor'!L18&gt;'Trends Settings '!$B$2),
ROUND('M&amp;E Property Good Factor'!L18*IF(B17&gt;ROUND($M$1*'Trends Settings '!$B$1,0),
INDIRECT("'2019 Equip Index Factors'!C"&amp;TEXT(ROUND(($M$1*'Trends Settings '!$B$1),0)+2,"0")),
'2019 Equip Index Factors'!C18)*0.01,0),
IF(OR('M&amp;E Property Good Factor'!L17 &gt; 'Trends Settings '!$B$2,B17 &lt;=ROUND($M$1*'Trends Settings '!$B$1,0)),
ROUND('Trends Settings '!$B$2*
IF(B17&gt;ROUND($M$1*'Trends Settings '!$B$1,0),INDIRECT("'2019 Equip Index Factors'!C"&amp;TEXT(ROUND(($M$1*'Trends Settings '!$B$1),0)+2,"0")),'2019 Equip Index Factors'!C18)*0.01,0),M16))</f>
        <v>14</v>
      </c>
      <c r="N17" s="38">
        <f ca="1">IF(OR(B17=1,'M&amp;E Property Good Factor'!M18&gt;'Trends Settings '!$B$2),
ROUND('M&amp;E Property Good Factor'!M18*IF(B17&gt;ROUND($N$1*'Trends Settings '!$B$1,0),
INDIRECT("'2019 Equip Index Factors'!C"&amp;TEXT(ROUND(($N$1*'Trends Settings '!$B$1),0)+2,"0")),
'2019 Equip Index Factors'!C18)*0.01,0),
IF(OR('M&amp;E Property Good Factor'!M17 &gt; 'Trends Settings '!$B$2,B17 &lt;=ROUND($N$1*'Trends Settings '!$B$1,0)),
ROUND('Trends Settings '!$B$2*
IF(B17&gt;ROUND($N$1*'Trends Settings '!$B$1,0),INDIRECT("'2019 Equip Index Factors'!C"&amp;TEXT(ROUND(($N$1*'Trends Settings '!$B$1),0)+2,"0")),'2019 Equip Index Factors'!C18)*0.01,0),N16))</f>
        <v>18</v>
      </c>
      <c r="O17" s="38">
        <f ca="1">IF(OR(B17=1,'M&amp;E Property Good Factor'!N18&gt;'Trends Settings '!$B$2),
ROUND('M&amp;E Property Good Factor'!N18*IF(B17&gt;ROUND($O$1*'Trends Settings '!$B$1,0),
INDIRECT("'2019 Equip Index Factors'!C"&amp;TEXT(ROUND(($O$1*'Trends Settings '!$B$1),0)+2,"0")),
'2019 Equip Index Factors'!C18)*0.01,0),
IF(OR('M&amp;E Property Good Factor'!N17 &gt; 'Trends Settings '!$B$2,B17 &lt;=ROUND($O$1*'Trends Settings '!$B$1,0)),
ROUND('Trends Settings '!$B$2*
IF(B17&gt;ROUND($O$1*'Trends Settings '!$B$1,0),INDIRECT("'2019 Equip Index Factors'!C"&amp;TEXT(ROUND(($O$1*'Trends Settings '!$B$1),0)+2,"0")),'2019 Equip Index Factors'!C18)*0.01,0),O16))</f>
        <v>22</v>
      </c>
      <c r="P17" s="38">
        <f ca="1">IF(OR(B17=1,'M&amp;E Property Good Factor'!O18&gt;'Trends Settings '!$B$2),
ROUND('M&amp;E Property Good Factor'!O18*IF(B17&gt;ROUND($P$1*'Trends Settings '!$B$1,0),
INDIRECT("'2019 Equip Index Factors'!C"&amp;TEXT(ROUND(($P$1*'Trends Settings '!$B$1),0)+2,"0")),
'2019 Equip Index Factors'!C18)*0.01,0),
IF(OR('M&amp;E Property Good Factor'!O17 &gt; 'Trends Settings '!$B$2,B17 &lt;=ROUND($P$1*'Trends Settings '!$B$1,0)),
ROUND('Trends Settings '!$B$2*
IF(B17&gt;ROUND($P$1*'Trends Settings '!$B$1,0),INDIRECT("'2019 Equip Index Factors'!C"&amp;TEXT(ROUND(($P$1*'Trends Settings '!$B$1),0)+2,"0")),'2019 Equip Index Factors'!C18)*0.01,0),P16))</f>
        <v>32</v>
      </c>
      <c r="Q17" s="38">
        <f ca="1">IF(OR(B17=1,'M&amp;E Property Good Factor'!P18&gt;'Trends Settings '!$B$2),
ROUND('M&amp;E Property Good Factor'!P18*IF(B17&gt;ROUND($Q$1*'Trends Settings '!$B$1,0),
INDIRECT("'2019 Equip Index Factors'!C"&amp;TEXT(ROUND(($Q$1*'Trends Settings '!$B$1),0)+2,"0")),
'2019 Equip Index Factors'!C18)*0.01,0),
IF(OR('M&amp;E Property Good Factor'!P17 &gt; 'Trends Settings '!$B$2,B17 &lt;=ROUND($Q$1*'Trends Settings '!$B$1,0)),
ROUND('Trends Settings '!$B$2*
IF(B17&gt;ROUND($Q$1*'Trends Settings '!$B$1,0),INDIRECT("'2019 Equip Index Factors'!C"&amp;TEXT(ROUND(($Q$1*'Trends Settings '!$B$1),0)+2,"0")),'2019 Equip Index Factors'!C18)*0.01,0),Q16))</f>
        <v>37</v>
      </c>
      <c r="R17" s="38">
        <f ca="1">IF(OR(B17=1,'M&amp;E Property Good Factor'!Q18&gt;'Trends Settings '!$B$2),
ROUND('M&amp;E Property Good Factor'!Q18*IF(B17&gt;ROUND($R$1*'Trends Settings '!$B$1,0),
INDIRECT("'2019 Equip Index Factors'!C"&amp;TEXT(ROUND(($R$1*'Trends Settings '!$B$1),0)+2,"0")),
'2019 Equip Index Factors'!C18)*0.01,0),
IF(OR('M&amp;E Property Good Factor'!Q17 &gt; 'Trends Settings '!$B$2,B17 &lt;=ROUND($R$1*'Trends Settings '!$B$1,0)),
ROUND('Trends Settings '!$B$2*
IF(B17&gt;ROUND($R$1*'Trends Settings '!$B$1,0),INDIRECT("'2019 Equip Index Factors'!C"&amp;TEXT(ROUND(($R$1*'Trends Settings '!$B$1),0)+2,"0")),'2019 Equip Index Factors'!C18)*0.01,0),R16))</f>
        <v>47</v>
      </c>
      <c r="S17" s="38">
        <f ca="1">IF(OR(B17=1,'M&amp;E Property Good Factor'!R18&gt;'Trends Settings '!$B$2),
ROUND('M&amp;E Property Good Factor'!R18*IF(B17&gt;ROUND($S$1*'Trends Settings '!$B$1,0),
INDIRECT("'2019 Equip Index Factors'!C"&amp;TEXT(ROUND(($S$1*'Trends Settings '!$B$1),0)+2,"0")),
'2019 Equip Index Factors'!C18)*0.01,0),
IF(OR('M&amp;E Property Good Factor'!R17 &gt; 'Trends Settings '!$B$2,B17 &lt;=ROUND($S$1*'Trends Settings '!$B$1,0)),
ROUND('Trends Settings '!$B$2*
IF(B17&gt;ROUND($S$1*'Trends Settings '!$B$1,0),INDIRECT("'2019 Equip Index Factors'!C"&amp;TEXT(ROUND(($S$1*'Trends Settings '!$B$1),0)+2,"0")),'2019 Equip Index Factors'!C18)*0.01,0),S16))</f>
        <v>56</v>
      </c>
      <c r="T17" s="38">
        <f ca="1">IF(OR(B17=1,'M&amp;E Property Good Factor'!S18&gt;'Trends Settings '!$B$2),
ROUND('M&amp;E Property Good Factor'!S18*IF(B17&gt;ROUND($T$1*'Trends Settings '!$B$1,0),
INDIRECT("'2019 Equip Index Factors'!C"&amp;TEXT(ROUND(($T$1*'Trends Settings '!$B$1),0)+2,"0")),
'2019 Equip Index Factors'!C18)*0.01,0),
IF(OR('M&amp;E Property Good Factor'!S17 &gt; 'Trends Settings '!$B$2,B17 &lt;=ROUND($T$1*'Trends Settings '!$B$1,0)),
ROUND('Trends Settings '!$B$2*
IF(B17&gt;ROUND($T$1*'Trends Settings '!$B$1,0),INDIRECT("'2019 Equip Index Factors'!C"&amp;TEXT(ROUND(($T$1*'Trends Settings '!$B$1),0)+2,"0")),'2019 Equip Index Factors'!C18)*0.01,0),T16))</f>
        <v>67</v>
      </c>
      <c r="U17" s="38">
        <f ca="1">IF(OR(B17=1,'M&amp;E Property Good Factor'!T18&gt;'Trends Settings '!$B$2),
ROUND('M&amp;E Property Good Factor'!T18*IF(B17&gt;ROUND($U$1*'Trends Settings '!$B$1,0),
INDIRECT("'2019 Equip Index Factors'!C"&amp;TEXT(ROUND(($U$1*'Trends Settings '!$B$1),0)+2,"0")),
'2019 Equip Index Factors'!C18)*0.01,0),
IF(OR('M&amp;E Property Good Factor'!T17 &gt; 'Trends Settings '!$B$2,B17 &lt;=ROUND($U$1*'Trends Settings '!$B$1,0)),
ROUND('Trends Settings '!$B$2*
IF(B17&gt;ROUND($U$1*'Trends Settings '!$B$1,0),INDIRECT("'2019 Equip Index Factors'!C"&amp;TEXT(ROUND(($U$1*'Trends Settings '!$B$1),0)+2,"0")),'2019 Equip Index Factors'!C18)*0.01,0),U16))</f>
        <v>82</v>
      </c>
      <c r="V17" s="38">
        <f ca="1">IF(OR(B17=1,'M&amp;E Property Good Factor'!U18&gt;'Trends Settings '!$B$2),
ROUND('M&amp;E Property Good Factor'!U18*IF(B17&gt;ROUND($V$1*'Trends Settings '!$B$1,0),
INDIRECT("'2019 Equip Index Factors'!C"&amp;TEXT(ROUND(($V$1*'Trends Settings '!$B$1),0)+2,"0")),
'2019 Equip Index Factors'!C18)*0.01,0),
IF(OR('M&amp;E Property Good Factor'!U17 &gt; 'Trends Settings '!$B$2,B17 &lt;=ROUND($V$1*'Trends Settings '!$B$1,0)),
ROUND('Trends Settings '!$B$2*
IF(B17&gt;ROUND($V$1*'Trends Settings '!$B$1,0),INDIRECT("'2019 Equip Index Factors'!C"&amp;TEXT(ROUND(($V$1*'Trends Settings '!$B$1),0)+2,"0")),'2019 Equip Index Factors'!C18)*0.01,0),V16))</f>
        <v>93</v>
      </c>
      <c r="W17" s="38">
        <f ca="1">IF(OR(B17=1,'M&amp;E Property Good Factor'!V18&gt;'Trends Settings '!$B$2),
ROUND('M&amp;E Property Good Factor'!V18*IF(B17&gt;ROUND($W$1*'Trends Settings '!$B$1,0),
INDIRECT("'2019 Equip Index Factors'!C"&amp;TEXT(ROUND(($W$1*'Trends Settings '!$B$1),0)+2,"0")),
'2019 Equip Index Factors'!C18)*0.01,0),
IF(OR('M&amp;E Property Good Factor'!V17 &gt; 'Trends Settings '!$B$2,B17 &lt;=ROUND($W$1*'Trends Settings '!$B$1,0)),
ROUND('Trends Settings '!$B$2*
IF(B17&gt;ROUND($W$1*'Trends Settings '!$B$1,0),INDIRECT("'2019 Equip Index Factors'!C"&amp;TEXT(ROUND(($W$1*'Trends Settings '!$B$1),0)+2,"0")),'2019 Equip Index Factors'!C18)*0.01,0),W16))</f>
        <v>101</v>
      </c>
    </row>
    <row r="18" spans="1:23" ht="12.75" customHeight="1">
      <c r="A18" s="63">
        <v>2003</v>
      </c>
      <c r="B18" s="33">
        <v>17</v>
      </c>
      <c r="C18" s="38">
        <f ca="1">IF(OR(B18=1,'M&amp;E Property Good Factor'!B19&gt;'Trends Settings '!$B$2),ROUND('M&amp;E Property Good Factor'!B19*IF(B18&gt;ROUND($C$1*'Trends Settings '!$B$1,0),INDIRECT("'2019 Equip Index Factors'!C"&amp;TEXT(ROUND(($C$1*'Trends Settings '!$B$1),0)+2,"0")),'2019 Equip Index Factors'!C19)*0.01,0),IF(OR('M&amp;E Property Good Factor'!B18 &gt; 'Trends Settings '!$B$2,B18 &lt;=ROUND($C$1*'Trends Settings '!$B$1,0)),ROUND('Trends Settings '!$B$2*IF(B18&gt;ROUND($C$1*'Trends Settings '!$B$1,0),INDIRECT("'2019 Equip Index Factors'!C"&amp;TEXT(ROUND(($C$1*'Trends Settings '!$B$1),0)+2,"0")),'2019 Equip Index Factors'!C19)*0.01,0),C17))</f>
        <v>10</v>
      </c>
      <c r="D18" s="38">
        <f ca="1">IF(OR(B18=1,'M&amp;E Property Good Factor'!C19&gt;'Trends Settings '!$B$2),
ROUND('M&amp;E Property Good Factor'!C19*IF(B18&gt;ROUND($D$1*'Trends Settings '!$B$1,0),
INDIRECT("'2019 Equip Index Factors'!C"&amp;TEXT(ROUND(($D$1*'Trends Settings '!$B$1),0)+2,"0")),
'2019 Equip Index Factors'!C19)*0.01,0),
IF(OR('M&amp;E Property Good Factor'!C18 &gt; 'Trends Settings '!$B$2,B18 &lt;=ROUND($D$1*'Trends Settings '!$B$1,0)),
ROUND('Trends Settings '!$B$2*
IF(B18&gt;ROUND($D$1*'Trends Settings '!$B$1,0),INDIRECT("'2019 Equip Index Factors'!C"&amp;TEXT(ROUND(($D$1*'Trends Settings '!$B$1),0)+2,"0")),'2019 Equip Index Factors'!C19)*0.01,0),D17))</f>
        <v>10</v>
      </c>
      <c r="E18" s="38">
        <f ca="1">IF(OR(B18=1,'M&amp;E Property Good Factor'!D19&gt;'Trends Settings '!$B$2),
ROUND('M&amp;E Property Good Factor'!D19*IF(B18&gt;ROUND($E$1*'Trends Settings '!$B$1,0),
INDIRECT("'2019 Equip Index Factors'!C"&amp;TEXT(ROUND(($E$1*'Trends Settings '!$B$1),0)+2,"0")),
'2019 Equip Index Factors'!C19)*0.01,0),
IF(OR('M&amp;E Property Good Factor'!D18 &gt; 'Trends Settings '!$B$2,B18 &lt;=ROUND($E$1*'Trends Settings '!$B$1,0)),
ROUND('Trends Settings '!$B$2*
IF(B18&gt;ROUND($E$1*'Trends Settings '!$B$1,0),INDIRECT("'2019 Equip Index Factors'!C"&amp;TEXT(ROUND(($E$1*'Trends Settings '!$B$1),0)+2,"0")),'2019 Equip Index Factors'!C19)*0.01,0),E17))</f>
        <v>10</v>
      </c>
      <c r="F18" s="38">
        <f ca="1">IF(OR(B18=1,'M&amp;E Property Good Factor'!E19&gt;'Trends Settings '!$B$2),
ROUND('M&amp;E Property Good Factor'!E19*IF(B18&gt;ROUND($F$1*'Trends Settings '!$B$1,0),
INDIRECT("'2019 Equip Index Factors'!C"&amp;TEXT(ROUND(($F$1*'Trends Settings '!$B$1),0)+2,"0")),
'2019 Equip Index Factors'!C19)*0.01,0),
IF(OR('M&amp;E Property Good Factor'!E18 &gt; 'Trends Settings '!$B$2,B18 &lt;=ROUND($F$1*'Trends Settings '!$B$1,0)),
ROUND('Trends Settings '!$B$2*
IF(B18&gt;ROUND($F$1*'Trends Settings '!$B$1,0),INDIRECT("'2019 Equip Index Factors'!C"&amp;TEXT(ROUND(($F$1*'Trends Settings '!$B$1),0)+2,"0")),'2019 Equip Index Factors'!C19)*0.01,0),F17))</f>
        <v>10</v>
      </c>
      <c r="G18" s="38">
        <f ca="1">IF(OR(B18=1,'M&amp;E Property Good Factor'!F19&gt;'Trends Settings '!$B$2),
ROUND('M&amp;E Property Good Factor'!F19*IF(B18&gt;ROUND($G$1*'Trends Settings '!$B$1,0),
INDIRECT("'2019 Equip Index Factors'!C"&amp;TEXT(ROUND(($G$1*'Trends Settings '!$B$1),0)+2,"0")),
'2019 Equip Index Factors'!C19)*0.01,0),
IF(OR('M&amp;E Property Good Factor'!F18 &gt; 'Trends Settings '!$B$2,B18 &lt;=ROUND($G$1*'Trends Settings '!$B$1,0)),
ROUND('Trends Settings '!$B$2*
IF(B18&gt;ROUND($G$1*'Trends Settings '!$B$1,0),INDIRECT("'2019 Equip Index Factors'!C"&amp;TEXT(ROUND(($G$1*'Trends Settings '!$B$1),0)+2,"0")),'2019 Equip Index Factors'!C19)*0.01,0),G17))</f>
        <v>10</v>
      </c>
      <c r="H18" s="38">
        <f ca="1">IF(OR(B18=1,'M&amp;E Property Good Factor'!G19&gt;'Trends Settings '!$B$2),
ROUND('M&amp;E Property Good Factor'!G19*IF(B18&gt;ROUND($H$1*'Trends Settings '!$B$1,0),
INDIRECT("'2019 Equip Index Factors'!C"&amp;TEXT(ROUND(($H$1*'Trends Settings '!$B$1),0)+2,"0")),
'2019 Equip Index Factors'!C19)*0.01,0),
IF(OR('M&amp;E Property Good Factor'!G18 &gt; 'Trends Settings '!$B$2,B18 &lt;=ROUND($H$1*'Trends Settings '!$B$1,0)),
ROUND('Trends Settings '!$B$2*
IF(B18&gt;ROUND($H$1*'Trends Settings '!$B$1,0),INDIRECT("'2019 Equip Index Factors'!C"&amp;TEXT(ROUND(($H$1*'Trends Settings '!$B$1),0)+2,"0")),'2019 Equip Index Factors'!C19)*0.01,0),H17))</f>
        <v>10</v>
      </c>
      <c r="I18" s="38">
        <f ca="1">IF(OR(B18=1,'M&amp;E Property Good Factor'!H19&gt;'Trends Settings '!$B$2),
ROUND('M&amp;E Property Good Factor'!H19*IF(B18&gt;ROUND($I$1*'Trends Settings '!$B$1,0),
INDIRECT("'2019 Equip Index Factors'!C"&amp;TEXT(ROUND(($I$1*'Trends Settings '!$B$1),0)+2,"0")),
'2019 Equip Index Factors'!C19)*0.01,0),
IF(OR('M&amp;E Property Good Factor'!H18 &gt; 'Trends Settings '!$B$2,B18 &lt;=ROUND($I$1*'Trends Settings '!$B$1,0)),
ROUND('Trends Settings '!$B$2*
IF(B18&gt;ROUND($I$1*'Trends Settings '!$B$1,0),INDIRECT("'2019 Equip Index Factors'!C"&amp;TEXT(ROUND(($I$1*'Trends Settings '!$B$1),0)+2,"0")),'2019 Equip Index Factors'!C19)*0.01,0),I17))</f>
        <v>10</v>
      </c>
      <c r="J18" s="38">
        <f ca="1">IF(OR(B18=1,'M&amp;E Property Good Factor'!I19&gt;'Trends Settings '!$B$2),
ROUND('M&amp;E Property Good Factor'!I19*IF(B18&gt;ROUND($J$1*'Trends Settings '!$B$1,0),
INDIRECT("'2019 Equip Index Factors'!C"&amp;TEXT(ROUND(($J$1*'Trends Settings '!$B$1),0)+2,"0")),
'2019 Equip Index Factors'!C19)*0.01,0),
IF(OR('M&amp;E Property Good Factor'!I18 &gt; 'Trends Settings '!$B$2,B18 &lt;=ROUND($J$1*'Trends Settings '!$B$1,0)),
ROUND('Trends Settings '!$B$2*
IF(B18&gt;ROUND($J$1*'Trends Settings '!$B$1,0),INDIRECT("'2019 Equip Index Factors'!C"&amp;TEXT(ROUND(($J$1*'Trends Settings '!$B$1),0)+2,"0")),'2019 Equip Index Factors'!C19)*0.01,0),J17))</f>
        <v>11</v>
      </c>
      <c r="K18" s="38">
        <f ca="1">IF(OR(B18=1,'M&amp;E Property Good Factor'!J19&gt;'Trends Settings '!$B$2),
ROUND('M&amp;E Property Good Factor'!J19*IF(B18&gt;ROUND($K$1*'Trends Settings '!$B$1,0),
INDIRECT("'2019 Equip Index Factors'!C"&amp;TEXT(ROUND(($K$1*'Trends Settings '!$B$1),0)+2,"0")),
'2019 Equip Index Factors'!C19)*0.01,0),
IF(OR('M&amp;E Property Good Factor'!J18 &gt; 'Trends Settings '!$B$2,B18 &lt;=ROUND($K$1*'Trends Settings '!$B$1,0)),
ROUND('Trends Settings '!$B$2*
IF(B18&gt;ROUND($K$1*'Trends Settings '!$B$1,0),INDIRECT("'2019 Equip Index Factors'!C"&amp;TEXT(ROUND(($K$1*'Trends Settings '!$B$1),0)+2,"0")),'2019 Equip Index Factors'!C19)*0.01,0),K17))</f>
        <v>11</v>
      </c>
      <c r="L18" s="38">
        <f ca="1">IF(OR(B18=1,'M&amp;E Property Good Factor'!K19&gt;'Trends Settings '!$B$2),
ROUND('M&amp;E Property Good Factor'!K19*IF(B18&gt;ROUND($L$1*'Trends Settings '!$B$1,0),
INDIRECT("'2019 Equip Index Factors'!C"&amp;TEXT(ROUND(($L$1*'Trends Settings '!$B$1),0)+2,"0")),
'2019 Equip Index Factors'!C19)*0.01,0),
IF(OR('M&amp;E Property Good Factor'!K18 &gt; 'Trends Settings '!$B$2,B18 &lt;=ROUND($L$1*'Trends Settings '!$B$1,0)),
ROUND('Trends Settings '!$B$2*
IF(B18&gt;ROUND($L$1*'Trends Settings '!$B$1,0),INDIRECT("'2019 Equip Index Factors'!C"&amp;TEXT(ROUND(($L$1*'Trends Settings '!$B$1),0)+2,"0")),'2019 Equip Index Factors'!C19)*0.01,0),L17))</f>
        <v>12</v>
      </c>
      <c r="M18" s="38">
        <f ca="1">IF(OR(B18=1,'M&amp;E Property Good Factor'!L19&gt;'Trends Settings '!$B$2),
ROUND('M&amp;E Property Good Factor'!L19*IF(B18&gt;ROUND($M$1*'Trends Settings '!$B$1,0),
INDIRECT("'2019 Equip Index Factors'!C"&amp;TEXT(ROUND(($M$1*'Trends Settings '!$B$1),0)+2,"0")),
'2019 Equip Index Factors'!C19)*0.01,0),
IF(OR('M&amp;E Property Good Factor'!L18 &gt; 'Trends Settings '!$B$2,B18 &lt;=ROUND($M$1*'Trends Settings '!$B$1,0)),
ROUND('Trends Settings '!$B$2*
IF(B18&gt;ROUND($M$1*'Trends Settings '!$B$1,0),INDIRECT("'2019 Equip Index Factors'!C"&amp;TEXT(ROUND(($M$1*'Trends Settings '!$B$1),0)+2,"0")),'2019 Equip Index Factors'!C19)*0.01,0),M17))</f>
        <v>12</v>
      </c>
      <c r="N18" s="38">
        <f ca="1">IF(OR(B18=1,'M&amp;E Property Good Factor'!M19&gt;'Trends Settings '!$B$2),
ROUND('M&amp;E Property Good Factor'!M19*IF(B18&gt;ROUND($N$1*'Trends Settings '!$B$1,0),
INDIRECT("'2019 Equip Index Factors'!C"&amp;TEXT(ROUND(($N$1*'Trends Settings '!$B$1),0)+2,"0")),
'2019 Equip Index Factors'!C19)*0.01,0),
IF(OR('M&amp;E Property Good Factor'!M18 &gt; 'Trends Settings '!$B$2,B18 &lt;=ROUND($N$1*'Trends Settings '!$B$1,0)),
ROUND('Trends Settings '!$B$2*
IF(B18&gt;ROUND($N$1*'Trends Settings '!$B$1,0),INDIRECT("'2019 Equip Index Factors'!C"&amp;TEXT(ROUND(($N$1*'Trends Settings '!$B$1),0)+2,"0")),'2019 Equip Index Factors'!C19)*0.01,0),N17))</f>
        <v>15</v>
      </c>
      <c r="O18" s="38">
        <f ca="1">IF(OR(B18=1,'M&amp;E Property Good Factor'!N19&gt;'Trends Settings '!$B$2),
ROUND('M&amp;E Property Good Factor'!N19*IF(B18&gt;ROUND($O$1*'Trends Settings '!$B$1,0),
INDIRECT("'2019 Equip Index Factors'!C"&amp;TEXT(ROUND(($O$1*'Trends Settings '!$B$1),0)+2,"0")),
'2019 Equip Index Factors'!C19)*0.01,0),
IF(OR('M&amp;E Property Good Factor'!N18 &gt; 'Trends Settings '!$B$2,B18 &lt;=ROUND($O$1*'Trends Settings '!$B$1,0)),
ROUND('Trends Settings '!$B$2*
IF(B18&gt;ROUND($O$1*'Trends Settings '!$B$1,0),INDIRECT("'2019 Equip Index Factors'!C"&amp;TEXT(ROUND(($O$1*'Trends Settings '!$B$1),0)+2,"0")),'2019 Equip Index Factors'!C19)*0.01,0),O17))</f>
        <v>19</v>
      </c>
      <c r="P18" s="38">
        <f ca="1">IF(OR(B18=1,'M&amp;E Property Good Factor'!O19&gt;'Trends Settings '!$B$2),
ROUND('M&amp;E Property Good Factor'!O19*IF(B18&gt;ROUND($P$1*'Trends Settings '!$B$1,0),
INDIRECT("'2019 Equip Index Factors'!C"&amp;TEXT(ROUND(($P$1*'Trends Settings '!$B$1),0)+2,"0")),
'2019 Equip Index Factors'!C19)*0.01,0),
IF(OR('M&amp;E Property Good Factor'!O18 &gt; 'Trends Settings '!$B$2,B18 &lt;=ROUND($P$1*'Trends Settings '!$B$1,0)),
ROUND('Trends Settings '!$B$2*
IF(B18&gt;ROUND($P$1*'Trends Settings '!$B$1,0),INDIRECT("'2019 Equip Index Factors'!C"&amp;TEXT(ROUND(($P$1*'Trends Settings '!$B$1),0)+2,"0")),'2019 Equip Index Factors'!C19)*0.01,0),P17))</f>
        <v>29</v>
      </c>
      <c r="Q18" s="38">
        <f ca="1">IF(OR(B18=1,'M&amp;E Property Good Factor'!P19&gt;'Trends Settings '!$B$2),
ROUND('M&amp;E Property Good Factor'!P19*IF(B18&gt;ROUND($Q$1*'Trends Settings '!$B$1,0),
INDIRECT("'2019 Equip Index Factors'!C"&amp;TEXT(ROUND(($Q$1*'Trends Settings '!$B$1),0)+2,"0")),
'2019 Equip Index Factors'!C19)*0.01,0),
IF(OR('M&amp;E Property Good Factor'!P18 &gt; 'Trends Settings '!$B$2,B18 &lt;=ROUND($Q$1*'Trends Settings '!$B$1,0)),
ROUND('Trends Settings '!$B$2*
IF(B18&gt;ROUND($Q$1*'Trends Settings '!$B$1,0),INDIRECT("'2019 Equip Index Factors'!C"&amp;TEXT(ROUND(($Q$1*'Trends Settings '!$B$1),0)+2,"0")),'2019 Equip Index Factors'!C19)*0.01,0),Q17))</f>
        <v>34</v>
      </c>
      <c r="R18" s="38">
        <f ca="1">IF(OR(B18=1,'M&amp;E Property Good Factor'!Q19&gt;'Trends Settings '!$B$2),
ROUND('M&amp;E Property Good Factor'!Q19*IF(B18&gt;ROUND($R$1*'Trends Settings '!$B$1,0),
INDIRECT("'2019 Equip Index Factors'!C"&amp;TEXT(ROUND(($R$1*'Trends Settings '!$B$1),0)+2,"0")),
'2019 Equip Index Factors'!C19)*0.01,0),
IF(OR('M&amp;E Property Good Factor'!Q18 &gt; 'Trends Settings '!$B$2,B18 &lt;=ROUND($R$1*'Trends Settings '!$B$1,0)),
ROUND('Trends Settings '!$B$2*
IF(B18&gt;ROUND($R$1*'Trends Settings '!$B$1,0),INDIRECT("'2019 Equip Index Factors'!C"&amp;TEXT(ROUND(($R$1*'Trends Settings '!$B$1),0)+2,"0")),'2019 Equip Index Factors'!C19)*0.01,0),R17))</f>
        <v>44</v>
      </c>
      <c r="S18" s="38">
        <f ca="1">IF(OR(B18=1,'M&amp;E Property Good Factor'!R19&gt;'Trends Settings '!$B$2),
ROUND('M&amp;E Property Good Factor'!R19*IF(B18&gt;ROUND($S$1*'Trends Settings '!$B$1,0),
INDIRECT("'2019 Equip Index Factors'!C"&amp;TEXT(ROUND(($S$1*'Trends Settings '!$B$1),0)+2,"0")),
'2019 Equip Index Factors'!C19)*0.01,0),
IF(OR('M&amp;E Property Good Factor'!R18 &gt; 'Trends Settings '!$B$2,B18 &lt;=ROUND($S$1*'Trends Settings '!$B$1,0)),
ROUND('Trends Settings '!$B$2*
IF(B18&gt;ROUND($S$1*'Trends Settings '!$B$1,0),INDIRECT("'2019 Equip Index Factors'!C"&amp;TEXT(ROUND(($S$1*'Trends Settings '!$B$1),0)+2,"0")),'2019 Equip Index Factors'!C19)*0.01,0),S17))</f>
        <v>53</v>
      </c>
      <c r="T18" s="38">
        <f ca="1">IF(OR(B18=1,'M&amp;E Property Good Factor'!S19&gt;'Trends Settings '!$B$2),
ROUND('M&amp;E Property Good Factor'!S19*IF(B18&gt;ROUND($T$1*'Trends Settings '!$B$1,0),
INDIRECT("'2019 Equip Index Factors'!C"&amp;TEXT(ROUND(($T$1*'Trends Settings '!$B$1),0)+2,"0")),
'2019 Equip Index Factors'!C19)*0.01,0),
IF(OR('M&amp;E Property Good Factor'!S18 &gt; 'Trends Settings '!$B$2,B18 &lt;=ROUND($T$1*'Trends Settings '!$B$1,0)),
ROUND('Trends Settings '!$B$2*
IF(B18&gt;ROUND($T$1*'Trends Settings '!$B$1,0),INDIRECT("'2019 Equip Index Factors'!C"&amp;TEXT(ROUND(($T$1*'Trends Settings '!$B$1),0)+2,"0")),'2019 Equip Index Factors'!C19)*0.01,0),T17))</f>
        <v>65</v>
      </c>
      <c r="U18" s="38">
        <f ca="1">IF(OR(B18=1,'M&amp;E Property Good Factor'!T19&gt;'Trends Settings '!$B$2),
ROUND('M&amp;E Property Good Factor'!T19*IF(B18&gt;ROUND($U$1*'Trends Settings '!$B$1,0),
INDIRECT("'2019 Equip Index Factors'!C"&amp;TEXT(ROUND(($U$1*'Trends Settings '!$B$1),0)+2,"0")),
'2019 Equip Index Factors'!C19)*0.01,0),
IF(OR('M&amp;E Property Good Factor'!T18 &gt; 'Trends Settings '!$B$2,B18 &lt;=ROUND($U$1*'Trends Settings '!$B$1,0)),
ROUND('Trends Settings '!$B$2*
IF(B18&gt;ROUND($U$1*'Trends Settings '!$B$1,0),INDIRECT("'2019 Equip Index Factors'!C"&amp;TEXT(ROUND(($U$1*'Trends Settings '!$B$1),0)+2,"0")),'2019 Equip Index Factors'!C19)*0.01,0),U17))</f>
        <v>81</v>
      </c>
      <c r="V18" s="38">
        <f ca="1">IF(OR(B18=1,'M&amp;E Property Good Factor'!U19&gt;'Trends Settings '!$B$2),
ROUND('M&amp;E Property Good Factor'!U19*IF(B18&gt;ROUND($V$1*'Trends Settings '!$B$1,0),
INDIRECT("'2019 Equip Index Factors'!C"&amp;TEXT(ROUND(($V$1*'Trends Settings '!$B$1),0)+2,"0")),
'2019 Equip Index Factors'!C19)*0.01,0),
IF(OR('M&amp;E Property Good Factor'!U18 &gt; 'Trends Settings '!$B$2,B18 &lt;=ROUND($V$1*'Trends Settings '!$B$1,0)),
ROUND('Trends Settings '!$B$2*
IF(B18&gt;ROUND($V$1*'Trends Settings '!$B$1,0),INDIRECT("'2019 Equip Index Factors'!C"&amp;TEXT(ROUND(($V$1*'Trends Settings '!$B$1),0)+2,"0")),'2019 Equip Index Factors'!C19)*0.01,0),V17))</f>
        <v>93</v>
      </c>
      <c r="W18" s="38">
        <f ca="1">IF(OR(B18=1,'M&amp;E Property Good Factor'!V19&gt;'Trends Settings '!$B$2),
ROUND('M&amp;E Property Good Factor'!V19*IF(B18&gt;ROUND($W$1*'Trends Settings '!$B$1,0),
INDIRECT("'2019 Equip Index Factors'!C"&amp;TEXT(ROUND(($W$1*'Trends Settings '!$B$1),0)+2,"0")),
'2019 Equip Index Factors'!C19)*0.01,0),
IF(OR('M&amp;E Property Good Factor'!V18 &gt; 'Trends Settings '!$B$2,B18 &lt;=ROUND($W$1*'Trends Settings '!$B$1,0)),
ROUND('Trends Settings '!$B$2*
IF(B18&gt;ROUND($W$1*'Trends Settings '!$B$1,0),INDIRECT("'2019 Equip Index Factors'!C"&amp;TEXT(ROUND(($W$1*'Trends Settings '!$B$1),0)+2,"0")),'2019 Equip Index Factors'!C19)*0.01,0),W17))</f>
        <v>102</v>
      </c>
    </row>
    <row r="19" spans="1:23" ht="12.75" customHeight="1">
      <c r="A19" s="63">
        <v>2002</v>
      </c>
      <c r="B19" s="33">
        <v>18</v>
      </c>
      <c r="C19" s="38">
        <f ca="1">IF(OR(B19=1,'M&amp;E Property Good Factor'!B20&gt;'Trends Settings '!$B$2),ROUND('M&amp;E Property Good Factor'!B20*IF(B19&gt;ROUND($C$1*'Trends Settings '!$B$1,0),INDIRECT("'2019 Equip Index Factors'!C"&amp;TEXT(ROUND(($C$1*'Trends Settings '!$B$1),0)+2,"0")),'2019 Equip Index Factors'!C20)*0.01,0),IF(OR('M&amp;E Property Good Factor'!B19 &gt; 'Trends Settings '!$B$2,B19 &lt;=ROUND($C$1*'Trends Settings '!$B$1,0)),ROUND('Trends Settings '!$B$2*IF(B19&gt;ROUND($C$1*'Trends Settings '!$B$1,0),INDIRECT("'2019 Equip Index Factors'!C"&amp;TEXT(ROUND(($C$1*'Trends Settings '!$B$1),0)+2,"0")),'2019 Equip Index Factors'!C20)*0.01,0),C18))</f>
        <v>10</v>
      </c>
      <c r="D19" s="38">
        <f ca="1">IF(OR(B19=1,'M&amp;E Property Good Factor'!C20&gt;'Trends Settings '!$B$2),
ROUND('M&amp;E Property Good Factor'!C20*IF(B19&gt;ROUND($D$1*'Trends Settings '!$B$1,0),
INDIRECT("'2019 Equip Index Factors'!C"&amp;TEXT(ROUND(($D$1*'Trends Settings '!$B$1),0)+2,"0")),
'2019 Equip Index Factors'!C20)*0.01,0),
IF(OR('M&amp;E Property Good Factor'!C19 &gt; 'Trends Settings '!$B$2,B19 &lt;=ROUND($D$1*'Trends Settings '!$B$1,0)),
ROUND('Trends Settings '!$B$2*
IF(B19&gt;ROUND($D$1*'Trends Settings '!$B$1,0),INDIRECT("'2019 Equip Index Factors'!C"&amp;TEXT(ROUND(($D$1*'Trends Settings '!$B$1),0)+2,"0")),'2019 Equip Index Factors'!C20)*0.01,0),D18))</f>
        <v>10</v>
      </c>
      <c r="E19" s="38">
        <f ca="1">IF(OR(B19=1,'M&amp;E Property Good Factor'!D20&gt;'Trends Settings '!$B$2),
ROUND('M&amp;E Property Good Factor'!D20*IF(B19&gt;ROUND($E$1*'Trends Settings '!$B$1,0),
INDIRECT("'2019 Equip Index Factors'!C"&amp;TEXT(ROUND(($E$1*'Trends Settings '!$B$1),0)+2,"0")),
'2019 Equip Index Factors'!C20)*0.01,0),
IF(OR('M&amp;E Property Good Factor'!D19 &gt; 'Trends Settings '!$B$2,B19 &lt;=ROUND($E$1*'Trends Settings '!$B$1,0)),
ROUND('Trends Settings '!$B$2*
IF(B19&gt;ROUND($E$1*'Trends Settings '!$B$1,0),INDIRECT("'2019 Equip Index Factors'!C"&amp;TEXT(ROUND(($E$1*'Trends Settings '!$B$1),0)+2,"0")),'2019 Equip Index Factors'!C20)*0.01,0),E18))</f>
        <v>10</v>
      </c>
      <c r="F19" s="38">
        <f ca="1">IF(OR(B19=1,'M&amp;E Property Good Factor'!E20&gt;'Trends Settings '!$B$2),
ROUND('M&amp;E Property Good Factor'!E20*IF(B19&gt;ROUND($F$1*'Trends Settings '!$B$1,0),
INDIRECT("'2019 Equip Index Factors'!C"&amp;TEXT(ROUND(($F$1*'Trends Settings '!$B$1),0)+2,"0")),
'2019 Equip Index Factors'!C20)*0.01,0),
IF(OR('M&amp;E Property Good Factor'!E19 &gt; 'Trends Settings '!$B$2,B19 &lt;=ROUND($F$1*'Trends Settings '!$B$1,0)),
ROUND('Trends Settings '!$B$2*
IF(B19&gt;ROUND($F$1*'Trends Settings '!$B$1,0),INDIRECT("'2019 Equip Index Factors'!C"&amp;TEXT(ROUND(($F$1*'Trends Settings '!$B$1),0)+2,"0")),'2019 Equip Index Factors'!C20)*0.01,0),F18))</f>
        <v>10</v>
      </c>
      <c r="G19" s="38">
        <f ca="1">IF(OR(B19=1,'M&amp;E Property Good Factor'!F20&gt;'Trends Settings '!$B$2),
ROUND('M&amp;E Property Good Factor'!F20*IF(B19&gt;ROUND($G$1*'Trends Settings '!$B$1,0),
INDIRECT("'2019 Equip Index Factors'!C"&amp;TEXT(ROUND(($G$1*'Trends Settings '!$B$1),0)+2,"0")),
'2019 Equip Index Factors'!C20)*0.01,0),
IF(OR('M&amp;E Property Good Factor'!F19 &gt; 'Trends Settings '!$B$2,B19 &lt;=ROUND($G$1*'Trends Settings '!$B$1,0)),
ROUND('Trends Settings '!$B$2*
IF(B19&gt;ROUND($G$1*'Trends Settings '!$B$1,0),INDIRECT("'2019 Equip Index Factors'!C"&amp;TEXT(ROUND(($G$1*'Trends Settings '!$B$1),0)+2,"0")),'2019 Equip Index Factors'!C20)*0.01,0),G18))</f>
        <v>10</v>
      </c>
      <c r="H19" s="38">
        <f ca="1">IF(OR(B19=1,'M&amp;E Property Good Factor'!G20&gt;'Trends Settings '!$B$2),
ROUND('M&amp;E Property Good Factor'!G20*IF(B19&gt;ROUND($H$1*'Trends Settings '!$B$1,0),
INDIRECT("'2019 Equip Index Factors'!C"&amp;TEXT(ROUND(($H$1*'Trends Settings '!$B$1),0)+2,"0")),
'2019 Equip Index Factors'!C20)*0.01,0),
IF(OR('M&amp;E Property Good Factor'!G19 &gt; 'Trends Settings '!$B$2,B19 &lt;=ROUND($H$1*'Trends Settings '!$B$1,0)),
ROUND('Trends Settings '!$B$2*
IF(B19&gt;ROUND($H$1*'Trends Settings '!$B$1,0),INDIRECT("'2019 Equip Index Factors'!C"&amp;TEXT(ROUND(($H$1*'Trends Settings '!$B$1),0)+2,"0")),'2019 Equip Index Factors'!C20)*0.01,0),H18))</f>
        <v>10</v>
      </c>
      <c r="I19" s="38">
        <f ca="1">IF(OR(B19=1,'M&amp;E Property Good Factor'!H20&gt;'Trends Settings '!$B$2),
ROUND('M&amp;E Property Good Factor'!H20*IF(B19&gt;ROUND($I$1*'Trends Settings '!$B$1,0),
INDIRECT("'2019 Equip Index Factors'!C"&amp;TEXT(ROUND(($I$1*'Trends Settings '!$B$1),0)+2,"0")),
'2019 Equip Index Factors'!C20)*0.01,0),
IF(OR('M&amp;E Property Good Factor'!H19 &gt; 'Trends Settings '!$B$2,B19 &lt;=ROUND($I$1*'Trends Settings '!$B$1,0)),
ROUND('Trends Settings '!$B$2*
IF(B19&gt;ROUND($I$1*'Trends Settings '!$B$1,0),INDIRECT("'2019 Equip Index Factors'!C"&amp;TEXT(ROUND(($I$1*'Trends Settings '!$B$1),0)+2,"0")),'2019 Equip Index Factors'!C20)*0.01,0),I18))</f>
        <v>10</v>
      </c>
      <c r="J19" s="38">
        <f ca="1">IF(OR(B19=1,'M&amp;E Property Good Factor'!I20&gt;'Trends Settings '!$B$2),
ROUND('M&amp;E Property Good Factor'!I20*IF(B19&gt;ROUND($J$1*'Trends Settings '!$B$1,0),
INDIRECT("'2019 Equip Index Factors'!C"&amp;TEXT(ROUND(($J$1*'Trends Settings '!$B$1),0)+2,"0")),
'2019 Equip Index Factors'!C20)*0.01,0),
IF(OR('M&amp;E Property Good Factor'!I19 &gt; 'Trends Settings '!$B$2,B19 &lt;=ROUND($J$1*'Trends Settings '!$B$1,0)),
ROUND('Trends Settings '!$B$2*
IF(B19&gt;ROUND($J$1*'Trends Settings '!$B$1,0),INDIRECT("'2019 Equip Index Factors'!C"&amp;TEXT(ROUND(($J$1*'Trends Settings '!$B$1),0)+2,"0")),'2019 Equip Index Factors'!C20)*0.01,0),J18))</f>
        <v>11</v>
      </c>
      <c r="K19" s="38">
        <f ca="1">IF(OR(B19=1,'M&amp;E Property Good Factor'!J20&gt;'Trends Settings '!$B$2),
ROUND('M&amp;E Property Good Factor'!J20*IF(B19&gt;ROUND($K$1*'Trends Settings '!$B$1,0),
INDIRECT("'2019 Equip Index Factors'!C"&amp;TEXT(ROUND(($K$1*'Trends Settings '!$B$1),0)+2,"0")),
'2019 Equip Index Factors'!C20)*0.01,0),
IF(OR('M&amp;E Property Good Factor'!J19 &gt; 'Trends Settings '!$B$2,B19 &lt;=ROUND($K$1*'Trends Settings '!$B$1,0)),
ROUND('Trends Settings '!$B$2*
IF(B19&gt;ROUND($K$1*'Trends Settings '!$B$1,0),INDIRECT("'2019 Equip Index Factors'!C"&amp;TEXT(ROUND(($K$1*'Trends Settings '!$B$1),0)+2,"0")),'2019 Equip Index Factors'!C20)*0.01,0),K18))</f>
        <v>11</v>
      </c>
      <c r="L19" s="38">
        <f ca="1">IF(OR(B19=1,'M&amp;E Property Good Factor'!K20&gt;'Trends Settings '!$B$2),
ROUND('M&amp;E Property Good Factor'!K20*IF(B19&gt;ROUND($L$1*'Trends Settings '!$B$1,0),
INDIRECT("'2019 Equip Index Factors'!C"&amp;TEXT(ROUND(($L$1*'Trends Settings '!$B$1),0)+2,"0")),
'2019 Equip Index Factors'!C20)*0.01,0),
IF(OR('M&amp;E Property Good Factor'!K19 &gt; 'Trends Settings '!$B$2,B19 &lt;=ROUND($L$1*'Trends Settings '!$B$1,0)),
ROUND('Trends Settings '!$B$2*
IF(B19&gt;ROUND($L$1*'Trends Settings '!$B$1,0),INDIRECT("'2019 Equip Index Factors'!C"&amp;TEXT(ROUND(($L$1*'Trends Settings '!$B$1),0)+2,"0")),'2019 Equip Index Factors'!C20)*0.01,0),L18))</f>
        <v>12</v>
      </c>
      <c r="M19" s="38">
        <f ca="1">IF(OR(B19=1,'M&amp;E Property Good Factor'!L20&gt;'Trends Settings '!$B$2),
ROUND('M&amp;E Property Good Factor'!L20*IF(B19&gt;ROUND($M$1*'Trends Settings '!$B$1,0),
INDIRECT("'2019 Equip Index Factors'!C"&amp;TEXT(ROUND(($M$1*'Trends Settings '!$B$1),0)+2,"0")),
'2019 Equip Index Factors'!C20)*0.01,0),
IF(OR('M&amp;E Property Good Factor'!L19 &gt; 'Trends Settings '!$B$2,B19 &lt;=ROUND($M$1*'Trends Settings '!$B$1,0)),
ROUND('Trends Settings '!$B$2*
IF(B19&gt;ROUND($M$1*'Trends Settings '!$B$1,0),INDIRECT("'2019 Equip Index Factors'!C"&amp;TEXT(ROUND(($M$1*'Trends Settings '!$B$1),0)+2,"0")),'2019 Equip Index Factors'!C20)*0.01,0),M18))</f>
        <v>12</v>
      </c>
      <c r="N19" s="38">
        <f ca="1">IF(OR(B19=1,'M&amp;E Property Good Factor'!M20&gt;'Trends Settings '!$B$2),
ROUND('M&amp;E Property Good Factor'!M20*IF(B19&gt;ROUND($N$1*'Trends Settings '!$B$1,0),
INDIRECT("'2019 Equip Index Factors'!C"&amp;TEXT(ROUND(($N$1*'Trends Settings '!$B$1),0)+2,"0")),
'2019 Equip Index Factors'!C20)*0.01,0),
IF(OR('M&amp;E Property Good Factor'!M19 &gt; 'Trends Settings '!$B$2,B19 &lt;=ROUND($N$1*'Trends Settings '!$B$1,0)),
ROUND('Trends Settings '!$B$2*
IF(B19&gt;ROUND($N$1*'Trends Settings '!$B$1,0),INDIRECT("'2019 Equip Index Factors'!C"&amp;TEXT(ROUND(($N$1*'Trends Settings '!$B$1),0)+2,"0")),'2019 Equip Index Factors'!C20)*0.01,0),N18))</f>
        <v>12</v>
      </c>
      <c r="O19" s="38">
        <f ca="1">IF(OR(B19=1,'M&amp;E Property Good Factor'!N20&gt;'Trends Settings '!$B$2),
ROUND('M&amp;E Property Good Factor'!N20*IF(B19&gt;ROUND($O$1*'Trends Settings '!$B$1,0),
INDIRECT("'2019 Equip Index Factors'!C"&amp;TEXT(ROUND(($O$1*'Trends Settings '!$B$1),0)+2,"0")),
'2019 Equip Index Factors'!C20)*0.01,0),
IF(OR('M&amp;E Property Good Factor'!N19 &gt; 'Trends Settings '!$B$2,B19 &lt;=ROUND($O$1*'Trends Settings '!$B$1,0)),
ROUND('Trends Settings '!$B$2*
IF(B19&gt;ROUND($O$1*'Trends Settings '!$B$1,0),INDIRECT("'2019 Equip Index Factors'!C"&amp;TEXT(ROUND(($O$1*'Trends Settings '!$B$1),0)+2,"0")),'2019 Equip Index Factors'!C20)*0.01,0),O18))</f>
        <v>16</v>
      </c>
      <c r="P19" s="38">
        <f ca="1">IF(OR(B19=1,'M&amp;E Property Good Factor'!O20&gt;'Trends Settings '!$B$2),
ROUND('M&amp;E Property Good Factor'!O20*IF(B19&gt;ROUND($P$1*'Trends Settings '!$B$1,0),
INDIRECT("'2019 Equip Index Factors'!C"&amp;TEXT(ROUND(($P$1*'Trends Settings '!$B$1),0)+2,"0")),
'2019 Equip Index Factors'!C20)*0.01,0),
IF(OR('M&amp;E Property Good Factor'!O19 &gt; 'Trends Settings '!$B$2,B19 &lt;=ROUND($P$1*'Trends Settings '!$B$1,0)),
ROUND('Trends Settings '!$B$2*
IF(B19&gt;ROUND($P$1*'Trends Settings '!$B$1,0),INDIRECT("'2019 Equip Index Factors'!C"&amp;TEXT(ROUND(($P$1*'Trends Settings '!$B$1),0)+2,"0")),'2019 Equip Index Factors'!C20)*0.01,0),P18))</f>
        <v>24</v>
      </c>
      <c r="Q19" s="38">
        <f ca="1">IF(OR(B19=1,'M&amp;E Property Good Factor'!P20&gt;'Trends Settings '!$B$2),
ROUND('M&amp;E Property Good Factor'!P20*IF(B19&gt;ROUND($Q$1*'Trends Settings '!$B$1,0),
INDIRECT("'2019 Equip Index Factors'!C"&amp;TEXT(ROUND(($Q$1*'Trends Settings '!$B$1),0)+2,"0")),
'2019 Equip Index Factors'!C20)*0.01,0),
IF(OR('M&amp;E Property Good Factor'!P19 &gt; 'Trends Settings '!$B$2,B19 &lt;=ROUND($Q$1*'Trends Settings '!$B$1,0)),
ROUND('Trends Settings '!$B$2*
IF(B19&gt;ROUND($Q$1*'Trends Settings '!$B$1,0),INDIRECT("'2019 Equip Index Factors'!C"&amp;TEXT(ROUND(($Q$1*'Trends Settings '!$B$1),0)+2,"0")),'2019 Equip Index Factors'!C20)*0.01,0),Q18))</f>
        <v>30</v>
      </c>
      <c r="R19" s="38">
        <f ca="1">IF(OR(B19=1,'M&amp;E Property Good Factor'!Q20&gt;'Trends Settings '!$B$2),
ROUND('M&amp;E Property Good Factor'!Q20*IF(B19&gt;ROUND($R$1*'Trends Settings '!$B$1,0),
INDIRECT("'2019 Equip Index Factors'!C"&amp;TEXT(ROUND(($R$1*'Trends Settings '!$B$1),0)+2,"0")),
'2019 Equip Index Factors'!C20)*0.01,0),
IF(OR('M&amp;E Property Good Factor'!Q19 &gt; 'Trends Settings '!$B$2,B19 &lt;=ROUND($R$1*'Trends Settings '!$B$1,0)),
ROUND('Trends Settings '!$B$2*
IF(B19&gt;ROUND($R$1*'Trends Settings '!$B$1,0),INDIRECT("'2019 Equip Index Factors'!C"&amp;TEXT(ROUND(($R$1*'Trends Settings '!$B$1),0)+2,"0")),'2019 Equip Index Factors'!C20)*0.01,0),R18))</f>
        <v>39</v>
      </c>
      <c r="S19" s="38">
        <f ca="1">IF(OR(B19=1,'M&amp;E Property Good Factor'!R20&gt;'Trends Settings '!$B$2),
ROUND('M&amp;E Property Good Factor'!R20*IF(B19&gt;ROUND($S$1*'Trends Settings '!$B$1,0),
INDIRECT("'2019 Equip Index Factors'!C"&amp;TEXT(ROUND(($S$1*'Trends Settings '!$B$1),0)+2,"0")),
'2019 Equip Index Factors'!C20)*0.01,0),
IF(OR('M&amp;E Property Good Factor'!R19 &gt; 'Trends Settings '!$B$2,B19 &lt;=ROUND($S$1*'Trends Settings '!$B$1,0)),
ROUND('Trends Settings '!$B$2*
IF(B19&gt;ROUND($S$1*'Trends Settings '!$B$1,0),INDIRECT("'2019 Equip Index Factors'!C"&amp;TEXT(ROUND(($S$1*'Trends Settings '!$B$1),0)+2,"0")),'2019 Equip Index Factors'!C20)*0.01,0),S18))</f>
        <v>48</v>
      </c>
      <c r="T19" s="38">
        <f ca="1">IF(OR(B19=1,'M&amp;E Property Good Factor'!S20&gt;'Trends Settings '!$B$2),
ROUND('M&amp;E Property Good Factor'!S20*IF(B19&gt;ROUND($T$1*'Trends Settings '!$B$1,0),
INDIRECT("'2019 Equip Index Factors'!C"&amp;TEXT(ROUND(($T$1*'Trends Settings '!$B$1),0)+2,"0")),
'2019 Equip Index Factors'!C20)*0.01,0),
IF(OR('M&amp;E Property Good Factor'!S19 &gt; 'Trends Settings '!$B$2,B19 &lt;=ROUND($T$1*'Trends Settings '!$B$1,0)),
ROUND('Trends Settings '!$B$2*
IF(B19&gt;ROUND($T$1*'Trends Settings '!$B$1,0),INDIRECT("'2019 Equip Index Factors'!C"&amp;TEXT(ROUND(($T$1*'Trends Settings '!$B$1),0)+2,"0")),'2019 Equip Index Factors'!C20)*0.01,0),T18))</f>
        <v>61</v>
      </c>
      <c r="U19" s="38">
        <f ca="1">IF(OR(B19=1,'M&amp;E Property Good Factor'!T20&gt;'Trends Settings '!$B$2),
ROUND('M&amp;E Property Good Factor'!T20*IF(B19&gt;ROUND($U$1*'Trends Settings '!$B$1,0),
INDIRECT("'2019 Equip Index Factors'!C"&amp;TEXT(ROUND(($U$1*'Trends Settings '!$B$1),0)+2,"0")),
'2019 Equip Index Factors'!C20)*0.01,0),
IF(OR('M&amp;E Property Good Factor'!T19 &gt; 'Trends Settings '!$B$2,B19 &lt;=ROUND($U$1*'Trends Settings '!$B$1,0)),
ROUND('Trends Settings '!$B$2*
IF(B19&gt;ROUND($U$1*'Trends Settings '!$B$1,0),INDIRECT("'2019 Equip Index Factors'!C"&amp;TEXT(ROUND(($U$1*'Trends Settings '!$B$1),0)+2,"0")),'2019 Equip Index Factors'!C20)*0.01,0),U18))</f>
        <v>78</v>
      </c>
      <c r="V19" s="38">
        <f ca="1">IF(OR(B19=1,'M&amp;E Property Good Factor'!U20&gt;'Trends Settings '!$B$2),
ROUND('M&amp;E Property Good Factor'!U20*IF(B19&gt;ROUND($V$1*'Trends Settings '!$B$1,0),
INDIRECT("'2019 Equip Index Factors'!C"&amp;TEXT(ROUND(($V$1*'Trends Settings '!$B$1),0)+2,"0")),
'2019 Equip Index Factors'!C20)*0.01,0),
IF(OR('M&amp;E Property Good Factor'!U19 &gt; 'Trends Settings '!$B$2,B19 &lt;=ROUND($V$1*'Trends Settings '!$B$1,0)),
ROUND('Trends Settings '!$B$2*
IF(B19&gt;ROUND($V$1*'Trends Settings '!$B$1,0),INDIRECT("'2019 Equip Index Factors'!C"&amp;TEXT(ROUND(($V$1*'Trends Settings '!$B$1),0)+2,"0")),'2019 Equip Index Factors'!C20)*0.01,0),V18))</f>
        <v>90</v>
      </c>
      <c r="W19" s="38">
        <f ca="1">IF(OR(B19=1,'M&amp;E Property Good Factor'!V20&gt;'Trends Settings '!$B$2),
ROUND('M&amp;E Property Good Factor'!V20*IF(B19&gt;ROUND($W$1*'Trends Settings '!$B$1,0),
INDIRECT("'2019 Equip Index Factors'!C"&amp;TEXT(ROUND(($W$1*'Trends Settings '!$B$1),0)+2,"0")),
'2019 Equip Index Factors'!C20)*0.01,0),
IF(OR('M&amp;E Property Good Factor'!V19 &gt; 'Trends Settings '!$B$2,B19 &lt;=ROUND($W$1*'Trends Settings '!$B$1,0)),
ROUND('Trends Settings '!$B$2*
IF(B19&gt;ROUND($W$1*'Trends Settings '!$B$1,0),INDIRECT("'2019 Equip Index Factors'!C"&amp;TEXT(ROUND(($W$1*'Trends Settings '!$B$1),0)+2,"0")),'2019 Equip Index Factors'!C20)*0.01,0),W18))</f>
        <v>100</v>
      </c>
    </row>
    <row r="20" spans="1:23" ht="12.75" customHeight="1">
      <c r="A20" s="63">
        <v>2001</v>
      </c>
      <c r="B20" s="33">
        <v>19</v>
      </c>
      <c r="C20" s="38">
        <f ca="1">IF(OR(B20=1,'M&amp;E Property Good Factor'!B21&gt;'Trends Settings '!$B$2),ROUND('M&amp;E Property Good Factor'!B21*IF(B20&gt;ROUND($C$1*'Trends Settings '!$B$1,0),INDIRECT("'2019 Equip Index Factors'!C"&amp;TEXT(ROUND(($C$1*'Trends Settings '!$B$1),0)+2,"0")),'2019 Equip Index Factors'!C21)*0.01,0),IF(OR('M&amp;E Property Good Factor'!B20 &gt; 'Trends Settings '!$B$2,B20 &lt;=ROUND($C$1*'Trends Settings '!$B$1,0)),ROUND('Trends Settings '!$B$2*IF(B20&gt;ROUND($C$1*'Trends Settings '!$B$1,0),INDIRECT("'2019 Equip Index Factors'!C"&amp;TEXT(ROUND(($C$1*'Trends Settings '!$B$1),0)+2,"0")),'2019 Equip Index Factors'!C21)*0.01,0),C19))</f>
        <v>10</v>
      </c>
      <c r="D20" s="38">
        <f ca="1">IF(OR(B20=1,'M&amp;E Property Good Factor'!C21&gt;'Trends Settings '!$B$2),
ROUND('M&amp;E Property Good Factor'!C21*IF(B20&gt;ROUND($D$1*'Trends Settings '!$B$1,0),
INDIRECT("'2019 Equip Index Factors'!C"&amp;TEXT(ROUND(($D$1*'Trends Settings '!$B$1),0)+2,"0")),
'2019 Equip Index Factors'!C21)*0.01,0),
IF(OR('M&amp;E Property Good Factor'!C20 &gt; 'Trends Settings '!$B$2,B20 &lt;=ROUND($D$1*'Trends Settings '!$B$1,0)),
ROUND('Trends Settings '!$B$2*
IF(B20&gt;ROUND($D$1*'Trends Settings '!$B$1,0),INDIRECT("'2019 Equip Index Factors'!C"&amp;TEXT(ROUND(($D$1*'Trends Settings '!$B$1),0)+2,"0")),'2019 Equip Index Factors'!C21)*0.01,0),D19))</f>
        <v>10</v>
      </c>
      <c r="E20" s="38">
        <f ca="1">IF(OR(B20=1,'M&amp;E Property Good Factor'!D21&gt;'Trends Settings '!$B$2),
ROUND('M&amp;E Property Good Factor'!D21*IF(B20&gt;ROUND($E$1*'Trends Settings '!$B$1,0),
INDIRECT("'2019 Equip Index Factors'!C"&amp;TEXT(ROUND(($E$1*'Trends Settings '!$B$1),0)+2,"0")),
'2019 Equip Index Factors'!C21)*0.01,0),
IF(OR('M&amp;E Property Good Factor'!D20 &gt; 'Trends Settings '!$B$2,B20 &lt;=ROUND($E$1*'Trends Settings '!$B$1,0)),
ROUND('Trends Settings '!$B$2*
IF(B20&gt;ROUND($E$1*'Trends Settings '!$B$1,0),INDIRECT("'2019 Equip Index Factors'!C"&amp;TEXT(ROUND(($E$1*'Trends Settings '!$B$1),0)+2,"0")),'2019 Equip Index Factors'!C21)*0.01,0),E19))</f>
        <v>10</v>
      </c>
      <c r="F20" s="38">
        <f ca="1">IF(OR(B20=1,'M&amp;E Property Good Factor'!E21&gt;'Trends Settings '!$B$2),
ROUND('M&amp;E Property Good Factor'!E21*IF(B20&gt;ROUND($F$1*'Trends Settings '!$B$1,0),
INDIRECT("'2019 Equip Index Factors'!C"&amp;TEXT(ROUND(($F$1*'Trends Settings '!$B$1),0)+2,"0")),
'2019 Equip Index Factors'!C21)*0.01,0),
IF(OR('M&amp;E Property Good Factor'!E20 &gt; 'Trends Settings '!$B$2,B20 &lt;=ROUND($F$1*'Trends Settings '!$B$1,0)),
ROUND('Trends Settings '!$B$2*
IF(B20&gt;ROUND($F$1*'Trends Settings '!$B$1,0),INDIRECT("'2019 Equip Index Factors'!C"&amp;TEXT(ROUND(($F$1*'Trends Settings '!$B$1),0)+2,"0")),'2019 Equip Index Factors'!C21)*0.01,0),F19))</f>
        <v>10</v>
      </c>
      <c r="G20" s="38">
        <f ca="1">IF(OR(B20=1,'M&amp;E Property Good Factor'!F21&gt;'Trends Settings '!$B$2),
ROUND('M&amp;E Property Good Factor'!F21*IF(B20&gt;ROUND($G$1*'Trends Settings '!$B$1,0),
INDIRECT("'2019 Equip Index Factors'!C"&amp;TEXT(ROUND(($G$1*'Trends Settings '!$B$1),0)+2,"0")),
'2019 Equip Index Factors'!C21)*0.01,0),
IF(OR('M&amp;E Property Good Factor'!F20 &gt; 'Trends Settings '!$B$2,B20 &lt;=ROUND($G$1*'Trends Settings '!$B$1,0)),
ROUND('Trends Settings '!$B$2*
IF(B20&gt;ROUND($G$1*'Trends Settings '!$B$1,0),INDIRECT("'2019 Equip Index Factors'!C"&amp;TEXT(ROUND(($G$1*'Trends Settings '!$B$1),0)+2,"0")),'2019 Equip Index Factors'!C21)*0.01,0),G19))</f>
        <v>10</v>
      </c>
      <c r="H20" s="38">
        <f ca="1">IF(OR(B20=1,'M&amp;E Property Good Factor'!G21&gt;'Trends Settings '!$B$2),
ROUND('M&amp;E Property Good Factor'!G21*IF(B20&gt;ROUND($H$1*'Trends Settings '!$B$1,0),
INDIRECT("'2019 Equip Index Factors'!C"&amp;TEXT(ROUND(($H$1*'Trends Settings '!$B$1),0)+2,"0")),
'2019 Equip Index Factors'!C21)*0.01,0),
IF(OR('M&amp;E Property Good Factor'!G20 &gt; 'Trends Settings '!$B$2,B20 &lt;=ROUND($H$1*'Trends Settings '!$B$1,0)),
ROUND('Trends Settings '!$B$2*
IF(B20&gt;ROUND($H$1*'Trends Settings '!$B$1,0),INDIRECT("'2019 Equip Index Factors'!C"&amp;TEXT(ROUND(($H$1*'Trends Settings '!$B$1),0)+2,"0")),'2019 Equip Index Factors'!C21)*0.01,0),H19))</f>
        <v>10</v>
      </c>
      <c r="I20" s="38">
        <f ca="1">IF(OR(B20=1,'M&amp;E Property Good Factor'!H21&gt;'Trends Settings '!$B$2),
ROUND('M&amp;E Property Good Factor'!H21*IF(B20&gt;ROUND($I$1*'Trends Settings '!$B$1,0),
INDIRECT("'2019 Equip Index Factors'!C"&amp;TEXT(ROUND(($I$1*'Trends Settings '!$B$1),0)+2,"0")),
'2019 Equip Index Factors'!C21)*0.01,0),
IF(OR('M&amp;E Property Good Factor'!H20 &gt; 'Trends Settings '!$B$2,B20 &lt;=ROUND($I$1*'Trends Settings '!$B$1,0)),
ROUND('Trends Settings '!$B$2*
IF(B20&gt;ROUND($I$1*'Trends Settings '!$B$1,0),INDIRECT("'2019 Equip Index Factors'!C"&amp;TEXT(ROUND(($I$1*'Trends Settings '!$B$1),0)+2,"0")),'2019 Equip Index Factors'!C21)*0.01,0),I19))</f>
        <v>10</v>
      </c>
      <c r="J20" s="38">
        <f ca="1">IF(OR(B20=1,'M&amp;E Property Good Factor'!I21&gt;'Trends Settings '!$B$2),
ROUND('M&amp;E Property Good Factor'!I21*IF(B20&gt;ROUND($J$1*'Trends Settings '!$B$1,0),
INDIRECT("'2019 Equip Index Factors'!C"&amp;TEXT(ROUND(($J$1*'Trends Settings '!$B$1),0)+2,"0")),
'2019 Equip Index Factors'!C21)*0.01,0),
IF(OR('M&amp;E Property Good Factor'!I20 &gt; 'Trends Settings '!$B$2,B20 &lt;=ROUND($J$1*'Trends Settings '!$B$1,0)),
ROUND('Trends Settings '!$B$2*
IF(B20&gt;ROUND($J$1*'Trends Settings '!$B$1,0),INDIRECT("'2019 Equip Index Factors'!C"&amp;TEXT(ROUND(($J$1*'Trends Settings '!$B$1),0)+2,"0")),'2019 Equip Index Factors'!C21)*0.01,0),J19))</f>
        <v>11</v>
      </c>
      <c r="K20" s="38">
        <f ca="1">IF(OR(B20=1,'M&amp;E Property Good Factor'!J21&gt;'Trends Settings '!$B$2),
ROUND('M&amp;E Property Good Factor'!J21*IF(B20&gt;ROUND($K$1*'Trends Settings '!$B$1,0),
INDIRECT("'2019 Equip Index Factors'!C"&amp;TEXT(ROUND(($K$1*'Trends Settings '!$B$1),0)+2,"0")),
'2019 Equip Index Factors'!C21)*0.01,0),
IF(OR('M&amp;E Property Good Factor'!J20 &gt; 'Trends Settings '!$B$2,B20 &lt;=ROUND($K$1*'Trends Settings '!$B$1,0)),
ROUND('Trends Settings '!$B$2*
IF(B20&gt;ROUND($K$1*'Trends Settings '!$B$1,0),INDIRECT("'2019 Equip Index Factors'!C"&amp;TEXT(ROUND(($K$1*'Trends Settings '!$B$1),0)+2,"0")),'2019 Equip Index Factors'!C21)*0.01,0),K19))</f>
        <v>11</v>
      </c>
      <c r="L20" s="38">
        <f ca="1">IF(OR(B20=1,'M&amp;E Property Good Factor'!K21&gt;'Trends Settings '!$B$2),
ROUND('M&amp;E Property Good Factor'!K21*IF(B20&gt;ROUND($L$1*'Trends Settings '!$B$1,0),
INDIRECT("'2019 Equip Index Factors'!C"&amp;TEXT(ROUND(($L$1*'Trends Settings '!$B$1),0)+2,"0")),
'2019 Equip Index Factors'!C21)*0.01,0),
IF(OR('M&amp;E Property Good Factor'!K20 &gt; 'Trends Settings '!$B$2,B20 &lt;=ROUND($L$1*'Trends Settings '!$B$1,0)),
ROUND('Trends Settings '!$B$2*
IF(B20&gt;ROUND($L$1*'Trends Settings '!$B$1,0),INDIRECT("'2019 Equip Index Factors'!C"&amp;TEXT(ROUND(($L$1*'Trends Settings '!$B$1),0)+2,"0")),'2019 Equip Index Factors'!C21)*0.01,0),L19))</f>
        <v>12</v>
      </c>
      <c r="M20" s="38">
        <f ca="1">IF(OR(B20=1,'M&amp;E Property Good Factor'!L21&gt;'Trends Settings '!$B$2),
ROUND('M&amp;E Property Good Factor'!L21*IF(B20&gt;ROUND($M$1*'Trends Settings '!$B$1,0),
INDIRECT("'2019 Equip Index Factors'!C"&amp;TEXT(ROUND(($M$1*'Trends Settings '!$B$1),0)+2,"0")),
'2019 Equip Index Factors'!C21)*0.01,0),
IF(OR('M&amp;E Property Good Factor'!L20 &gt; 'Trends Settings '!$B$2,B20 &lt;=ROUND($M$1*'Trends Settings '!$B$1,0)),
ROUND('Trends Settings '!$B$2*
IF(B20&gt;ROUND($M$1*'Trends Settings '!$B$1,0),INDIRECT("'2019 Equip Index Factors'!C"&amp;TEXT(ROUND(($M$1*'Trends Settings '!$B$1),0)+2,"0")),'2019 Equip Index Factors'!C21)*0.01,0),M19))</f>
        <v>12</v>
      </c>
      <c r="N20" s="38">
        <f ca="1">IF(OR(B20=1,'M&amp;E Property Good Factor'!M21&gt;'Trends Settings '!$B$2),
ROUND('M&amp;E Property Good Factor'!M21*IF(B20&gt;ROUND($N$1*'Trends Settings '!$B$1,0),
INDIRECT("'2019 Equip Index Factors'!C"&amp;TEXT(ROUND(($N$1*'Trends Settings '!$B$1),0)+2,"0")),
'2019 Equip Index Factors'!C21)*0.01,0),
IF(OR('M&amp;E Property Good Factor'!M20 &gt; 'Trends Settings '!$B$2,B20 &lt;=ROUND($N$1*'Trends Settings '!$B$1,0)),
ROUND('Trends Settings '!$B$2*
IF(B20&gt;ROUND($N$1*'Trends Settings '!$B$1,0),INDIRECT("'2019 Equip Index Factors'!C"&amp;TEXT(ROUND(($N$1*'Trends Settings '!$B$1),0)+2,"0")),'2019 Equip Index Factors'!C21)*0.01,0),N19))</f>
        <v>12</v>
      </c>
      <c r="O20" s="38">
        <f ca="1">IF(OR(B20=1,'M&amp;E Property Good Factor'!N21&gt;'Trends Settings '!$B$2),
ROUND('M&amp;E Property Good Factor'!N21*IF(B20&gt;ROUND($O$1*'Trends Settings '!$B$1,0),
INDIRECT("'2019 Equip Index Factors'!C"&amp;TEXT(ROUND(($O$1*'Trends Settings '!$B$1),0)+2,"0")),
'2019 Equip Index Factors'!C21)*0.01,0),
IF(OR('M&amp;E Property Good Factor'!N20 &gt; 'Trends Settings '!$B$2,B20 &lt;=ROUND($O$1*'Trends Settings '!$B$1,0)),
ROUND('Trends Settings '!$B$2*
IF(B20&gt;ROUND($O$1*'Trends Settings '!$B$1,0),INDIRECT("'2019 Equip Index Factors'!C"&amp;TEXT(ROUND(($O$1*'Trends Settings '!$B$1),0)+2,"0")),'2019 Equip Index Factors'!C21)*0.01,0),O19))</f>
        <v>13</v>
      </c>
      <c r="P20" s="38">
        <f ca="1">IF(OR(B20=1,'M&amp;E Property Good Factor'!O21&gt;'Trends Settings '!$B$2),
ROUND('M&amp;E Property Good Factor'!O21*IF(B20&gt;ROUND($P$1*'Trends Settings '!$B$1,0),
INDIRECT("'2019 Equip Index Factors'!C"&amp;TEXT(ROUND(($P$1*'Trends Settings '!$B$1),0)+2,"0")),
'2019 Equip Index Factors'!C21)*0.01,0),
IF(OR('M&amp;E Property Good Factor'!O20 &gt; 'Trends Settings '!$B$2,B20 &lt;=ROUND($P$1*'Trends Settings '!$B$1,0)),
ROUND('Trends Settings '!$B$2*
IF(B20&gt;ROUND($P$1*'Trends Settings '!$B$1,0),INDIRECT("'2019 Equip Index Factors'!C"&amp;TEXT(ROUND(($P$1*'Trends Settings '!$B$1),0)+2,"0")),'2019 Equip Index Factors'!C21)*0.01,0),P19))</f>
        <v>21</v>
      </c>
      <c r="Q20" s="38">
        <f ca="1">IF(OR(B20=1,'M&amp;E Property Good Factor'!P21&gt;'Trends Settings '!$B$2),
ROUND('M&amp;E Property Good Factor'!P21*IF(B20&gt;ROUND($Q$1*'Trends Settings '!$B$1,0),
INDIRECT("'2019 Equip Index Factors'!C"&amp;TEXT(ROUND(($Q$1*'Trends Settings '!$B$1),0)+2,"0")),
'2019 Equip Index Factors'!C21)*0.01,0),
IF(OR('M&amp;E Property Good Factor'!P20 &gt; 'Trends Settings '!$B$2,B20 &lt;=ROUND($Q$1*'Trends Settings '!$B$1,0)),
ROUND('Trends Settings '!$B$2*
IF(B20&gt;ROUND($Q$1*'Trends Settings '!$B$1,0),INDIRECT("'2019 Equip Index Factors'!C"&amp;TEXT(ROUND(($Q$1*'Trends Settings '!$B$1),0)+2,"0")),'2019 Equip Index Factors'!C21)*0.01,0),Q19))</f>
        <v>25</v>
      </c>
      <c r="R20" s="38">
        <f ca="1">IF(OR(B20=1,'M&amp;E Property Good Factor'!Q21&gt;'Trends Settings '!$B$2),
ROUND('M&amp;E Property Good Factor'!Q21*IF(B20&gt;ROUND($R$1*'Trends Settings '!$B$1,0),
INDIRECT("'2019 Equip Index Factors'!C"&amp;TEXT(ROUND(($R$1*'Trends Settings '!$B$1),0)+2,"0")),
'2019 Equip Index Factors'!C21)*0.01,0),
IF(OR('M&amp;E Property Good Factor'!Q20 &gt; 'Trends Settings '!$B$2,B20 &lt;=ROUND($R$1*'Trends Settings '!$B$1,0)),
ROUND('Trends Settings '!$B$2*
IF(B20&gt;ROUND($R$1*'Trends Settings '!$B$1,0),INDIRECT("'2019 Equip Index Factors'!C"&amp;TEXT(ROUND(($R$1*'Trends Settings '!$B$1),0)+2,"0")),'2019 Equip Index Factors'!C21)*0.01,0),R19))</f>
        <v>35</v>
      </c>
      <c r="S20" s="38">
        <f ca="1">IF(OR(B20=1,'M&amp;E Property Good Factor'!R21&gt;'Trends Settings '!$B$2),
ROUND('M&amp;E Property Good Factor'!R21*IF(B20&gt;ROUND($S$1*'Trends Settings '!$B$1,0),
INDIRECT("'2019 Equip Index Factors'!C"&amp;TEXT(ROUND(($S$1*'Trends Settings '!$B$1),0)+2,"0")),
'2019 Equip Index Factors'!C21)*0.01,0),
IF(OR('M&amp;E Property Good Factor'!R20 &gt; 'Trends Settings '!$B$2,B20 &lt;=ROUND($S$1*'Trends Settings '!$B$1,0)),
ROUND('Trends Settings '!$B$2*
IF(B20&gt;ROUND($S$1*'Trends Settings '!$B$1,0),INDIRECT("'2019 Equip Index Factors'!C"&amp;TEXT(ROUND(($S$1*'Trends Settings '!$B$1),0)+2,"0")),'2019 Equip Index Factors'!C21)*0.01,0),S19))</f>
        <v>44</v>
      </c>
      <c r="T20" s="38">
        <f ca="1">IF(OR(B20=1,'M&amp;E Property Good Factor'!S21&gt;'Trends Settings '!$B$2),
ROUND('M&amp;E Property Good Factor'!S21*IF(B20&gt;ROUND($T$1*'Trends Settings '!$B$1,0),
INDIRECT("'2019 Equip Index Factors'!C"&amp;TEXT(ROUND(($T$1*'Trends Settings '!$B$1),0)+2,"0")),
'2019 Equip Index Factors'!C21)*0.01,0),
IF(OR('M&amp;E Property Good Factor'!S20 &gt; 'Trends Settings '!$B$2,B20 &lt;=ROUND($T$1*'Trends Settings '!$B$1,0)),
ROUND('Trends Settings '!$B$2*
IF(B20&gt;ROUND($T$1*'Trends Settings '!$B$1,0),INDIRECT("'2019 Equip Index Factors'!C"&amp;TEXT(ROUND(($T$1*'Trends Settings '!$B$1),0)+2,"0")),'2019 Equip Index Factors'!C21)*0.01,0),T19))</f>
        <v>57</v>
      </c>
      <c r="U20" s="38">
        <f ca="1">IF(OR(B20=1,'M&amp;E Property Good Factor'!T21&gt;'Trends Settings '!$B$2),
ROUND('M&amp;E Property Good Factor'!T21*IF(B20&gt;ROUND($U$1*'Trends Settings '!$B$1,0),
INDIRECT("'2019 Equip Index Factors'!C"&amp;TEXT(ROUND(($U$1*'Trends Settings '!$B$1),0)+2,"0")),
'2019 Equip Index Factors'!C21)*0.01,0),
IF(OR('M&amp;E Property Good Factor'!T20 &gt; 'Trends Settings '!$B$2,B20 &lt;=ROUND($U$1*'Trends Settings '!$B$1,0)),
ROUND('Trends Settings '!$B$2*
IF(B20&gt;ROUND($U$1*'Trends Settings '!$B$1,0),INDIRECT("'2019 Equip Index Factors'!C"&amp;TEXT(ROUND(($U$1*'Trends Settings '!$B$1),0)+2,"0")),'2019 Equip Index Factors'!C21)*0.01,0),U19))</f>
        <v>74</v>
      </c>
      <c r="V20" s="38">
        <f ca="1">IF(OR(B20=1,'M&amp;E Property Good Factor'!U21&gt;'Trends Settings '!$B$2),
ROUND('M&amp;E Property Good Factor'!U21*IF(B20&gt;ROUND($V$1*'Trends Settings '!$B$1,0),
INDIRECT("'2019 Equip Index Factors'!C"&amp;TEXT(ROUND(($V$1*'Trends Settings '!$B$1),0)+2,"0")),
'2019 Equip Index Factors'!C21)*0.01,0),
IF(OR('M&amp;E Property Good Factor'!U20 &gt; 'Trends Settings '!$B$2,B20 &lt;=ROUND($V$1*'Trends Settings '!$B$1,0)),
ROUND('Trends Settings '!$B$2*
IF(B20&gt;ROUND($V$1*'Trends Settings '!$B$1,0),INDIRECT("'2019 Equip Index Factors'!C"&amp;TEXT(ROUND(($V$1*'Trends Settings '!$B$1),0)+2,"0")),'2019 Equip Index Factors'!C21)*0.01,0),V19))</f>
        <v>88</v>
      </c>
      <c r="W20" s="38">
        <f ca="1">IF(OR(B20=1,'M&amp;E Property Good Factor'!V21&gt;'Trends Settings '!$B$2),
ROUND('M&amp;E Property Good Factor'!V21*IF(B20&gt;ROUND($W$1*'Trends Settings '!$B$1,0),
INDIRECT("'2019 Equip Index Factors'!C"&amp;TEXT(ROUND(($W$1*'Trends Settings '!$B$1),0)+2,"0")),
'2019 Equip Index Factors'!C21)*0.01,0),
IF(OR('M&amp;E Property Good Factor'!V20 &gt; 'Trends Settings '!$B$2,B20 &lt;=ROUND($W$1*'Trends Settings '!$B$1,0)),
ROUND('Trends Settings '!$B$2*
IF(B20&gt;ROUND($W$1*'Trends Settings '!$B$1,0),INDIRECT("'2019 Equip Index Factors'!C"&amp;TEXT(ROUND(($W$1*'Trends Settings '!$B$1),0)+2,"0")),'2019 Equip Index Factors'!C21)*0.01,0),W19))</f>
        <v>98</v>
      </c>
    </row>
    <row r="21" spans="1:23" ht="12.75" customHeight="1">
      <c r="A21" s="63">
        <v>2000</v>
      </c>
      <c r="B21" s="33">
        <v>20</v>
      </c>
      <c r="C21" s="38">
        <f ca="1">IF(OR(B21=1,'M&amp;E Property Good Factor'!B22&gt;'Trends Settings '!$B$2),ROUND('M&amp;E Property Good Factor'!B22*IF(B21&gt;ROUND($C$1*'Trends Settings '!$B$1,0),INDIRECT("'2019 Equip Index Factors'!C"&amp;TEXT(ROUND(($C$1*'Trends Settings '!$B$1),0)+2,"0")),'2019 Equip Index Factors'!C22)*0.01,0),IF(OR('M&amp;E Property Good Factor'!B21 &gt; 'Trends Settings '!$B$2,B21 &lt;=ROUND($C$1*'Trends Settings '!$B$1,0)),ROUND('Trends Settings '!$B$2*IF(B21&gt;ROUND($C$1*'Trends Settings '!$B$1,0),INDIRECT("'2019 Equip Index Factors'!C"&amp;TEXT(ROUND(($C$1*'Trends Settings '!$B$1),0)+2,"0")),'2019 Equip Index Factors'!C22)*0.01,0),C20))</f>
        <v>10</v>
      </c>
      <c r="D21" s="38">
        <f ca="1">IF(OR(B21=1,'M&amp;E Property Good Factor'!C22&gt;'Trends Settings '!$B$2),
ROUND('M&amp;E Property Good Factor'!C22*IF(B21&gt;ROUND($D$1*'Trends Settings '!$B$1,0),
INDIRECT("'2019 Equip Index Factors'!C"&amp;TEXT(ROUND(($D$1*'Trends Settings '!$B$1),0)+2,"0")),
'2019 Equip Index Factors'!C22)*0.01,0),
IF(OR('M&amp;E Property Good Factor'!C21 &gt; 'Trends Settings '!$B$2,B21 &lt;=ROUND($D$1*'Trends Settings '!$B$1,0)),
ROUND('Trends Settings '!$B$2*
IF(B21&gt;ROUND($D$1*'Trends Settings '!$B$1,0),INDIRECT("'2019 Equip Index Factors'!C"&amp;TEXT(ROUND(($D$1*'Trends Settings '!$B$1),0)+2,"0")),'2019 Equip Index Factors'!C22)*0.01,0),D20))</f>
        <v>10</v>
      </c>
      <c r="E21" s="38">
        <f ca="1">IF(OR(B21=1,'M&amp;E Property Good Factor'!D22&gt;'Trends Settings '!$B$2),
ROUND('M&amp;E Property Good Factor'!D22*IF(B21&gt;ROUND($E$1*'Trends Settings '!$B$1,0),
INDIRECT("'2019 Equip Index Factors'!C"&amp;TEXT(ROUND(($E$1*'Trends Settings '!$B$1),0)+2,"0")),
'2019 Equip Index Factors'!C22)*0.01,0),
IF(OR('M&amp;E Property Good Factor'!D21 &gt; 'Trends Settings '!$B$2,B21 &lt;=ROUND($E$1*'Trends Settings '!$B$1,0)),
ROUND('Trends Settings '!$B$2*
IF(B21&gt;ROUND($E$1*'Trends Settings '!$B$1,0),INDIRECT("'2019 Equip Index Factors'!C"&amp;TEXT(ROUND(($E$1*'Trends Settings '!$B$1),0)+2,"0")),'2019 Equip Index Factors'!C22)*0.01,0),E20))</f>
        <v>10</v>
      </c>
      <c r="F21" s="38">
        <f ca="1">IF(OR(B21=1,'M&amp;E Property Good Factor'!E22&gt;'Trends Settings '!$B$2),
ROUND('M&amp;E Property Good Factor'!E22*IF(B21&gt;ROUND($F$1*'Trends Settings '!$B$1,0),
INDIRECT("'2019 Equip Index Factors'!C"&amp;TEXT(ROUND(($F$1*'Trends Settings '!$B$1),0)+2,"0")),
'2019 Equip Index Factors'!C22)*0.01,0),
IF(OR('M&amp;E Property Good Factor'!E21 &gt; 'Trends Settings '!$B$2,B21 &lt;=ROUND($F$1*'Trends Settings '!$B$1,0)),
ROUND('Trends Settings '!$B$2*
IF(B21&gt;ROUND($F$1*'Trends Settings '!$B$1,0),INDIRECT("'2019 Equip Index Factors'!C"&amp;TEXT(ROUND(($F$1*'Trends Settings '!$B$1),0)+2,"0")),'2019 Equip Index Factors'!C22)*0.01,0),F20))</f>
        <v>10</v>
      </c>
      <c r="G21" s="38">
        <f ca="1">IF(OR(B21=1,'M&amp;E Property Good Factor'!F22&gt;'Trends Settings '!$B$2),
ROUND('M&amp;E Property Good Factor'!F22*IF(B21&gt;ROUND($G$1*'Trends Settings '!$B$1,0),
INDIRECT("'2019 Equip Index Factors'!C"&amp;TEXT(ROUND(($G$1*'Trends Settings '!$B$1),0)+2,"0")),
'2019 Equip Index Factors'!C22)*0.01,0),
IF(OR('M&amp;E Property Good Factor'!F21 &gt; 'Trends Settings '!$B$2,B21 &lt;=ROUND($G$1*'Trends Settings '!$B$1,0)),
ROUND('Trends Settings '!$B$2*
IF(B21&gt;ROUND($G$1*'Trends Settings '!$B$1,0),INDIRECT("'2019 Equip Index Factors'!C"&amp;TEXT(ROUND(($G$1*'Trends Settings '!$B$1),0)+2,"0")),'2019 Equip Index Factors'!C22)*0.01,0),G20))</f>
        <v>10</v>
      </c>
      <c r="H21" s="38">
        <f ca="1">IF(OR(B21=1,'M&amp;E Property Good Factor'!G22&gt;'Trends Settings '!$B$2),
ROUND('M&amp;E Property Good Factor'!G22*IF(B21&gt;ROUND($H$1*'Trends Settings '!$B$1,0),
INDIRECT("'2019 Equip Index Factors'!C"&amp;TEXT(ROUND(($H$1*'Trends Settings '!$B$1),0)+2,"0")),
'2019 Equip Index Factors'!C22)*0.01,0),
IF(OR('M&amp;E Property Good Factor'!G21 &gt; 'Trends Settings '!$B$2,B21 &lt;=ROUND($H$1*'Trends Settings '!$B$1,0)),
ROUND('Trends Settings '!$B$2*
IF(B21&gt;ROUND($H$1*'Trends Settings '!$B$1,0),INDIRECT("'2019 Equip Index Factors'!C"&amp;TEXT(ROUND(($H$1*'Trends Settings '!$B$1),0)+2,"0")),'2019 Equip Index Factors'!C22)*0.01,0),H20))</f>
        <v>10</v>
      </c>
      <c r="I21" s="38">
        <f ca="1">IF(OR(B21=1,'M&amp;E Property Good Factor'!H22&gt;'Trends Settings '!$B$2),
ROUND('M&amp;E Property Good Factor'!H22*IF(B21&gt;ROUND($I$1*'Trends Settings '!$B$1,0),
INDIRECT("'2019 Equip Index Factors'!C"&amp;TEXT(ROUND(($I$1*'Trends Settings '!$B$1),0)+2,"0")),
'2019 Equip Index Factors'!C22)*0.01,0),
IF(OR('M&amp;E Property Good Factor'!H21 &gt; 'Trends Settings '!$B$2,B21 &lt;=ROUND($I$1*'Trends Settings '!$B$1,0)),
ROUND('Trends Settings '!$B$2*
IF(B21&gt;ROUND($I$1*'Trends Settings '!$B$1,0),INDIRECT("'2019 Equip Index Factors'!C"&amp;TEXT(ROUND(($I$1*'Trends Settings '!$B$1),0)+2,"0")),'2019 Equip Index Factors'!C22)*0.01,0),I20))</f>
        <v>10</v>
      </c>
      <c r="J21" s="38">
        <f ca="1">IF(OR(B21=1,'M&amp;E Property Good Factor'!I22&gt;'Trends Settings '!$B$2),
ROUND('M&amp;E Property Good Factor'!I22*IF(B21&gt;ROUND($J$1*'Trends Settings '!$B$1,0),
INDIRECT("'2019 Equip Index Factors'!C"&amp;TEXT(ROUND(($J$1*'Trends Settings '!$B$1),0)+2,"0")),
'2019 Equip Index Factors'!C22)*0.01,0),
IF(OR('M&amp;E Property Good Factor'!I21 &gt; 'Trends Settings '!$B$2,B21 &lt;=ROUND($J$1*'Trends Settings '!$B$1,0)),
ROUND('Trends Settings '!$B$2*
IF(B21&gt;ROUND($J$1*'Trends Settings '!$B$1,0),INDIRECT("'2019 Equip Index Factors'!C"&amp;TEXT(ROUND(($J$1*'Trends Settings '!$B$1),0)+2,"0")),'2019 Equip Index Factors'!C22)*0.01,0),J20))</f>
        <v>11</v>
      </c>
      <c r="K21" s="38">
        <f ca="1">IF(OR(B21=1,'M&amp;E Property Good Factor'!J22&gt;'Trends Settings '!$B$2),
ROUND('M&amp;E Property Good Factor'!J22*IF(B21&gt;ROUND($K$1*'Trends Settings '!$B$1,0),
INDIRECT("'2019 Equip Index Factors'!C"&amp;TEXT(ROUND(($K$1*'Trends Settings '!$B$1),0)+2,"0")),
'2019 Equip Index Factors'!C22)*0.01,0),
IF(OR('M&amp;E Property Good Factor'!J21 &gt; 'Trends Settings '!$B$2,B21 &lt;=ROUND($K$1*'Trends Settings '!$B$1,0)),
ROUND('Trends Settings '!$B$2*
IF(B21&gt;ROUND($K$1*'Trends Settings '!$B$1,0),INDIRECT("'2019 Equip Index Factors'!C"&amp;TEXT(ROUND(($K$1*'Trends Settings '!$B$1),0)+2,"0")),'2019 Equip Index Factors'!C22)*0.01,0),K20))</f>
        <v>11</v>
      </c>
      <c r="L21" s="38">
        <f ca="1">IF(OR(B21=1,'M&amp;E Property Good Factor'!K22&gt;'Trends Settings '!$B$2),
ROUND('M&amp;E Property Good Factor'!K22*IF(B21&gt;ROUND($L$1*'Trends Settings '!$B$1,0),
INDIRECT("'2019 Equip Index Factors'!C"&amp;TEXT(ROUND(($L$1*'Trends Settings '!$B$1),0)+2,"0")),
'2019 Equip Index Factors'!C22)*0.01,0),
IF(OR('M&amp;E Property Good Factor'!K21 &gt; 'Trends Settings '!$B$2,B21 &lt;=ROUND($L$1*'Trends Settings '!$B$1,0)),
ROUND('Trends Settings '!$B$2*
IF(B21&gt;ROUND($L$1*'Trends Settings '!$B$1,0),INDIRECT("'2019 Equip Index Factors'!C"&amp;TEXT(ROUND(($L$1*'Trends Settings '!$B$1),0)+2,"0")),'2019 Equip Index Factors'!C22)*0.01,0),L20))</f>
        <v>12</v>
      </c>
      <c r="M21" s="38">
        <f ca="1">IF(OR(B21=1,'M&amp;E Property Good Factor'!L22&gt;'Trends Settings '!$B$2),
ROUND('M&amp;E Property Good Factor'!L22*IF(B21&gt;ROUND($M$1*'Trends Settings '!$B$1,0),
INDIRECT("'2019 Equip Index Factors'!C"&amp;TEXT(ROUND(($M$1*'Trends Settings '!$B$1),0)+2,"0")),
'2019 Equip Index Factors'!C22)*0.01,0),
IF(OR('M&amp;E Property Good Factor'!L21 &gt; 'Trends Settings '!$B$2,B21 &lt;=ROUND($M$1*'Trends Settings '!$B$1,0)),
ROUND('Trends Settings '!$B$2*
IF(B21&gt;ROUND($M$1*'Trends Settings '!$B$1,0),INDIRECT("'2019 Equip Index Factors'!C"&amp;TEXT(ROUND(($M$1*'Trends Settings '!$B$1),0)+2,"0")),'2019 Equip Index Factors'!C22)*0.01,0),M20))</f>
        <v>12</v>
      </c>
      <c r="N21" s="38">
        <f ca="1">IF(OR(B21=1,'M&amp;E Property Good Factor'!M22&gt;'Trends Settings '!$B$2),
ROUND('M&amp;E Property Good Factor'!M22*IF(B21&gt;ROUND($N$1*'Trends Settings '!$B$1,0),
INDIRECT("'2019 Equip Index Factors'!C"&amp;TEXT(ROUND(($N$1*'Trends Settings '!$B$1),0)+2,"0")),
'2019 Equip Index Factors'!C22)*0.01,0),
IF(OR('M&amp;E Property Good Factor'!M21 &gt; 'Trends Settings '!$B$2,B21 &lt;=ROUND($N$1*'Trends Settings '!$B$1,0)),
ROUND('Trends Settings '!$B$2*
IF(B21&gt;ROUND($N$1*'Trends Settings '!$B$1,0),INDIRECT("'2019 Equip Index Factors'!C"&amp;TEXT(ROUND(($N$1*'Trends Settings '!$B$1),0)+2,"0")),'2019 Equip Index Factors'!C22)*0.01,0),N20))</f>
        <v>12</v>
      </c>
      <c r="O21" s="38">
        <f ca="1">IF(OR(B21=1,'M&amp;E Property Good Factor'!N22&gt;'Trends Settings '!$B$2),
ROUND('M&amp;E Property Good Factor'!N22*IF(B21&gt;ROUND($O$1*'Trends Settings '!$B$1,0),
INDIRECT("'2019 Equip Index Factors'!C"&amp;TEXT(ROUND(($O$1*'Trends Settings '!$B$1),0)+2,"0")),
'2019 Equip Index Factors'!C22)*0.01,0),
IF(OR('M&amp;E Property Good Factor'!N21 &gt; 'Trends Settings '!$B$2,B21 &lt;=ROUND($O$1*'Trends Settings '!$B$1,0)),
ROUND('Trends Settings '!$B$2*
IF(B21&gt;ROUND($O$1*'Trends Settings '!$B$1,0),INDIRECT("'2019 Equip Index Factors'!C"&amp;TEXT(ROUND(($O$1*'Trends Settings '!$B$1),0)+2,"0")),'2019 Equip Index Factors'!C22)*0.01,0),O20))</f>
        <v>12</v>
      </c>
      <c r="P21" s="38">
        <f ca="1">IF(OR(B21=1,'M&amp;E Property Good Factor'!O22&gt;'Trends Settings '!$B$2),
ROUND('M&amp;E Property Good Factor'!O22*IF(B21&gt;ROUND($P$1*'Trends Settings '!$B$1,0),
INDIRECT("'2019 Equip Index Factors'!C"&amp;TEXT(ROUND(($P$1*'Trends Settings '!$B$1),0)+2,"0")),
'2019 Equip Index Factors'!C22)*0.01,0),
IF(OR('M&amp;E Property Good Factor'!O21 &gt; 'Trends Settings '!$B$2,B21 &lt;=ROUND($P$1*'Trends Settings '!$B$1,0)),
ROUND('Trends Settings '!$B$2*
IF(B21&gt;ROUND($P$1*'Trends Settings '!$B$1,0),INDIRECT("'2019 Equip Index Factors'!C"&amp;TEXT(ROUND(($P$1*'Trends Settings '!$B$1),0)+2,"0")),'2019 Equip Index Factors'!C22)*0.01,0),P20))</f>
        <v>18</v>
      </c>
      <c r="Q21" s="38">
        <f ca="1">IF(OR(B21=1,'M&amp;E Property Good Factor'!P22&gt;'Trends Settings '!$B$2),
ROUND('M&amp;E Property Good Factor'!P22*IF(B21&gt;ROUND($Q$1*'Trends Settings '!$B$1,0),
INDIRECT("'2019 Equip Index Factors'!C"&amp;TEXT(ROUND(($Q$1*'Trends Settings '!$B$1),0)+2,"0")),
'2019 Equip Index Factors'!C22)*0.01,0),
IF(OR('M&amp;E Property Good Factor'!P21 &gt; 'Trends Settings '!$B$2,B21 &lt;=ROUND($Q$1*'Trends Settings '!$B$1,0)),
ROUND('Trends Settings '!$B$2*
IF(B21&gt;ROUND($Q$1*'Trends Settings '!$B$1,0),INDIRECT("'2019 Equip Index Factors'!C"&amp;TEXT(ROUND(($Q$1*'Trends Settings '!$B$1),0)+2,"0")),'2019 Equip Index Factors'!C22)*0.01,0),Q20))</f>
        <v>22</v>
      </c>
      <c r="R21" s="38">
        <f ca="1">IF(OR(B21=1,'M&amp;E Property Good Factor'!Q22&gt;'Trends Settings '!$B$2),
ROUND('M&amp;E Property Good Factor'!Q22*IF(B21&gt;ROUND($R$1*'Trends Settings '!$B$1,0),
INDIRECT("'2019 Equip Index Factors'!C"&amp;TEXT(ROUND(($R$1*'Trends Settings '!$B$1),0)+2,"0")),
'2019 Equip Index Factors'!C22)*0.01,0),
IF(OR('M&amp;E Property Good Factor'!Q21 &gt; 'Trends Settings '!$B$2,B21 &lt;=ROUND($R$1*'Trends Settings '!$B$1,0)),
ROUND('Trends Settings '!$B$2*
IF(B21&gt;ROUND($R$1*'Trends Settings '!$B$1,0),INDIRECT("'2019 Equip Index Factors'!C"&amp;TEXT(ROUND(($R$1*'Trends Settings '!$B$1),0)+2,"0")),'2019 Equip Index Factors'!C22)*0.01,0),R20))</f>
        <v>31</v>
      </c>
      <c r="S21" s="38">
        <f ca="1">IF(OR(B21=1,'M&amp;E Property Good Factor'!R22&gt;'Trends Settings '!$B$2),
ROUND('M&amp;E Property Good Factor'!R22*IF(B21&gt;ROUND($S$1*'Trends Settings '!$B$1,0),
INDIRECT("'2019 Equip Index Factors'!C"&amp;TEXT(ROUND(($S$1*'Trends Settings '!$B$1),0)+2,"0")),
'2019 Equip Index Factors'!C22)*0.01,0),
IF(OR('M&amp;E Property Good Factor'!R21 &gt; 'Trends Settings '!$B$2,B21 &lt;=ROUND($S$1*'Trends Settings '!$B$1,0)),
ROUND('Trends Settings '!$B$2*
IF(B21&gt;ROUND($S$1*'Trends Settings '!$B$1,0),INDIRECT("'2019 Equip Index Factors'!C"&amp;TEXT(ROUND(($S$1*'Trends Settings '!$B$1),0)+2,"0")),'2019 Equip Index Factors'!C22)*0.01,0),S20))</f>
        <v>40</v>
      </c>
      <c r="T21" s="38">
        <f ca="1">IF(OR(B21=1,'M&amp;E Property Good Factor'!S22&gt;'Trends Settings '!$B$2),
ROUND('M&amp;E Property Good Factor'!S22*IF(B21&gt;ROUND($T$1*'Trends Settings '!$B$1,0),
INDIRECT("'2019 Equip Index Factors'!C"&amp;TEXT(ROUND(($T$1*'Trends Settings '!$B$1),0)+2,"0")),
'2019 Equip Index Factors'!C22)*0.01,0),
IF(OR('M&amp;E Property Good Factor'!S21 &gt; 'Trends Settings '!$B$2,B21 &lt;=ROUND($T$1*'Trends Settings '!$B$1,0)),
ROUND('Trends Settings '!$B$2*
IF(B21&gt;ROUND($T$1*'Trends Settings '!$B$1,0),INDIRECT("'2019 Equip Index Factors'!C"&amp;TEXT(ROUND(($T$1*'Trends Settings '!$B$1),0)+2,"0")),'2019 Equip Index Factors'!C22)*0.01,0),T20))</f>
        <v>53</v>
      </c>
      <c r="U21" s="38">
        <f ca="1">IF(OR(B21=1,'M&amp;E Property Good Factor'!T22&gt;'Trends Settings '!$B$2),
ROUND('M&amp;E Property Good Factor'!T22*IF(B21&gt;ROUND($U$1*'Trends Settings '!$B$1,0),
INDIRECT("'2019 Equip Index Factors'!C"&amp;TEXT(ROUND(($U$1*'Trends Settings '!$B$1),0)+2,"0")),
'2019 Equip Index Factors'!C22)*0.01,0),
IF(OR('M&amp;E Property Good Factor'!T21 &gt; 'Trends Settings '!$B$2,B21 &lt;=ROUND($U$1*'Trends Settings '!$B$1,0)),
ROUND('Trends Settings '!$B$2*
IF(B21&gt;ROUND($U$1*'Trends Settings '!$B$1,0),INDIRECT("'2019 Equip Index Factors'!C"&amp;TEXT(ROUND(($U$1*'Trends Settings '!$B$1),0)+2,"0")),'2019 Equip Index Factors'!C22)*0.01,0),U20))</f>
        <v>71</v>
      </c>
      <c r="V21" s="38">
        <f ca="1">IF(OR(B21=1,'M&amp;E Property Good Factor'!U22&gt;'Trends Settings '!$B$2),
ROUND('M&amp;E Property Good Factor'!U22*IF(B21&gt;ROUND($V$1*'Trends Settings '!$B$1,0),
INDIRECT("'2019 Equip Index Factors'!C"&amp;TEXT(ROUND(($V$1*'Trends Settings '!$B$1),0)+2,"0")),
'2019 Equip Index Factors'!C22)*0.01,0),
IF(OR('M&amp;E Property Good Factor'!U21 &gt; 'Trends Settings '!$B$2,B21 &lt;=ROUND($V$1*'Trends Settings '!$B$1,0)),
ROUND('Trends Settings '!$B$2*
IF(B21&gt;ROUND($V$1*'Trends Settings '!$B$1,0),INDIRECT("'2019 Equip Index Factors'!C"&amp;TEXT(ROUND(($V$1*'Trends Settings '!$B$1),0)+2,"0")),'2019 Equip Index Factors'!C22)*0.01,0),V20))</f>
        <v>85</v>
      </c>
      <c r="W21" s="38">
        <f ca="1">IF(OR(B21=1,'M&amp;E Property Good Factor'!V22&gt;'Trends Settings '!$B$2),
ROUND('M&amp;E Property Good Factor'!V22*IF(B21&gt;ROUND($W$1*'Trends Settings '!$B$1,0),
INDIRECT("'2019 Equip Index Factors'!C"&amp;TEXT(ROUND(($W$1*'Trends Settings '!$B$1),0)+2,"0")),
'2019 Equip Index Factors'!C22)*0.01,0),
IF(OR('M&amp;E Property Good Factor'!V21 &gt; 'Trends Settings '!$B$2,B21 &lt;=ROUND($W$1*'Trends Settings '!$B$1,0)),
ROUND('Trends Settings '!$B$2*
IF(B21&gt;ROUND($W$1*'Trends Settings '!$B$1,0),INDIRECT("'2019 Equip Index Factors'!C"&amp;TEXT(ROUND(($W$1*'Trends Settings '!$B$1),0)+2,"0")),'2019 Equip Index Factors'!C22)*0.01,0),W20))</f>
        <v>96</v>
      </c>
    </row>
    <row r="22" spans="1:23" ht="12.75" customHeight="1">
      <c r="A22" s="63">
        <v>1999</v>
      </c>
      <c r="B22" s="33">
        <v>21</v>
      </c>
      <c r="C22" s="38">
        <f ca="1">IF(OR(B22=1,'M&amp;E Property Good Factor'!B23&gt;'Trends Settings '!$B$2),ROUND('M&amp;E Property Good Factor'!B23*IF(B22&gt;ROUND($C$1*'Trends Settings '!$B$1,0),INDIRECT("'2019 Equip Index Factors'!C"&amp;TEXT(ROUND(($C$1*'Trends Settings '!$B$1),0)+2,"0")),'2019 Equip Index Factors'!C23)*0.01,0),IF(OR('M&amp;E Property Good Factor'!B22 &gt; 'Trends Settings '!$B$2,B22 &lt;=ROUND($C$1*'Trends Settings '!$B$1,0)),ROUND('Trends Settings '!$B$2*IF(B22&gt;ROUND($C$1*'Trends Settings '!$B$1,0),INDIRECT("'2019 Equip Index Factors'!C"&amp;TEXT(ROUND(($C$1*'Trends Settings '!$B$1),0)+2,"0")),'2019 Equip Index Factors'!C23)*0.01,0),C21))</f>
        <v>10</v>
      </c>
      <c r="D22" s="38">
        <f ca="1">IF(OR(B22=1,'M&amp;E Property Good Factor'!C23&gt;'Trends Settings '!$B$2),
ROUND('M&amp;E Property Good Factor'!C23*IF(B22&gt;ROUND($D$1*'Trends Settings '!$B$1,0),
INDIRECT("'2019 Equip Index Factors'!C"&amp;TEXT(ROUND(($D$1*'Trends Settings '!$B$1),0)+2,"0")),
'2019 Equip Index Factors'!C23)*0.01,0),
IF(OR('M&amp;E Property Good Factor'!C22 &gt; 'Trends Settings '!$B$2,B22 &lt;=ROUND($D$1*'Trends Settings '!$B$1,0)),
ROUND('Trends Settings '!$B$2*
IF(B22&gt;ROUND($D$1*'Trends Settings '!$B$1,0),INDIRECT("'2019 Equip Index Factors'!C"&amp;TEXT(ROUND(($D$1*'Trends Settings '!$B$1),0)+2,"0")),'2019 Equip Index Factors'!C23)*0.01,0),D21))</f>
        <v>10</v>
      </c>
      <c r="E22" s="38">
        <f ca="1">IF(OR(B22=1,'M&amp;E Property Good Factor'!D23&gt;'Trends Settings '!$B$2),
ROUND('M&amp;E Property Good Factor'!D23*IF(B22&gt;ROUND($E$1*'Trends Settings '!$B$1,0),
INDIRECT("'2019 Equip Index Factors'!C"&amp;TEXT(ROUND(($E$1*'Trends Settings '!$B$1),0)+2,"0")),
'2019 Equip Index Factors'!C23)*0.01,0),
IF(OR('M&amp;E Property Good Factor'!D22 &gt; 'Trends Settings '!$B$2,B22 &lt;=ROUND($E$1*'Trends Settings '!$B$1,0)),
ROUND('Trends Settings '!$B$2*
IF(B22&gt;ROUND($E$1*'Trends Settings '!$B$1,0),INDIRECT("'2019 Equip Index Factors'!C"&amp;TEXT(ROUND(($E$1*'Trends Settings '!$B$1),0)+2,"0")),'2019 Equip Index Factors'!C23)*0.01,0),E21))</f>
        <v>10</v>
      </c>
      <c r="F22" s="38">
        <f ca="1">IF(OR(B22=1,'M&amp;E Property Good Factor'!E23&gt;'Trends Settings '!$B$2),
ROUND('M&amp;E Property Good Factor'!E23*IF(B22&gt;ROUND($F$1*'Trends Settings '!$B$1,0),
INDIRECT("'2019 Equip Index Factors'!C"&amp;TEXT(ROUND(($F$1*'Trends Settings '!$B$1),0)+2,"0")),
'2019 Equip Index Factors'!C23)*0.01,0),
IF(OR('M&amp;E Property Good Factor'!E22 &gt; 'Trends Settings '!$B$2,B22 &lt;=ROUND($F$1*'Trends Settings '!$B$1,0)),
ROUND('Trends Settings '!$B$2*
IF(B22&gt;ROUND($F$1*'Trends Settings '!$B$1,0),INDIRECT("'2019 Equip Index Factors'!C"&amp;TEXT(ROUND(($F$1*'Trends Settings '!$B$1),0)+2,"0")),'2019 Equip Index Factors'!C23)*0.01,0),F21))</f>
        <v>10</v>
      </c>
      <c r="G22" s="38">
        <f ca="1">IF(OR(B22=1,'M&amp;E Property Good Factor'!F23&gt;'Trends Settings '!$B$2),
ROUND('M&amp;E Property Good Factor'!F23*IF(B22&gt;ROUND($G$1*'Trends Settings '!$B$1,0),
INDIRECT("'2019 Equip Index Factors'!C"&amp;TEXT(ROUND(($G$1*'Trends Settings '!$B$1),0)+2,"0")),
'2019 Equip Index Factors'!C23)*0.01,0),
IF(OR('M&amp;E Property Good Factor'!F22 &gt; 'Trends Settings '!$B$2,B22 &lt;=ROUND($G$1*'Trends Settings '!$B$1,0)),
ROUND('Trends Settings '!$B$2*
IF(B22&gt;ROUND($G$1*'Trends Settings '!$B$1,0),INDIRECT("'2019 Equip Index Factors'!C"&amp;TEXT(ROUND(($G$1*'Trends Settings '!$B$1),0)+2,"0")),'2019 Equip Index Factors'!C23)*0.01,0),G21))</f>
        <v>10</v>
      </c>
      <c r="H22" s="38">
        <f ca="1">IF(OR(B22=1,'M&amp;E Property Good Factor'!G23&gt;'Trends Settings '!$B$2),
ROUND('M&amp;E Property Good Factor'!G23*IF(B22&gt;ROUND($H$1*'Trends Settings '!$B$1,0),
INDIRECT("'2019 Equip Index Factors'!C"&amp;TEXT(ROUND(($H$1*'Trends Settings '!$B$1),0)+2,"0")),
'2019 Equip Index Factors'!C23)*0.01,0),
IF(OR('M&amp;E Property Good Factor'!G22 &gt; 'Trends Settings '!$B$2,B22 &lt;=ROUND($H$1*'Trends Settings '!$B$1,0)),
ROUND('Trends Settings '!$B$2*
IF(B22&gt;ROUND($H$1*'Trends Settings '!$B$1,0),INDIRECT("'2019 Equip Index Factors'!C"&amp;TEXT(ROUND(($H$1*'Trends Settings '!$B$1),0)+2,"0")),'2019 Equip Index Factors'!C23)*0.01,0),H21))</f>
        <v>10</v>
      </c>
      <c r="I22" s="38">
        <f ca="1">IF(OR(B22=1,'M&amp;E Property Good Factor'!H23&gt;'Trends Settings '!$B$2),
ROUND('M&amp;E Property Good Factor'!H23*IF(B22&gt;ROUND($I$1*'Trends Settings '!$B$1,0),
INDIRECT("'2019 Equip Index Factors'!C"&amp;TEXT(ROUND(($I$1*'Trends Settings '!$B$1),0)+2,"0")),
'2019 Equip Index Factors'!C23)*0.01,0),
IF(OR('M&amp;E Property Good Factor'!H22 &gt; 'Trends Settings '!$B$2,B22 &lt;=ROUND($I$1*'Trends Settings '!$B$1,0)),
ROUND('Trends Settings '!$B$2*
IF(B22&gt;ROUND($I$1*'Trends Settings '!$B$1,0),INDIRECT("'2019 Equip Index Factors'!C"&amp;TEXT(ROUND(($I$1*'Trends Settings '!$B$1),0)+2,"0")),'2019 Equip Index Factors'!C23)*0.01,0),I21))</f>
        <v>10</v>
      </c>
      <c r="J22" s="38">
        <f ca="1">IF(OR(B22=1,'M&amp;E Property Good Factor'!I23&gt;'Trends Settings '!$B$2),
ROUND('M&amp;E Property Good Factor'!I23*IF(B22&gt;ROUND($J$1*'Trends Settings '!$B$1,0),
INDIRECT("'2019 Equip Index Factors'!C"&amp;TEXT(ROUND(($J$1*'Trends Settings '!$B$1),0)+2,"0")),
'2019 Equip Index Factors'!C23)*0.01,0),
IF(OR('M&amp;E Property Good Factor'!I22 &gt; 'Trends Settings '!$B$2,B22 &lt;=ROUND($J$1*'Trends Settings '!$B$1,0)),
ROUND('Trends Settings '!$B$2*
IF(B22&gt;ROUND($J$1*'Trends Settings '!$B$1,0),INDIRECT("'2019 Equip Index Factors'!C"&amp;TEXT(ROUND(($J$1*'Trends Settings '!$B$1),0)+2,"0")),'2019 Equip Index Factors'!C23)*0.01,0),J21))</f>
        <v>11</v>
      </c>
      <c r="K22" s="38">
        <f ca="1">IF(OR(B22=1,'M&amp;E Property Good Factor'!J23&gt;'Trends Settings '!$B$2),
ROUND('M&amp;E Property Good Factor'!J23*IF(B22&gt;ROUND($K$1*'Trends Settings '!$B$1,0),
INDIRECT("'2019 Equip Index Factors'!C"&amp;TEXT(ROUND(($K$1*'Trends Settings '!$B$1),0)+2,"0")),
'2019 Equip Index Factors'!C23)*0.01,0),
IF(OR('M&amp;E Property Good Factor'!J22 &gt; 'Trends Settings '!$B$2,B22 &lt;=ROUND($K$1*'Trends Settings '!$B$1,0)),
ROUND('Trends Settings '!$B$2*
IF(B22&gt;ROUND($K$1*'Trends Settings '!$B$1,0),INDIRECT("'2019 Equip Index Factors'!C"&amp;TEXT(ROUND(($K$1*'Trends Settings '!$B$1),0)+2,"0")),'2019 Equip Index Factors'!C23)*0.01,0),K21))</f>
        <v>11</v>
      </c>
      <c r="L22" s="38">
        <f ca="1">IF(OR(B22=1,'M&amp;E Property Good Factor'!K23&gt;'Trends Settings '!$B$2),
ROUND('M&amp;E Property Good Factor'!K23*IF(B22&gt;ROUND($L$1*'Trends Settings '!$B$1,0),
INDIRECT("'2019 Equip Index Factors'!C"&amp;TEXT(ROUND(($L$1*'Trends Settings '!$B$1),0)+2,"0")),
'2019 Equip Index Factors'!C23)*0.01,0),
IF(OR('M&amp;E Property Good Factor'!K22 &gt; 'Trends Settings '!$B$2,B22 &lt;=ROUND($L$1*'Trends Settings '!$B$1,0)),
ROUND('Trends Settings '!$B$2*
IF(B22&gt;ROUND($L$1*'Trends Settings '!$B$1,0),INDIRECT("'2019 Equip Index Factors'!C"&amp;TEXT(ROUND(($L$1*'Trends Settings '!$B$1),0)+2,"0")),'2019 Equip Index Factors'!C23)*0.01,0),L21))</f>
        <v>12</v>
      </c>
      <c r="M22" s="38">
        <f ca="1">IF(OR(B22=1,'M&amp;E Property Good Factor'!L23&gt;'Trends Settings '!$B$2),
ROUND('M&amp;E Property Good Factor'!L23*IF(B22&gt;ROUND($M$1*'Trends Settings '!$B$1,0),
INDIRECT("'2019 Equip Index Factors'!C"&amp;TEXT(ROUND(($M$1*'Trends Settings '!$B$1),0)+2,"0")),
'2019 Equip Index Factors'!C23)*0.01,0),
IF(OR('M&amp;E Property Good Factor'!L22 &gt; 'Trends Settings '!$B$2,B22 &lt;=ROUND($M$1*'Trends Settings '!$B$1,0)),
ROUND('Trends Settings '!$B$2*
IF(B22&gt;ROUND($M$1*'Trends Settings '!$B$1,0),INDIRECT("'2019 Equip Index Factors'!C"&amp;TEXT(ROUND(($M$1*'Trends Settings '!$B$1),0)+2,"0")),'2019 Equip Index Factors'!C23)*0.01,0),M21))</f>
        <v>12</v>
      </c>
      <c r="N22" s="38">
        <f ca="1">IF(OR(B22=1,'M&amp;E Property Good Factor'!M23&gt;'Trends Settings '!$B$2),
ROUND('M&amp;E Property Good Factor'!M23*IF(B22&gt;ROUND($N$1*'Trends Settings '!$B$1,0),
INDIRECT("'2019 Equip Index Factors'!C"&amp;TEXT(ROUND(($N$1*'Trends Settings '!$B$1),0)+2,"0")),
'2019 Equip Index Factors'!C23)*0.01,0),
IF(OR('M&amp;E Property Good Factor'!M22 &gt; 'Trends Settings '!$B$2,B22 &lt;=ROUND($N$1*'Trends Settings '!$B$1,0)),
ROUND('Trends Settings '!$B$2*
IF(B22&gt;ROUND($N$1*'Trends Settings '!$B$1,0),INDIRECT("'2019 Equip Index Factors'!C"&amp;TEXT(ROUND(($N$1*'Trends Settings '!$B$1),0)+2,"0")),'2019 Equip Index Factors'!C23)*0.01,0),N21))</f>
        <v>12</v>
      </c>
      <c r="O22" s="38">
        <f ca="1">IF(OR(B22=1,'M&amp;E Property Good Factor'!N23&gt;'Trends Settings '!$B$2),
ROUND('M&amp;E Property Good Factor'!N23*IF(B22&gt;ROUND($O$1*'Trends Settings '!$B$1,0),
INDIRECT("'2019 Equip Index Factors'!C"&amp;TEXT(ROUND(($O$1*'Trends Settings '!$B$1),0)+2,"0")),
'2019 Equip Index Factors'!C23)*0.01,0),
IF(OR('M&amp;E Property Good Factor'!N22 &gt; 'Trends Settings '!$B$2,B22 &lt;=ROUND($O$1*'Trends Settings '!$B$1,0)),
ROUND('Trends Settings '!$B$2*
IF(B22&gt;ROUND($O$1*'Trends Settings '!$B$1,0),INDIRECT("'2019 Equip Index Factors'!C"&amp;TEXT(ROUND(($O$1*'Trends Settings '!$B$1),0)+2,"0")),'2019 Equip Index Factors'!C23)*0.01,0),O21))</f>
        <v>12</v>
      </c>
      <c r="P22" s="38">
        <f ca="1">IF(OR(B22=1,'M&amp;E Property Good Factor'!O23&gt;'Trends Settings '!$B$2),
ROUND('M&amp;E Property Good Factor'!O23*IF(B22&gt;ROUND($P$1*'Trends Settings '!$B$1,0),
INDIRECT("'2019 Equip Index Factors'!C"&amp;TEXT(ROUND(($P$1*'Trends Settings '!$B$1),0)+2,"0")),
'2019 Equip Index Factors'!C23)*0.01,0),
IF(OR('M&amp;E Property Good Factor'!O22 &gt; 'Trends Settings '!$B$2,B22 &lt;=ROUND($P$1*'Trends Settings '!$B$1,0)),
ROUND('Trends Settings '!$B$2*
IF(B22&gt;ROUND($P$1*'Trends Settings '!$B$1,0),INDIRECT("'2019 Equip Index Factors'!C"&amp;TEXT(ROUND(($P$1*'Trends Settings '!$B$1),0)+2,"0")),'2019 Equip Index Factors'!C23)*0.01,0),P21))</f>
        <v>16</v>
      </c>
      <c r="Q22" s="38">
        <f ca="1">IF(OR(B22=1,'M&amp;E Property Good Factor'!P23&gt;'Trends Settings '!$B$2),
ROUND('M&amp;E Property Good Factor'!P23*IF(B22&gt;ROUND($Q$1*'Trends Settings '!$B$1,0),
INDIRECT("'2019 Equip Index Factors'!C"&amp;TEXT(ROUND(($Q$1*'Trends Settings '!$B$1),0)+2,"0")),
'2019 Equip Index Factors'!C23)*0.01,0),
IF(OR('M&amp;E Property Good Factor'!P22 &gt; 'Trends Settings '!$B$2,B22 &lt;=ROUND($Q$1*'Trends Settings '!$B$1,0)),
ROUND('Trends Settings '!$B$2*
IF(B22&gt;ROUND($Q$1*'Trends Settings '!$B$1,0),INDIRECT("'2019 Equip Index Factors'!C"&amp;TEXT(ROUND(($Q$1*'Trends Settings '!$B$1),0)+2,"0")),'2019 Equip Index Factors'!C23)*0.01,0),Q21))</f>
        <v>19</v>
      </c>
      <c r="R22" s="38">
        <f ca="1">IF(OR(B22=1,'M&amp;E Property Good Factor'!Q23&gt;'Trends Settings '!$B$2),
ROUND('M&amp;E Property Good Factor'!Q23*IF(B22&gt;ROUND($R$1*'Trends Settings '!$B$1,0),
INDIRECT("'2019 Equip Index Factors'!C"&amp;TEXT(ROUND(($R$1*'Trends Settings '!$B$1),0)+2,"0")),
'2019 Equip Index Factors'!C23)*0.01,0),
IF(OR('M&amp;E Property Good Factor'!Q22 &gt; 'Trends Settings '!$B$2,B22 &lt;=ROUND($R$1*'Trends Settings '!$B$1,0)),
ROUND('Trends Settings '!$B$2*
IF(B22&gt;ROUND($R$1*'Trends Settings '!$B$1,0),INDIRECT("'2019 Equip Index Factors'!C"&amp;TEXT(ROUND(($R$1*'Trends Settings '!$B$1),0)+2,"0")),'2019 Equip Index Factors'!C23)*0.01,0),R21))</f>
        <v>28</v>
      </c>
      <c r="S22" s="38">
        <f ca="1">IF(OR(B22=1,'M&amp;E Property Good Factor'!R23&gt;'Trends Settings '!$B$2),
ROUND('M&amp;E Property Good Factor'!R23*IF(B22&gt;ROUND($S$1*'Trends Settings '!$B$1,0),
INDIRECT("'2019 Equip Index Factors'!C"&amp;TEXT(ROUND(($S$1*'Trends Settings '!$B$1),0)+2,"0")),
'2019 Equip Index Factors'!C23)*0.01,0),
IF(OR('M&amp;E Property Good Factor'!R22 &gt; 'Trends Settings '!$B$2,B22 &lt;=ROUND($S$1*'Trends Settings '!$B$1,0)),
ROUND('Trends Settings '!$B$2*
IF(B22&gt;ROUND($S$1*'Trends Settings '!$B$1,0),INDIRECT("'2019 Equip Index Factors'!C"&amp;TEXT(ROUND(($S$1*'Trends Settings '!$B$1),0)+2,"0")),'2019 Equip Index Factors'!C23)*0.01,0),S21))</f>
        <v>36</v>
      </c>
      <c r="T22" s="38">
        <f ca="1">IF(OR(B22=1,'M&amp;E Property Good Factor'!S23&gt;'Trends Settings '!$B$2),
ROUND('M&amp;E Property Good Factor'!S23*IF(B22&gt;ROUND($T$1*'Trends Settings '!$B$1,0),
INDIRECT("'2019 Equip Index Factors'!C"&amp;TEXT(ROUND(($T$1*'Trends Settings '!$B$1),0)+2,"0")),
'2019 Equip Index Factors'!C23)*0.01,0),
IF(OR('M&amp;E Property Good Factor'!S22 &gt; 'Trends Settings '!$B$2,B22 &lt;=ROUND($T$1*'Trends Settings '!$B$1,0)),
ROUND('Trends Settings '!$B$2*
IF(B22&gt;ROUND($T$1*'Trends Settings '!$B$1,0),INDIRECT("'2019 Equip Index Factors'!C"&amp;TEXT(ROUND(($T$1*'Trends Settings '!$B$1),0)+2,"0")),'2019 Equip Index Factors'!C23)*0.01,0),T21))</f>
        <v>49</v>
      </c>
      <c r="U22" s="38">
        <f ca="1">IF(OR(B22=1,'M&amp;E Property Good Factor'!T23&gt;'Trends Settings '!$B$2),
ROUND('M&amp;E Property Good Factor'!T23*IF(B22&gt;ROUND($U$1*'Trends Settings '!$B$1,0),
INDIRECT("'2019 Equip Index Factors'!C"&amp;TEXT(ROUND(($U$1*'Trends Settings '!$B$1),0)+2,"0")),
'2019 Equip Index Factors'!C23)*0.01,0),
IF(OR('M&amp;E Property Good Factor'!T22 &gt; 'Trends Settings '!$B$2,B22 &lt;=ROUND($U$1*'Trends Settings '!$B$1,0)),
ROUND('Trends Settings '!$B$2*
IF(B22&gt;ROUND($U$1*'Trends Settings '!$B$1,0),INDIRECT("'2019 Equip Index Factors'!C"&amp;TEXT(ROUND(($U$1*'Trends Settings '!$B$1),0)+2,"0")),'2019 Equip Index Factors'!C23)*0.01,0),U21))</f>
        <v>68</v>
      </c>
      <c r="V22" s="38">
        <f ca="1">IF(OR(B22=1,'M&amp;E Property Good Factor'!U23&gt;'Trends Settings '!$B$2),
ROUND('M&amp;E Property Good Factor'!U23*IF(B22&gt;ROUND($V$1*'Trends Settings '!$B$1,0),
INDIRECT("'2019 Equip Index Factors'!C"&amp;TEXT(ROUND(($V$1*'Trends Settings '!$B$1),0)+2,"0")),
'2019 Equip Index Factors'!C23)*0.01,0),
IF(OR('M&amp;E Property Good Factor'!U22 &gt; 'Trends Settings '!$B$2,B22 &lt;=ROUND($V$1*'Trends Settings '!$B$1,0)),
ROUND('Trends Settings '!$B$2*
IF(B22&gt;ROUND($V$1*'Trends Settings '!$B$1,0),INDIRECT("'2019 Equip Index Factors'!C"&amp;TEXT(ROUND(($V$1*'Trends Settings '!$B$1),0)+2,"0")),'2019 Equip Index Factors'!C23)*0.01,0),V21))</f>
        <v>83</v>
      </c>
      <c r="W22" s="38">
        <f ca="1">IF(OR(B22=1,'M&amp;E Property Good Factor'!V23&gt;'Trends Settings '!$B$2),
ROUND('M&amp;E Property Good Factor'!V23*IF(B22&gt;ROUND($W$1*'Trends Settings '!$B$1,0),
INDIRECT("'2019 Equip Index Factors'!C"&amp;TEXT(ROUND(($W$1*'Trends Settings '!$B$1),0)+2,"0")),
'2019 Equip Index Factors'!C23)*0.01,0),
IF(OR('M&amp;E Property Good Factor'!V22 &gt; 'Trends Settings '!$B$2,B22 &lt;=ROUND($W$1*'Trends Settings '!$B$1,0)),
ROUND('Trends Settings '!$B$2*
IF(B22&gt;ROUND($W$1*'Trends Settings '!$B$1,0),INDIRECT("'2019 Equip Index Factors'!C"&amp;TEXT(ROUND(($W$1*'Trends Settings '!$B$1),0)+2,"0")),'2019 Equip Index Factors'!C23)*0.01,0),W21))</f>
        <v>94</v>
      </c>
    </row>
    <row r="23" spans="1:23" ht="12.75" customHeight="1">
      <c r="A23" s="63">
        <v>1998</v>
      </c>
      <c r="B23" s="33">
        <v>22</v>
      </c>
      <c r="C23" s="38">
        <f ca="1">IF(OR(B23=1,'M&amp;E Property Good Factor'!B24&gt;'Trends Settings '!$B$2),ROUND('M&amp;E Property Good Factor'!B24*IF(B23&gt;ROUND($C$1*'Trends Settings '!$B$1,0),INDIRECT("'2019 Equip Index Factors'!C"&amp;TEXT(ROUND(($C$1*'Trends Settings '!$B$1),0)+2,"0")),'2019 Equip Index Factors'!C24)*0.01,0),IF(OR('M&amp;E Property Good Factor'!B23 &gt; 'Trends Settings '!$B$2,B23 &lt;=ROUND($C$1*'Trends Settings '!$B$1,0)),ROUND('Trends Settings '!$B$2*IF(B23&gt;ROUND($C$1*'Trends Settings '!$B$1,0),INDIRECT("'2019 Equip Index Factors'!C"&amp;TEXT(ROUND(($C$1*'Trends Settings '!$B$1),0)+2,"0")),'2019 Equip Index Factors'!C24)*0.01,0),C22))</f>
        <v>10</v>
      </c>
      <c r="D23" s="38">
        <f ca="1">IF(OR(B23=1,'M&amp;E Property Good Factor'!C24&gt;'Trends Settings '!$B$2),
ROUND('M&amp;E Property Good Factor'!C24*IF(B23&gt;ROUND($D$1*'Trends Settings '!$B$1,0),
INDIRECT("'2019 Equip Index Factors'!C"&amp;TEXT(ROUND(($D$1*'Trends Settings '!$B$1),0)+2,"0")),
'2019 Equip Index Factors'!C24)*0.01,0),
IF(OR('M&amp;E Property Good Factor'!C23 &gt; 'Trends Settings '!$B$2,B23 &lt;=ROUND($D$1*'Trends Settings '!$B$1,0)),
ROUND('Trends Settings '!$B$2*
IF(B23&gt;ROUND($D$1*'Trends Settings '!$B$1,0),INDIRECT("'2019 Equip Index Factors'!C"&amp;TEXT(ROUND(($D$1*'Trends Settings '!$B$1),0)+2,"0")),'2019 Equip Index Factors'!C24)*0.01,0),D22))</f>
        <v>10</v>
      </c>
      <c r="E23" s="38">
        <f ca="1">IF(OR(B23=1,'M&amp;E Property Good Factor'!D24&gt;'Trends Settings '!$B$2),
ROUND('M&amp;E Property Good Factor'!D24*IF(B23&gt;ROUND($E$1*'Trends Settings '!$B$1,0),
INDIRECT("'2019 Equip Index Factors'!C"&amp;TEXT(ROUND(($E$1*'Trends Settings '!$B$1),0)+2,"0")),
'2019 Equip Index Factors'!C24)*0.01,0),
IF(OR('M&amp;E Property Good Factor'!D23 &gt; 'Trends Settings '!$B$2,B23 &lt;=ROUND($E$1*'Trends Settings '!$B$1,0)),
ROUND('Trends Settings '!$B$2*
IF(B23&gt;ROUND($E$1*'Trends Settings '!$B$1,0),INDIRECT("'2019 Equip Index Factors'!C"&amp;TEXT(ROUND(($E$1*'Trends Settings '!$B$1),0)+2,"0")),'2019 Equip Index Factors'!C24)*0.01,0),E22))</f>
        <v>10</v>
      </c>
      <c r="F23" s="38">
        <f ca="1">IF(OR(B23=1,'M&amp;E Property Good Factor'!E24&gt;'Trends Settings '!$B$2),
ROUND('M&amp;E Property Good Factor'!E24*IF(B23&gt;ROUND($F$1*'Trends Settings '!$B$1,0),
INDIRECT("'2019 Equip Index Factors'!C"&amp;TEXT(ROUND(($F$1*'Trends Settings '!$B$1),0)+2,"0")),
'2019 Equip Index Factors'!C24)*0.01,0),
IF(OR('M&amp;E Property Good Factor'!E23 &gt; 'Trends Settings '!$B$2,B23 &lt;=ROUND($F$1*'Trends Settings '!$B$1,0)),
ROUND('Trends Settings '!$B$2*
IF(B23&gt;ROUND($F$1*'Trends Settings '!$B$1,0),INDIRECT("'2019 Equip Index Factors'!C"&amp;TEXT(ROUND(($F$1*'Trends Settings '!$B$1),0)+2,"0")),'2019 Equip Index Factors'!C24)*0.01,0),F22))</f>
        <v>10</v>
      </c>
      <c r="G23" s="38">
        <f ca="1">IF(OR(B23=1,'M&amp;E Property Good Factor'!F24&gt;'Trends Settings '!$B$2),
ROUND('M&amp;E Property Good Factor'!F24*IF(B23&gt;ROUND($G$1*'Trends Settings '!$B$1,0),
INDIRECT("'2019 Equip Index Factors'!C"&amp;TEXT(ROUND(($G$1*'Trends Settings '!$B$1),0)+2,"0")),
'2019 Equip Index Factors'!C24)*0.01,0),
IF(OR('M&amp;E Property Good Factor'!F23 &gt; 'Trends Settings '!$B$2,B23 &lt;=ROUND($G$1*'Trends Settings '!$B$1,0)),
ROUND('Trends Settings '!$B$2*
IF(B23&gt;ROUND($G$1*'Trends Settings '!$B$1,0),INDIRECT("'2019 Equip Index Factors'!C"&amp;TEXT(ROUND(($G$1*'Trends Settings '!$B$1),0)+2,"0")),'2019 Equip Index Factors'!C24)*0.01,0),G22))</f>
        <v>10</v>
      </c>
      <c r="H23" s="38">
        <f ca="1">IF(OR(B23=1,'M&amp;E Property Good Factor'!G24&gt;'Trends Settings '!$B$2),
ROUND('M&amp;E Property Good Factor'!G24*IF(B23&gt;ROUND($H$1*'Trends Settings '!$B$1,0),
INDIRECT("'2019 Equip Index Factors'!C"&amp;TEXT(ROUND(($H$1*'Trends Settings '!$B$1),0)+2,"0")),
'2019 Equip Index Factors'!C24)*0.01,0),
IF(OR('M&amp;E Property Good Factor'!G23 &gt; 'Trends Settings '!$B$2,B23 &lt;=ROUND($H$1*'Trends Settings '!$B$1,0)),
ROUND('Trends Settings '!$B$2*
IF(B23&gt;ROUND($H$1*'Trends Settings '!$B$1,0),INDIRECT("'2019 Equip Index Factors'!C"&amp;TEXT(ROUND(($H$1*'Trends Settings '!$B$1),0)+2,"0")),'2019 Equip Index Factors'!C24)*0.01,0),H22))</f>
        <v>10</v>
      </c>
      <c r="I23" s="38">
        <f ca="1">IF(OR(B23=1,'M&amp;E Property Good Factor'!H24&gt;'Trends Settings '!$B$2),
ROUND('M&amp;E Property Good Factor'!H24*IF(B23&gt;ROUND($I$1*'Trends Settings '!$B$1,0),
INDIRECT("'2019 Equip Index Factors'!C"&amp;TEXT(ROUND(($I$1*'Trends Settings '!$B$1),0)+2,"0")),
'2019 Equip Index Factors'!C24)*0.01,0),
IF(OR('M&amp;E Property Good Factor'!H23 &gt; 'Trends Settings '!$B$2,B23 &lt;=ROUND($I$1*'Trends Settings '!$B$1,0)),
ROUND('Trends Settings '!$B$2*
IF(B23&gt;ROUND($I$1*'Trends Settings '!$B$1,0),INDIRECT("'2019 Equip Index Factors'!C"&amp;TEXT(ROUND(($I$1*'Trends Settings '!$B$1),0)+2,"0")),'2019 Equip Index Factors'!C24)*0.01,0),I22))</f>
        <v>10</v>
      </c>
      <c r="J23" s="38">
        <f ca="1">IF(OR(B23=1,'M&amp;E Property Good Factor'!I24&gt;'Trends Settings '!$B$2),
ROUND('M&amp;E Property Good Factor'!I24*IF(B23&gt;ROUND($J$1*'Trends Settings '!$B$1,0),
INDIRECT("'2019 Equip Index Factors'!C"&amp;TEXT(ROUND(($J$1*'Trends Settings '!$B$1),0)+2,"0")),
'2019 Equip Index Factors'!C24)*0.01,0),
IF(OR('M&amp;E Property Good Factor'!I23 &gt; 'Trends Settings '!$B$2,B23 &lt;=ROUND($J$1*'Trends Settings '!$B$1,0)),
ROUND('Trends Settings '!$B$2*
IF(B23&gt;ROUND($J$1*'Trends Settings '!$B$1,0),INDIRECT("'2019 Equip Index Factors'!C"&amp;TEXT(ROUND(($J$1*'Trends Settings '!$B$1),0)+2,"0")),'2019 Equip Index Factors'!C24)*0.01,0),J22))</f>
        <v>11</v>
      </c>
      <c r="K23" s="38">
        <f ca="1">IF(OR(B23=1,'M&amp;E Property Good Factor'!J24&gt;'Trends Settings '!$B$2),
ROUND('M&amp;E Property Good Factor'!J24*IF(B23&gt;ROUND($K$1*'Trends Settings '!$B$1,0),
INDIRECT("'2019 Equip Index Factors'!C"&amp;TEXT(ROUND(($K$1*'Trends Settings '!$B$1),0)+2,"0")),
'2019 Equip Index Factors'!C24)*0.01,0),
IF(OR('M&amp;E Property Good Factor'!J23 &gt; 'Trends Settings '!$B$2,B23 &lt;=ROUND($K$1*'Trends Settings '!$B$1,0)),
ROUND('Trends Settings '!$B$2*
IF(B23&gt;ROUND($K$1*'Trends Settings '!$B$1,0),INDIRECT("'2019 Equip Index Factors'!C"&amp;TEXT(ROUND(($K$1*'Trends Settings '!$B$1),0)+2,"0")),'2019 Equip Index Factors'!C24)*0.01,0),K22))</f>
        <v>11</v>
      </c>
      <c r="L23" s="38">
        <f ca="1">IF(OR(B23=1,'M&amp;E Property Good Factor'!K24&gt;'Trends Settings '!$B$2),
ROUND('M&amp;E Property Good Factor'!K24*IF(B23&gt;ROUND($L$1*'Trends Settings '!$B$1,0),
INDIRECT("'2019 Equip Index Factors'!C"&amp;TEXT(ROUND(($L$1*'Trends Settings '!$B$1),0)+2,"0")),
'2019 Equip Index Factors'!C24)*0.01,0),
IF(OR('M&amp;E Property Good Factor'!K23 &gt; 'Trends Settings '!$B$2,B23 &lt;=ROUND($L$1*'Trends Settings '!$B$1,0)),
ROUND('Trends Settings '!$B$2*
IF(B23&gt;ROUND($L$1*'Trends Settings '!$B$1,0),INDIRECT("'2019 Equip Index Factors'!C"&amp;TEXT(ROUND(($L$1*'Trends Settings '!$B$1),0)+2,"0")),'2019 Equip Index Factors'!C24)*0.01,0),L22))</f>
        <v>12</v>
      </c>
      <c r="M23" s="38">
        <f ca="1">IF(OR(B23=1,'M&amp;E Property Good Factor'!L24&gt;'Trends Settings '!$B$2),
ROUND('M&amp;E Property Good Factor'!L24*IF(B23&gt;ROUND($M$1*'Trends Settings '!$B$1,0),
INDIRECT("'2019 Equip Index Factors'!C"&amp;TEXT(ROUND(($M$1*'Trends Settings '!$B$1),0)+2,"0")),
'2019 Equip Index Factors'!C24)*0.01,0),
IF(OR('M&amp;E Property Good Factor'!L23 &gt; 'Trends Settings '!$B$2,B23 &lt;=ROUND($M$1*'Trends Settings '!$B$1,0)),
ROUND('Trends Settings '!$B$2*
IF(B23&gt;ROUND($M$1*'Trends Settings '!$B$1,0),INDIRECT("'2019 Equip Index Factors'!C"&amp;TEXT(ROUND(($M$1*'Trends Settings '!$B$1),0)+2,"0")),'2019 Equip Index Factors'!C24)*0.01,0),M22))</f>
        <v>12</v>
      </c>
      <c r="N23" s="38">
        <f ca="1">IF(OR(B23=1,'M&amp;E Property Good Factor'!M24&gt;'Trends Settings '!$B$2),
ROUND('M&amp;E Property Good Factor'!M24*IF(B23&gt;ROUND($N$1*'Trends Settings '!$B$1,0),
INDIRECT("'2019 Equip Index Factors'!C"&amp;TEXT(ROUND(($N$1*'Trends Settings '!$B$1),0)+2,"0")),
'2019 Equip Index Factors'!C24)*0.01,0),
IF(OR('M&amp;E Property Good Factor'!M23 &gt; 'Trends Settings '!$B$2,B23 &lt;=ROUND($N$1*'Trends Settings '!$B$1,0)),
ROUND('Trends Settings '!$B$2*
IF(B23&gt;ROUND($N$1*'Trends Settings '!$B$1,0),INDIRECT("'2019 Equip Index Factors'!C"&amp;TEXT(ROUND(($N$1*'Trends Settings '!$B$1),0)+2,"0")),'2019 Equip Index Factors'!C24)*0.01,0),N22))</f>
        <v>12</v>
      </c>
      <c r="O23" s="38">
        <f ca="1">IF(OR(B23=1,'M&amp;E Property Good Factor'!N24&gt;'Trends Settings '!$B$2),
ROUND('M&amp;E Property Good Factor'!N24*IF(B23&gt;ROUND($O$1*'Trends Settings '!$B$1,0),
INDIRECT("'2019 Equip Index Factors'!C"&amp;TEXT(ROUND(($O$1*'Trends Settings '!$B$1),0)+2,"0")),
'2019 Equip Index Factors'!C24)*0.01,0),
IF(OR('M&amp;E Property Good Factor'!N23 &gt; 'Trends Settings '!$B$2,B23 &lt;=ROUND($O$1*'Trends Settings '!$B$1,0)),
ROUND('Trends Settings '!$B$2*
IF(B23&gt;ROUND($O$1*'Trends Settings '!$B$1,0),INDIRECT("'2019 Equip Index Factors'!C"&amp;TEXT(ROUND(($O$1*'Trends Settings '!$B$1),0)+2,"0")),'2019 Equip Index Factors'!C24)*0.01,0),O22))</f>
        <v>12</v>
      </c>
      <c r="P23" s="38">
        <f ca="1">IF(OR(B23=1,'M&amp;E Property Good Factor'!O24&gt;'Trends Settings '!$B$2),
ROUND('M&amp;E Property Good Factor'!O24*IF(B23&gt;ROUND($P$1*'Trends Settings '!$B$1,0),
INDIRECT("'2019 Equip Index Factors'!C"&amp;TEXT(ROUND(($P$1*'Trends Settings '!$B$1),0)+2,"0")),
'2019 Equip Index Factors'!C24)*0.01,0),
IF(OR('M&amp;E Property Good Factor'!O23 &gt; 'Trends Settings '!$B$2,B23 &lt;=ROUND($P$1*'Trends Settings '!$B$1,0)),
ROUND('Trends Settings '!$B$2*
IF(B23&gt;ROUND($P$1*'Trends Settings '!$B$1,0),INDIRECT("'2019 Equip Index Factors'!C"&amp;TEXT(ROUND(($P$1*'Trends Settings '!$B$1),0)+2,"0")),'2019 Equip Index Factors'!C24)*0.01,0),P22))</f>
        <v>13</v>
      </c>
      <c r="Q23" s="38">
        <f ca="1">IF(OR(B23=1,'M&amp;E Property Good Factor'!P24&gt;'Trends Settings '!$B$2),
ROUND('M&amp;E Property Good Factor'!P24*IF(B23&gt;ROUND($Q$1*'Trends Settings '!$B$1,0),
INDIRECT("'2019 Equip Index Factors'!C"&amp;TEXT(ROUND(($Q$1*'Trends Settings '!$B$1),0)+2,"0")),
'2019 Equip Index Factors'!C24)*0.01,0),
IF(OR('M&amp;E Property Good Factor'!P23 &gt; 'Trends Settings '!$B$2,B23 &lt;=ROUND($Q$1*'Trends Settings '!$B$1,0)),
ROUND('Trends Settings '!$B$2*
IF(B23&gt;ROUND($Q$1*'Trends Settings '!$B$1,0),INDIRECT("'2019 Equip Index Factors'!C"&amp;TEXT(ROUND(($Q$1*'Trends Settings '!$B$1),0)+2,"0")),'2019 Equip Index Factors'!C24)*0.01,0),Q22))</f>
        <v>17</v>
      </c>
      <c r="R23" s="38">
        <f ca="1">IF(OR(B23=1,'M&amp;E Property Good Factor'!Q24&gt;'Trends Settings '!$B$2),
ROUND('M&amp;E Property Good Factor'!Q24*IF(B23&gt;ROUND($R$1*'Trends Settings '!$B$1,0),
INDIRECT("'2019 Equip Index Factors'!C"&amp;TEXT(ROUND(($R$1*'Trends Settings '!$B$1),0)+2,"0")),
'2019 Equip Index Factors'!C24)*0.01,0),
IF(OR('M&amp;E Property Good Factor'!Q23 &gt; 'Trends Settings '!$B$2,B23 &lt;=ROUND($R$1*'Trends Settings '!$B$1,0)),
ROUND('Trends Settings '!$B$2*
IF(B23&gt;ROUND($R$1*'Trends Settings '!$B$1,0),INDIRECT("'2019 Equip Index Factors'!C"&amp;TEXT(ROUND(($R$1*'Trends Settings '!$B$1),0)+2,"0")),'2019 Equip Index Factors'!C24)*0.01,0),R22))</f>
        <v>24</v>
      </c>
      <c r="S23" s="38">
        <f ca="1">IF(OR(B23=1,'M&amp;E Property Good Factor'!R24&gt;'Trends Settings '!$B$2),
ROUND('M&amp;E Property Good Factor'!R24*IF(B23&gt;ROUND($S$1*'Trends Settings '!$B$1,0),
INDIRECT("'2019 Equip Index Factors'!C"&amp;TEXT(ROUND(($S$1*'Trends Settings '!$B$1),0)+2,"0")),
'2019 Equip Index Factors'!C24)*0.01,0),
IF(OR('M&amp;E Property Good Factor'!R23 &gt; 'Trends Settings '!$B$2,B23 &lt;=ROUND($S$1*'Trends Settings '!$B$1,0)),
ROUND('Trends Settings '!$B$2*
IF(B23&gt;ROUND($S$1*'Trends Settings '!$B$1,0),INDIRECT("'2019 Equip Index Factors'!C"&amp;TEXT(ROUND(($S$1*'Trends Settings '!$B$1),0)+2,"0")),'2019 Equip Index Factors'!C24)*0.01,0),S22))</f>
        <v>33</v>
      </c>
      <c r="T23" s="38">
        <f ca="1">IF(OR(B23=1,'M&amp;E Property Good Factor'!S24&gt;'Trends Settings '!$B$2),
ROUND('M&amp;E Property Good Factor'!S24*IF(B23&gt;ROUND($T$1*'Trends Settings '!$B$1,0),
INDIRECT("'2019 Equip Index Factors'!C"&amp;TEXT(ROUND(($T$1*'Trends Settings '!$B$1),0)+2,"0")),
'2019 Equip Index Factors'!C24)*0.01,0),
IF(OR('M&amp;E Property Good Factor'!S23 &gt; 'Trends Settings '!$B$2,B23 &lt;=ROUND($T$1*'Trends Settings '!$B$1,0)),
ROUND('Trends Settings '!$B$2*
IF(B23&gt;ROUND($T$1*'Trends Settings '!$B$1,0),INDIRECT("'2019 Equip Index Factors'!C"&amp;TEXT(ROUND(($T$1*'Trends Settings '!$B$1),0)+2,"0")),'2019 Equip Index Factors'!C24)*0.01,0),T22))</f>
        <v>45</v>
      </c>
      <c r="U23" s="38">
        <f ca="1">IF(OR(B23=1,'M&amp;E Property Good Factor'!T24&gt;'Trends Settings '!$B$2),
ROUND('M&amp;E Property Good Factor'!T24*IF(B23&gt;ROUND($U$1*'Trends Settings '!$B$1,0),
INDIRECT("'2019 Equip Index Factors'!C"&amp;TEXT(ROUND(($U$1*'Trends Settings '!$B$1),0)+2,"0")),
'2019 Equip Index Factors'!C24)*0.01,0),
IF(OR('M&amp;E Property Good Factor'!T23 &gt; 'Trends Settings '!$B$2,B23 &lt;=ROUND($U$1*'Trends Settings '!$B$1,0)),
ROUND('Trends Settings '!$B$2*
IF(B23&gt;ROUND($U$1*'Trends Settings '!$B$1,0),INDIRECT("'2019 Equip Index Factors'!C"&amp;TEXT(ROUND(($U$1*'Trends Settings '!$B$1),0)+2,"0")),'2019 Equip Index Factors'!C24)*0.01,0),U22))</f>
        <v>65</v>
      </c>
      <c r="V23" s="38">
        <f ca="1">IF(OR(B23=1,'M&amp;E Property Good Factor'!U24&gt;'Trends Settings '!$B$2),
ROUND('M&amp;E Property Good Factor'!U24*IF(B23&gt;ROUND($V$1*'Trends Settings '!$B$1,0),
INDIRECT("'2019 Equip Index Factors'!C"&amp;TEXT(ROUND(($V$1*'Trends Settings '!$B$1),0)+2,"0")),
'2019 Equip Index Factors'!C24)*0.01,0),
IF(OR('M&amp;E Property Good Factor'!U23 &gt; 'Trends Settings '!$B$2,B23 &lt;=ROUND($V$1*'Trends Settings '!$B$1,0)),
ROUND('Trends Settings '!$B$2*
IF(B23&gt;ROUND($V$1*'Trends Settings '!$B$1,0),INDIRECT("'2019 Equip Index Factors'!C"&amp;TEXT(ROUND(($V$1*'Trends Settings '!$B$1),0)+2,"0")),'2019 Equip Index Factors'!C24)*0.01,0),V22))</f>
        <v>80</v>
      </c>
      <c r="W23" s="38">
        <f ca="1">IF(OR(B23=1,'M&amp;E Property Good Factor'!V24&gt;'Trends Settings '!$B$2),
ROUND('M&amp;E Property Good Factor'!V24*IF(B23&gt;ROUND($W$1*'Trends Settings '!$B$1,0),
INDIRECT("'2019 Equip Index Factors'!C"&amp;TEXT(ROUND(($W$1*'Trends Settings '!$B$1),0)+2,"0")),
'2019 Equip Index Factors'!C24)*0.01,0),
IF(OR('M&amp;E Property Good Factor'!V23 &gt; 'Trends Settings '!$B$2,B23 &lt;=ROUND($W$1*'Trends Settings '!$B$1,0)),
ROUND('Trends Settings '!$B$2*
IF(B23&gt;ROUND($W$1*'Trends Settings '!$B$1,0),INDIRECT("'2019 Equip Index Factors'!C"&amp;TEXT(ROUND(($W$1*'Trends Settings '!$B$1),0)+2,"0")),'2019 Equip Index Factors'!C24)*0.01,0),W22))</f>
        <v>92</v>
      </c>
    </row>
    <row r="24" spans="1:23" ht="12.75" customHeight="1">
      <c r="A24" s="63">
        <v>1997</v>
      </c>
      <c r="B24" s="33">
        <v>23</v>
      </c>
      <c r="C24" s="38">
        <f ca="1">IF(OR(B24=1,'M&amp;E Property Good Factor'!B25&gt;'Trends Settings '!$B$2),ROUND('M&amp;E Property Good Factor'!B25*IF(B24&gt;ROUND($C$1*'Trends Settings '!$B$1,0),INDIRECT("'2019 Equip Index Factors'!C"&amp;TEXT(ROUND(($C$1*'Trends Settings '!$B$1),0)+2,"0")),'2019 Equip Index Factors'!C25)*0.01,0),IF(OR('M&amp;E Property Good Factor'!B24 &gt; 'Trends Settings '!$B$2,B24 &lt;=ROUND($C$1*'Trends Settings '!$B$1,0)),ROUND('Trends Settings '!$B$2*IF(B24&gt;ROUND($C$1*'Trends Settings '!$B$1,0),INDIRECT("'2019 Equip Index Factors'!C"&amp;TEXT(ROUND(($C$1*'Trends Settings '!$B$1),0)+2,"0")),'2019 Equip Index Factors'!C25)*0.01,0),C23))</f>
        <v>10</v>
      </c>
      <c r="D24" s="38">
        <f ca="1">IF(OR(B24=1,'M&amp;E Property Good Factor'!C25&gt;'Trends Settings '!$B$2),
ROUND('M&amp;E Property Good Factor'!C25*IF(B24&gt;ROUND($D$1*'Trends Settings '!$B$1,0),
INDIRECT("'2019 Equip Index Factors'!C"&amp;TEXT(ROUND(($D$1*'Trends Settings '!$B$1),0)+2,"0")),
'2019 Equip Index Factors'!C25)*0.01,0),
IF(OR('M&amp;E Property Good Factor'!C24 &gt; 'Trends Settings '!$B$2,B24 &lt;=ROUND($D$1*'Trends Settings '!$B$1,0)),
ROUND('Trends Settings '!$B$2*
IF(B24&gt;ROUND($D$1*'Trends Settings '!$B$1,0),INDIRECT("'2019 Equip Index Factors'!C"&amp;TEXT(ROUND(($D$1*'Trends Settings '!$B$1),0)+2,"0")),'2019 Equip Index Factors'!C25)*0.01,0),D23))</f>
        <v>10</v>
      </c>
      <c r="E24" s="38">
        <f ca="1">IF(OR(B24=1,'M&amp;E Property Good Factor'!D25&gt;'Trends Settings '!$B$2),
ROUND('M&amp;E Property Good Factor'!D25*IF(B24&gt;ROUND($E$1*'Trends Settings '!$B$1,0),
INDIRECT("'2019 Equip Index Factors'!C"&amp;TEXT(ROUND(($E$1*'Trends Settings '!$B$1),0)+2,"0")),
'2019 Equip Index Factors'!C25)*0.01,0),
IF(OR('M&amp;E Property Good Factor'!D24 &gt; 'Trends Settings '!$B$2,B24 &lt;=ROUND($E$1*'Trends Settings '!$B$1,0)),
ROUND('Trends Settings '!$B$2*
IF(B24&gt;ROUND($E$1*'Trends Settings '!$B$1,0),INDIRECT("'2019 Equip Index Factors'!C"&amp;TEXT(ROUND(($E$1*'Trends Settings '!$B$1),0)+2,"0")),'2019 Equip Index Factors'!C25)*0.01,0),E23))</f>
        <v>10</v>
      </c>
      <c r="F24" s="38">
        <f ca="1">IF(OR(B24=1,'M&amp;E Property Good Factor'!E25&gt;'Trends Settings '!$B$2),
ROUND('M&amp;E Property Good Factor'!E25*IF(B24&gt;ROUND($F$1*'Trends Settings '!$B$1,0),
INDIRECT("'2019 Equip Index Factors'!C"&amp;TEXT(ROUND(($F$1*'Trends Settings '!$B$1),0)+2,"0")),
'2019 Equip Index Factors'!C25)*0.01,0),
IF(OR('M&amp;E Property Good Factor'!E24 &gt; 'Trends Settings '!$B$2,B24 &lt;=ROUND($F$1*'Trends Settings '!$B$1,0)),
ROUND('Trends Settings '!$B$2*
IF(B24&gt;ROUND($F$1*'Trends Settings '!$B$1,0),INDIRECT("'2019 Equip Index Factors'!C"&amp;TEXT(ROUND(($F$1*'Trends Settings '!$B$1),0)+2,"0")),'2019 Equip Index Factors'!C25)*0.01,0),F23))</f>
        <v>10</v>
      </c>
      <c r="G24" s="38">
        <f ca="1">IF(OR(B24=1,'M&amp;E Property Good Factor'!F25&gt;'Trends Settings '!$B$2),
ROUND('M&amp;E Property Good Factor'!F25*IF(B24&gt;ROUND($G$1*'Trends Settings '!$B$1,0),
INDIRECT("'2019 Equip Index Factors'!C"&amp;TEXT(ROUND(($G$1*'Trends Settings '!$B$1),0)+2,"0")),
'2019 Equip Index Factors'!C25)*0.01,0),
IF(OR('M&amp;E Property Good Factor'!F24 &gt; 'Trends Settings '!$B$2,B24 &lt;=ROUND($G$1*'Trends Settings '!$B$1,0)),
ROUND('Trends Settings '!$B$2*
IF(B24&gt;ROUND($G$1*'Trends Settings '!$B$1,0),INDIRECT("'2019 Equip Index Factors'!C"&amp;TEXT(ROUND(($G$1*'Trends Settings '!$B$1),0)+2,"0")),'2019 Equip Index Factors'!C25)*0.01,0),G23))</f>
        <v>10</v>
      </c>
      <c r="H24" s="38">
        <f ca="1">IF(OR(B24=1,'M&amp;E Property Good Factor'!G25&gt;'Trends Settings '!$B$2),
ROUND('M&amp;E Property Good Factor'!G25*IF(B24&gt;ROUND($H$1*'Trends Settings '!$B$1,0),
INDIRECT("'2019 Equip Index Factors'!C"&amp;TEXT(ROUND(($H$1*'Trends Settings '!$B$1),0)+2,"0")),
'2019 Equip Index Factors'!C25)*0.01,0),
IF(OR('M&amp;E Property Good Factor'!G24 &gt; 'Trends Settings '!$B$2,B24 &lt;=ROUND($H$1*'Trends Settings '!$B$1,0)),
ROUND('Trends Settings '!$B$2*
IF(B24&gt;ROUND($H$1*'Trends Settings '!$B$1,0),INDIRECT("'2019 Equip Index Factors'!C"&amp;TEXT(ROUND(($H$1*'Trends Settings '!$B$1),0)+2,"0")),'2019 Equip Index Factors'!C25)*0.01,0),H23))</f>
        <v>10</v>
      </c>
      <c r="I24" s="38">
        <f ca="1">IF(OR(B24=1,'M&amp;E Property Good Factor'!H25&gt;'Trends Settings '!$B$2),
ROUND('M&amp;E Property Good Factor'!H25*IF(B24&gt;ROUND($I$1*'Trends Settings '!$B$1,0),
INDIRECT("'2019 Equip Index Factors'!C"&amp;TEXT(ROUND(($I$1*'Trends Settings '!$B$1),0)+2,"0")),
'2019 Equip Index Factors'!C25)*0.01,0),
IF(OR('M&amp;E Property Good Factor'!H24 &gt; 'Trends Settings '!$B$2,B24 &lt;=ROUND($I$1*'Trends Settings '!$B$1,0)),
ROUND('Trends Settings '!$B$2*
IF(B24&gt;ROUND($I$1*'Trends Settings '!$B$1,0),INDIRECT("'2019 Equip Index Factors'!C"&amp;TEXT(ROUND(($I$1*'Trends Settings '!$B$1),0)+2,"0")),'2019 Equip Index Factors'!C25)*0.01,0),I23))</f>
        <v>10</v>
      </c>
      <c r="J24" s="38">
        <f ca="1">IF(OR(B24=1,'M&amp;E Property Good Factor'!I25&gt;'Trends Settings '!$B$2),
ROUND('M&amp;E Property Good Factor'!I25*IF(B24&gt;ROUND($J$1*'Trends Settings '!$B$1,0),
INDIRECT("'2019 Equip Index Factors'!C"&amp;TEXT(ROUND(($J$1*'Trends Settings '!$B$1),0)+2,"0")),
'2019 Equip Index Factors'!C25)*0.01,0),
IF(OR('M&amp;E Property Good Factor'!I24 &gt; 'Trends Settings '!$B$2,B24 &lt;=ROUND($J$1*'Trends Settings '!$B$1,0)),
ROUND('Trends Settings '!$B$2*
IF(B24&gt;ROUND($J$1*'Trends Settings '!$B$1,0),INDIRECT("'2019 Equip Index Factors'!C"&amp;TEXT(ROUND(($J$1*'Trends Settings '!$B$1),0)+2,"0")),'2019 Equip Index Factors'!C25)*0.01,0),J23))</f>
        <v>11</v>
      </c>
      <c r="K24" s="38">
        <f ca="1">IF(OR(B24=1,'M&amp;E Property Good Factor'!J25&gt;'Trends Settings '!$B$2),
ROUND('M&amp;E Property Good Factor'!J25*IF(B24&gt;ROUND($K$1*'Trends Settings '!$B$1,0),
INDIRECT("'2019 Equip Index Factors'!C"&amp;TEXT(ROUND(($K$1*'Trends Settings '!$B$1),0)+2,"0")),
'2019 Equip Index Factors'!C25)*0.01,0),
IF(OR('M&amp;E Property Good Factor'!J24 &gt; 'Trends Settings '!$B$2,B24 &lt;=ROUND($K$1*'Trends Settings '!$B$1,0)),
ROUND('Trends Settings '!$B$2*
IF(B24&gt;ROUND($K$1*'Trends Settings '!$B$1,0),INDIRECT("'2019 Equip Index Factors'!C"&amp;TEXT(ROUND(($K$1*'Trends Settings '!$B$1),0)+2,"0")),'2019 Equip Index Factors'!C25)*0.01,0),K23))</f>
        <v>11</v>
      </c>
      <c r="L24" s="38">
        <f ca="1">IF(OR(B24=1,'M&amp;E Property Good Factor'!K25&gt;'Trends Settings '!$B$2),
ROUND('M&amp;E Property Good Factor'!K25*IF(B24&gt;ROUND($L$1*'Trends Settings '!$B$1,0),
INDIRECT("'2019 Equip Index Factors'!C"&amp;TEXT(ROUND(($L$1*'Trends Settings '!$B$1),0)+2,"0")),
'2019 Equip Index Factors'!C25)*0.01,0),
IF(OR('M&amp;E Property Good Factor'!K24 &gt; 'Trends Settings '!$B$2,B24 &lt;=ROUND($L$1*'Trends Settings '!$B$1,0)),
ROUND('Trends Settings '!$B$2*
IF(B24&gt;ROUND($L$1*'Trends Settings '!$B$1,0),INDIRECT("'2019 Equip Index Factors'!C"&amp;TEXT(ROUND(($L$1*'Trends Settings '!$B$1),0)+2,"0")),'2019 Equip Index Factors'!C25)*0.01,0),L23))</f>
        <v>12</v>
      </c>
      <c r="M24" s="38">
        <f ca="1">IF(OR(B24=1,'M&amp;E Property Good Factor'!L25&gt;'Trends Settings '!$B$2),
ROUND('M&amp;E Property Good Factor'!L25*IF(B24&gt;ROUND($M$1*'Trends Settings '!$B$1,0),
INDIRECT("'2019 Equip Index Factors'!C"&amp;TEXT(ROUND(($M$1*'Trends Settings '!$B$1),0)+2,"0")),
'2019 Equip Index Factors'!C25)*0.01,0),
IF(OR('M&amp;E Property Good Factor'!L24 &gt; 'Trends Settings '!$B$2,B24 &lt;=ROUND($M$1*'Trends Settings '!$B$1,0)),
ROUND('Trends Settings '!$B$2*
IF(B24&gt;ROUND($M$1*'Trends Settings '!$B$1,0),INDIRECT("'2019 Equip Index Factors'!C"&amp;TEXT(ROUND(($M$1*'Trends Settings '!$B$1),0)+2,"0")),'2019 Equip Index Factors'!C25)*0.01,0),M23))</f>
        <v>12</v>
      </c>
      <c r="N24" s="38">
        <f ca="1">IF(OR(B24=1,'M&amp;E Property Good Factor'!M25&gt;'Trends Settings '!$B$2),
ROUND('M&amp;E Property Good Factor'!M25*IF(B24&gt;ROUND($N$1*'Trends Settings '!$B$1,0),
INDIRECT("'2019 Equip Index Factors'!C"&amp;TEXT(ROUND(($N$1*'Trends Settings '!$B$1),0)+2,"0")),
'2019 Equip Index Factors'!C25)*0.01,0),
IF(OR('M&amp;E Property Good Factor'!M24 &gt; 'Trends Settings '!$B$2,B24 &lt;=ROUND($N$1*'Trends Settings '!$B$1,0)),
ROUND('Trends Settings '!$B$2*
IF(B24&gt;ROUND($N$1*'Trends Settings '!$B$1,0),INDIRECT("'2019 Equip Index Factors'!C"&amp;TEXT(ROUND(($N$1*'Trends Settings '!$B$1),0)+2,"0")),'2019 Equip Index Factors'!C25)*0.01,0),N23))</f>
        <v>12</v>
      </c>
      <c r="O24" s="38">
        <f ca="1">IF(OR(B24=1,'M&amp;E Property Good Factor'!N25&gt;'Trends Settings '!$B$2),
ROUND('M&amp;E Property Good Factor'!N25*IF(B24&gt;ROUND($O$1*'Trends Settings '!$B$1,0),
INDIRECT("'2019 Equip Index Factors'!C"&amp;TEXT(ROUND(($O$1*'Trends Settings '!$B$1),0)+2,"0")),
'2019 Equip Index Factors'!C25)*0.01,0),
IF(OR('M&amp;E Property Good Factor'!N24 &gt; 'Trends Settings '!$B$2,B24 &lt;=ROUND($O$1*'Trends Settings '!$B$1,0)),
ROUND('Trends Settings '!$B$2*
IF(B24&gt;ROUND($O$1*'Trends Settings '!$B$1,0),INDIRECT("'2019 Equip Index Factors'!C"&amp;TEXT(ROUND(($O$1*'Trends Settings '!$B$1),0)+2,"0")),'2019 Equip Index Factors'!C25)*0.01,0),O23))</f>
        <v>12</v>
      </c>
      <c r="P24" s="38">
        <f ca="1">IF(OR(B24=1,'M&amp;E Property Good Factor'!O25&gt;'Trends Settings '!$B$2),
ROUND('M&amp;E Property Good Factor'!O25*IF(B24&gt;ROUND($P$1*'Trends Settings '!$B$1,0),
INDIRECT("'2019 Equip Index Factors'!C"&amp;TEXT(ROUND(($P$1*'Trends Settings '!$B$1),0)+2,"0")),
'2019 Equip Index Factors'!C25)*0.01,0),
IF(OR('M&amp;E Property Good Factor'!O24 &gt; 'Trends Settings '!$B$2,B24 &lt;=ROUND($P$1*'Trends Settings '!$B$1,0)),
ROUND('Trends Settings '!$B$2*
IF(B24&gt;ROUND($P$1*'Trends Settings '!$B$1,0),INDIRECT("'2019 Equip Index Factors'!C"&amp;TEXT(ROUND(($P$1*'Trends Settings '!$B$1),0)+2,"0")),'2019 Equip Index Factors'!C25)*0.01,0),P23))</f>
        <v>13</v>
      </c>
      <c r="Q24" s="38">
        <f ca="1">IF(OR(B24=1,'M&amp;E Property Good Factor'!P25&gt;'Trends Settings '!$B$2),
ROUND('M&amp;E Property Good Factor'!P25*IF(B24&gt;ROUND($Q$1*'Trends Settings '!$B$1,0),
INDIRECT("'2019 Equip Index Factors'!C"&amp;TEXT(ROUND(($Q$1*'Trends Settings '!$B$1),0)+2,"0")),
'2019 Equip Index Factors'!C25)*0.01,0),
IF(OR('M&amp;E Property Good Factor'!P24 &gt; 'Trends Settings '!$B$2,B24 &lt;=ROUND($Q$1*'Trends Settings '!$B$1,0)),
ROUND('Trends Settings '!$B$2*
IF(B24&gt;ROUND($Q$1*'Trends Settings '!$B$1,0),INDIRECT("'2019 Equip Index Factors'!C"&amp;TEXT(ROUND(($Q$1*'Trends Settings '!$B$1),0)+2,"0")),'2019 Equip Index Factors'!C25)*0.01,0),Q23))</f>
        <v>14</v>
      </c>
      <c r="R24" s="38">
        <f ca="1">IF(OR(B24=1,'M&amp;E Property Good Factor'!Q25&gt;'Trends Settings '!$B$2),
ROUND('M&amp;E Property Good Factor'!Q25*IF(B24&gt;ROUND($R$1*'Trends Settings '!$B$1,0),
INDIRECT("'2019 Equip Index Factors'!C"&amp;TEXT(ROUND(($R$1*'Trends Settings '!$B$1),0)+2,"0")),
'2019 Equip Index Factors'!C25)*0.01,0),
IF(OR('M&amp;E Property Good Factor'!Q24 &gt; 'Trends Settings '!$B$2,B24 &lt;=ROUND($R$1*'Trends Settings '!$B$1,0)),
ROUND('Trends Settings '!$B$2*
IF(B24&gt;ROUND($R$1*'Trends Settings '!$B$1,0),INDIRECT("'2019 Equip Index Factors'!C"&amp;TEXT(ROUND(($R$1*'Trends Settings '!$B$1),0)+2,"0")),'2019 Equip Index Factors'!C25)*0.01,0),R23))</f>
        <v>22</v>
      </c>
      <c r="S24" s="38">
        <f ca="1">IF(OR(B24=1,'M&amp;E Property Good Factor'!R25&gt;'Trends Settings '!$B$2),
ROUND('M&amp;E Property Good Factor'!R25*IF(B24&gt;ROUND($S$1*'Trends Settings '!$B$1,0),
INDIRECT("'2019 Equip Index Factors'!C"&amp;TEXT(ROUND(($S$1*'Trends Settings '!$B$1),0)+2,"0")),
'2019 Equip Index Factors'!C25)*0.01,0),
IF(OR('M&amp;E Property Good Factor'!R24 &gt; 'Trends Settings '!$B$2,B24 &lt;=ROUND($S$1*'Trends Settings '!$B$1,0)),
ROUND('Trends Settings '!$B$2*
IF(B24&gt;ROUND($S$1*'Trends Settings '!$B$1,0),INDIRECT("'2019 Equip Index Factors'!C"&amp;TEXT(ROUND(($S$1*'Trends Settings '!$B$1),0)+2,"0")),'2019 Equip Index Factors'!C25)*0.01,0),S23))</f>
        <v>29</v>
      </c>
      <c r="T24" s="38">
        <f ca="1">IF(OR(B24=1,'M&amp;E Property Good Factor'!S25&gt;'Trends Settings '!$B$2),
ROUND('M&amp;E Property Good Factor'!S25*IF(B24&gt;ROUND($T$1*'Trends Settings '!$B$1,0),
INDIRECT("'2019 Equip Index Factors'!C"&amp;TEXT(ROUND(($T$1*'Trends Settings '!$B$1),0)+2,"0")),
'2019 Equip Index Factors'!C25)*0.01,0),
IF(OR('M&amp;E Property Good Factor'!S24 &gt; 'Trends Settings '!$B$2,B24 &lt;=ROUND($T$1*'Trends Settings '!$B$1,0)),
ROUND('Trends Settings '!$B$2*
IF(B24&gt;ROUND($T$1*'Trends Settings '!$B$1,0),INDIRECT("'2019 Equip Index Factors'!C"&amp;TEXT(ROUND(($T$1*'Trends Settings '!$B$1),0)+2,"0")),'2019 Equip Index Factors'!C25)*0.01,0),T23))</f>
        <v>42</v>
      </c>
      <c r="U24" s="38">
        <f ca="1">IF(OR(B24=1,'M&amp;E Property Good Factor'!T25&gt;'Trends Settings '!$B$2),
ROUND('M&amp;E Property Good Factor'!T25*IF(B24&gt;ROUND($U$1*'Trends Settings '!$B$1,0),
INDIRECT("'2019 Equip Index Factors'!C"&amp;TEXT(ROUND(($U$1*'Trends Settings '!$B$1),0)+2,"0")),
'2019 Equip Index Factors'!C25)*0.01,0),
IF(OR('M&amp;E Property Good Factor'!T24 &gt; 'Trends Settings '!$B$2,B24 &lt;=ROUND($U$1*'Trends Settings '!$B$1,0)),
ROUND('Trends Settings '!$B$2*
IF(B24&gt;ROUND($U$1*'Trends Settings '!$B$1,0),INDIRECT("'2019 Equip Index Factors'!C"&amp;TEXT(ROUND(($U$1*'Trends Settings '!$B$1),0)+2,"0")),'2019 Equip Index Factors'!C25)*0.01,0),U23))</f>
        <v>62</v>
      </c>
      <c r="V24" s="38">
        <f ca="1">IF(OR(B24=1,'M&amp;E Property Good Factor'!U25&gt;'Trends Settings '!$B$2),
ROUND('M&amp;E Property Good Factor'!U25*IF(B24&gt;ROUND($V$1*'Trends Settings '!$B$1,0),
INDIRECT("'2019 Equip Index Factors'!C"&amp;TEXT(ROUND(($V$1*'Trends Settings '!$B$1),0)+2,"0")),
'2019 Equip Index Factors'!C25)*0.01,0),
IF(OR('M&amp;E Property Good Factor'!U24 &gt; 'Trends Settings '!$B$2,B24 &lt;=ROUND($V$1*'Trends Settings '!$B$1,0)),
ROUND('Trends Settings '!$B$2*
IF(B24&gt;ROUND($V$1*'Trends Settings '!$B$1,0),INDIRECT("'2019 Equip Index Factors'!C"&amp;TEXT(ROUND(($V$1*'Trends Settings '!$B$1),0)+2,"0")),'2019 Equip Index Factors'!C25)*0.01,0),V23))</f>
        <v>78</v>
      </c>
      <c r="W24" s="38">
        <f ca="1">IF(OR(B24=1,'M&amp;E Property Good Factor'!V25&gt;'Trends Settings '!$B$2),
ROUND('M&amp;E Property Good Factor'!V25*IF(B24&gt;ROUND($W$1*'Trends Settings '!$B$1,0),
INDIRECT("'2019 Equip Index Factors'!C"&amp;TEXT(ROUND(($W$1*'Trends Settings '!$B$1),0)+2,"0")),
'2019 Equip Index Factors'!C25)*0.01,0),
IF(OR('M&amp;E Property Good Factor'!V24 &gt; 'Trends Settings '!$B$2,B24 &lt;=ROUND($W$1*'Trends Settings '!$B$1,0)),
ROUND('Trends Settings '!$B$2*
IF(B24&gt;ROUND($W$1*'Trends Settings '!$B$1,0),INDIRECT("'2019 Equip Index Factors'!C"&amp;TEXT(ROUND(($W$1*'Trends Settings '!$B$1),0)+2,"0")),'2019 Equip Index Factors'!C25)*0.01,0),W23))</f>
        <v>91</v>
      </c>
    </row>
    <row r="25" spans="1:23" ht="12.75" customHeight="1">
      <c r="A25" s="63">
        <v>1996</v>
      </c>
      <c r="B25" s="33">
        <v>24</v>
      </c>
      <c r="C25" s="38">
        <f ca="1">IF(OR(B25=1,'M&amp;E Property Good Factor'!B26&gt;'Trends Settings '!$B$2),ROUND('M&amp;E Property Good Factor'!B26*IF(B25&gt;ROUND($C$1*'Trends Settings '!$B$1,0),INDIRECT("'2019 Equip Index Factors'!C"&amp;TEXT(ROUND(($C$1*'Trends Settings '!$B$1),0)+2,"0")),'2019 Equip Index Factors'!C26)*0.01,0),IF(OR('M&amp;E Property Good Factor'!B25 &gt; 'Trends Settings '!$B$2,B25 &lt;=ROUND($C$1*'Trends Settings '!$B$1,0)),ROUND('Trends Settings '!$B$2*IF(B25&gt;ROUND($C$1*'Trends Settings '!$B$1,0),INDIRECT("'2019 Equip Index Factors'!C"&amp;TEXT(ROUND(($C$1*'Trends Settings '!$B$1),0)+2,"0")),'2019 Equip Index Factors'!C26)*0.01,0),C24))</f>
        <v>10</v>
      </c>
      <c r="D25" s="38">
        <f ca="1">IF(OR(B25=1,'M&amp;E Property Good Factor'!C26&gt;'Trends Settings '!$B$2),
ROUND('M&amp;E Property Good Factor'!C26*IF(B25&gt;ROUND($D$1*'Trends Settings '!$B$1,0),
INDIRECT("'2019 Equip Index Factors'!C"&amp;TEXT(ROUND(($D$1*'Trends Settings '!$B$1),0)+2,"0")),
'2019 Equip Index Factors'!C26)*0.01,0),
IF(OR('M&amp;E Property Good Factor'!C25 &gt; 'Trends Settings '!$B$2,B25 &lt;=ROUND($D$1*'Trends Settings '!$B$1,0)),
ROUND('Trends Settings '!$B$2*
IF(B25&gt;ROUND($D$1*'Trends Settings '!$B$1,0),INDIRECT("'2019 Equip Index Factors'!C"&amp;TEXT(ROUND(($D$1*'Trends Settings '!$B$1),0)+2,"0")),'2019 Equip Index Factors'!C26)*0.01,0),D24))</f>
        <v>10</v>
      </c>
      <c r="E25" s="38">
        <f ca="1">IF(OR(B25=1,'M&amp;E Property Good Factor'!D26&gt;'Trends Settings '!$B$2),
ROUND('M&amp;E Property Good Factor'!D26*IF(B25&gt;ROUND($E$1*'Trends Settings '!$B$1,0),
INDIRECT("'2019 Equip Index Factors'!C"&amp;TEXT(ROUND(($E$1*'Trends Settings '!$B$1),0)+2,"0")),
'2019 Equip Index Factors'!C26)*0.01,0),
IF(OR('M&amp;E Property Good Factor'!D25 &gt; 'Trends Settings '!$B$2,B25 &lt;=ROUND($E$1*'Trends Settings '!$B$1,0)),
ROUND('Trends Settings '!$B$2*
IF(B25&gt;ROUND($E$1*'Trends Settings '!$B$1,0),INDIRECT("'2019 Equip Index Factors'!C"&amp;TEXT(ROUND(($E$1*'Trends Settings '!$B$1),0)+2,"0")),'2019 Equip Index Factors'!C26)*0.01,0),E24))</f>
        <v>10</v>
      </c>
      <c r="F25" s="38">
        <f ca="1">IF(OR(B25=1,'M&amp;E Property Good Factor'!E26&gt;'Trends Settings '!$B$2),
ROUND('M&amp;E Property Good Factor'!E26*IF(B25&gt;ROUND($F$1*'Trends Settings '!$B$1,0),
INDIRECT("'2019 Equip Index Factors'!C"&amp;TEXT(ROUND(($F$1*'Trends Settings '!$B$1),0)+2,"0")),
'2019 Equip Index Factors'!C26)*0.01,0),
IF(OR('M&amp;E Property Good Factor'!E25 &gt; 'Trends Settings '!$B$2,B25 &lt;=ROUND($F$1*'Trends Settings '!$B$1,0)),
ROUND('Trends Settings '!$B$2*
IF(B25&gt;ROUND($F$1*'Trends Settings '!$B$1,0),INDIRECT("'2019 Equip Index Factors'!C"&amp;TEXT(ROUND(($F$1*'Trends Settings '!$B$1),0)+2,"0")),'2019 Equip Index Factors'!C26)*0.01,0),F24))</f>
        <v>10</v>
      </c>
      <c r="G25" s="38">
        <f ca="1">IF(OR(B25=1,'M&amp;E Property Good Factor'!F26&gt;'Trends Settings '!$B$2),
ROUND('M&amp;E Property Good Factor'!F26*IF(B25&gt;ROUND($G$1*'Trends Settings '!$B$1,0),
INDIRECT("'2019 Equip Index Factors'!C"&amp;TEXT(ROUND(($G$1*'Trends Settings '!$B$1),0)+2,"0")),
'2019 Equip Index Factors'!C26)*0.01,0),
IF(OR('M&amp;E Property Good Factor'!F25 &gt; 'Trends Settings '!$B$2,B25 &lt;=ROUND($G$1*'Trends Settings '!$B$1,0)),
ROUND('Trends Settings '!$B$2*
IF(B25&gt;ROUND($G$1*'Trends Settings '!$B$1,0),INDIRECT("'2019 Equip Index Factors'!C"&amp;TEXT(ROUND(($G$1*'Trends Settings '!$B$1),0)+2,"0")),'2019 Equip Index Factors'!C26)*0.01,0),G24))</f>
        <v>10</v>
      </c>
      <c r="H25" s="38">
        <f ca="1">IF(OR(B25=1,'M&amp;E Property Good Factor'!G26&gt;'Trends Settings '!$B$2),
ROUND('M&amp;E Property Good Factor'!G26*IF(B25&gt;ROUND($H$1*'Trends Settings '!$B$1,0),
INDIRECT("'2019 Equip Index Factors'!C"&amp;TEXT(ROUND(($H$1*'Trends Settings '!$B$1),0)+2,"0")),
'2019 Equip Index Factors'!C26)*0.01,0),
IF(OR('M&amp;E Property Good Factor'!G25 &gt; 'Trends Settings '!$B$2,B25 &lt;=ROUND($H$1*'Trends Settings '!$B$1,0)),
ROUND('Trends Settings '!$B$2*
IF(B25&gt;ROUND($H$1*'Trends Settings '!$B$1,0),INDIRECT("'2019 Equip Index Factors'!C"&amp;TEXT(ROUND(($H$1*'Trends Settings '!$B$1),0)+2,"0")),'2019 Equip Index Factors'!C26)*0.01,0),H24))</f>
        <v>10</v>
      </c>
      <c r="I25" s="38">
        <f ca="1">IF(OR(B25=1,'M&amp;E Property Good Factor'!H26&gt;'Trends Settings '!$B$2),
ROUND('M&amp;E Property Good Factor'!H26*IF(B25&gt;ROUND($I$1*'Trends Settings '!$B$1,0),
INDIRECT("'2019 Equip Index Factors'!C"&amp;TEXT(ROUND(($I$1*'Trends Settings '!$B$1),0)+2,"0")),
'2019 Equip Index Factors'!C26)*0.01,0),
IF(OR('M&amp;E Property Good Factor'!H25 &gt; 'Trends Settings '!$B$2,B25 &lt;=ROUND($I$1*'Trends Settings '!$B$1,0)),
ROUND('Trends Settings '!$B$2*
IF(B25&gt;ROUND($I$1*'Trends Settings '!$B$1,0),INDIRECT("'2019 Equip Index Factors'!C"&amp;TEXT(ROUND(($I$1*'Trends Settings '!$B$1),0)+2,"0")),'2019 Equip Index Factors'!C26)*0.01,0),I24))</f>
        <v>10</v>
      </c>
      <c r="J25" s="38">
        <f ca="1">IF(OR(B25=1,'M&amp;E Property Good Factor'!I26&gt;'Trends Settings '!$B$2),
ROUND('M&amp;E Property Good Factor'!I26*IF(B25&gt;ROUND($J$1*'Trends Settings '!$B$1,0),
INDIRECT("'2019 Equip Index Factors'!C"&amp;TEXT(ROUND(($J$1*'Trends Settings '!$B$1),0)+2,"0")),
'2019 Equip Index Factors'!C26)*0.01,0),
IF(OR('M&amp;E Property Good Factor'!I25 &gt; 'Trends Settings '!$B$2,B25 &lt;=ROUND($J$1*'Trends Settings '!$B$1,0)),
ROUND('Trends Settings '!$B$2*
IF(B25&gt;ROUND($J$1*'Trends Settings '!$B$1,0),INDIRECT("'2019 Equip Index Factors'!C"&amp;TEXT(ROUND(($J$1*'Trends Settings '!$B$1),0)+2,"0")),'2019 Equip Index Factors'!C26)*0.01,0),J24))</f>
        <v>11</v>
      </c>
      <c r="K25" s="38">
        <f ca="1">IF(OR(B25=1,'M&amp;E Property Good Factor'!J26&gt;'Trends Settings '!$B$2),
ROUND('M&amp;E Property Good Factor'!J26*IF(B25&gt;ROUND($K$1*'Trends Settings '!$B$1,0),
INDIRECT("'2019 Equip Index Factors'!C"&amp;TEXT(ROUND(($K$1*'Trends Settings '!$B$1),0)+2,"0")),
'2019 Equip Index Factors'!C26)*0.01,0),
IF(OR('M&amp;E Property Good Factor'!J25 &gt; 'Trends Settings '!$B$2,B25 &lt;=ROUND($K$1*'Trends Settings '!$B$1,0)),
ROUND('Trends Settings '!$B$2*
IF(B25&gt;ROUND($K$1*'Trends Settings '!$B$1,0),INDIRECT("'2019 Equip Index Factors'!C"&amp;TEXT(ROUND(($K$1*'Trends Settings '!$B$1),0)+2,"0")),'2019 Equip Index Factors'!C26)*0.01,0),K24))</f>
        <v>11</v>
      </c>
      <c r="L25" s="38">
        <f ca="1">IF(OR(B25=1,'M&amp;E Property Good Factor'!K26&gt;'Trends Settings '!$B$2),
ROUND('M&amp;E Property Good Factor'!K26*IF(B25&gt;ROUND($L$1*'Trends Settings '!$B$1,0),
INDIRECT("'2019 Equip Index Factors'!C"&amp;TEXT(ROUND(($L$1*'Trends Settings '!$B$1),0)+2,"0")),
'2019 Equip Index Factors'!C26)*0.01,0),
IF(OR('M&amp;E Property Good Factor'!K25 &gt; 'Trends Settings '!$B$2,B25 &lt;=ROUND($L$1*'Trends Settings '!$B$1,0)),
ROUND('Trends Settings '!$B$2*
IF(B25&gt;ROUND($L$1*'Trends Settings '!$B$1,0),INDIRECT("'2019 Equip Index Factors'!C"&amp;TEXT(ROUND(($L$1*'Trends Settings '!$B$1),0)+2,"0")),'2019 Equip Index Factors'!C26)*0.01,0),L24))</f>
        <v>12</v>
      </c>
      <c r="M25" s="38">
        <f ca="1">IF(OR(B25=1,'M&amp;E Property Good Factor'!L26&gt;'Trends Settings '!$B$2),
ROUND('M&amp;E Property Good Factor'!L26*IF(B25&gt;ROUND($M$1*'Trends Settings '!$B$1,0),
INDIRECT("'2019 Equip Index Factors'!C"&amp;TEXT(ROUND(($M$1*'Trends Settings '!$B$1),0)+2,"0")),
'2019 Equip Index Factors'!C26)*0.01,0),
IF(OR('M&amp;E Property Good Factor'!L25 &gt; 'Trends Settings '!$B$2,B25 &lt;=ROUND($M$1*'Trends Settings '!$B$1,0)),
ROUND('Trends Settings '!$B$2*
IF(B25&gt;ROUND($M$1*'Trends Settings '!$B$1,0),INDIRECT("'2019 Equip Index Factors'!C"&amp;TEXT(ROUND(($M$1*'Trends Settings '!$B$1),0)+2,"0")),'2019 Equip Index Factors'!C26)*0.01,0),M24))</f>
        <v>12</v>
      </c>
      <c r="N25" s="38">
        <f ca="1">IF(OR(B25=1,'M&amp;E Property Good Factor'!M26&gt;'Trends Settings '!$B$2),
ROUND('M&amp;E Property Good Factor'!M26*IF(B25&gt;ROUND($N$1*'Trends Settings '!$B$1,0),
INDIRECT("'2019 Equip Index Factors'!C"&amp;TEXT(ROUND(($N$1*'Trends Settings '!$B$1),0)+2,"0")),
'2019 Equip Index Factors'!C26)*0.01,0),
IF(OR('M&amp;E Property Good Factor'!M25 &gt; 'Trends Settings '!$B$2,B25 &lt;=ROUND($N$1*'Trends Settings '!$B$1,0)),
ROUND('Trends Settings '!$B$2*
IF(B25&gt;ROUND($N$1*'Trends Settings '!$B$1,0),INDIRECT("'2019 Equip Index Factors'!C"&amp;TEXT(ROUND(($N$1*'Trends Settings '!$B$1),0)+2,"0")),'2019 Equip Index Factors'!C26)*0.01,0),N24))</f>
        <v>12</v>
      </c>
      <c r="O25" s="38">
        <f ca="1">IF(OR(B25=1,'M&amp;E Property Good Factor'!N26&gt;'Trends Settings '!$B$2),
ROUND('M&amp;E Property Good Factor'!N26*IF(B25&gt;ROUND($O$1*'Trends Settings '!$B$1,0),
INDIRECT("'2019 Equip Index Factors'!C"&amp;TEXT(ROUND(($O$1*'Trends Settings '!$B$1),0)+2,"0")),
'2019 Equip Index Factors'!C26)*0.01,0),
IF(OR('M&amp;E Property Good Factor'!N25 &gt; 'Trends Settings '!$B$2,B25 &lt;=ROUND($O$1*'Trends Settings '!$B$1,0)),
ROUND('Trends Settings '!$B$2*
IF(B25&gt;ROUND($O$1*'Trends Settings '!$B$1,0),INDIRECT("'2019 Equip Index Factors'!C"&amp;TEXT(ROUND(($O$1*'Trends Settings '!$B$1),0)+2,"0")),'2019 Equip Index Factors'!C26)*0.01,0),O24))</f>
        <v>12</v>
      </c>
      <c r="P25" s="38">
        <f ca="1">IF(OR(B25=1,'M&amp;E Property Good Factor'!O26&gt;'Trends Settings '!$B$2),
ROUND('M&amp;E Property Good Factor'!O26*IF(B25&gt;ROUND($P$1*'Trends Settings '!$B$1,0),
INDIRECT("'2019 Equip Index Factors'!C"&amp;TEXT(ROUND(($P$1*'Trends Settings '!$B$1),0)+2,"0")),
'2019 Equip Index Factors'!C26)*0.01,0),
IF(OR('M&amp;E Property Good Factor'!O25 &gt; 'Trends Settings '!$B$2,B25 &lt;=ROUND($P$1*'Trends Settings '!$B$1,0)),
ROUND('Trends Settings '!$B$2*
IF(B25&gt;ROUND($P$1*'Trends Settings '!$B$1,0),INDIRECT("'2019 Equip Index Factors'!C"&amp;TEXT(ROUND(($P$1*'Trends Settings '!$B$1),0)+2,"0")),'2019 Equip Index Factors'!C26)*0.01,0),P24))</f>
        <v>13</v>
      </c>
      <c r="Q25" s="38">
        <f ca="1">IF(OR(B25=1,'M&amp;E Property Good Factor'!P26&gt;'Trends Settings '!$B$2),
ROUND('M&amp;E Property Good Factor'!P26*IF(B25&gt;ROUND($Q$1*'Trends Settings '!$B$1,0),
INDIRECT("'2019 Equip Index Factors'!C"&amp;TEXT(ROUND(($Q$1*'Trends Settings '!$B$1),0)+2,"0")),
'2019 Equip Index Factors'!C26)*0.01,0),
IF(OR('M&amp;E Property Good Factor'!P25 &gt; 'Trends Settings '!$B$2,B25 &lt;=ROUND($Q$1*'Trends Settings '!$B$1,0)),
ROUND('Trends Settings '!$B$2*
IF(B25&gt;ROUND($Q$1*'Trends Settings '!$B$1,0),INDIRECT("'2019 Equip Index Factors'!C"&amp;TEXT(ROUND(($Q$1*'Trends Settings '!$B$1),0)+2,"0")),'2019 Equip Index Factors'!C26)*0.01,0),Q24))</f>
        <v>13</v>
      </c>
      <c r="R25" s="38">
        <f ca="1">IF(OR(B25=1,'M&amp;E Property Good Factor'!Q26&gt;'Trends Settings '!$B$2),
ROUND('M&amp;E Property Good Factor'!Q26*IF(B25&gt;ROUND($R$1*'Trends Settings '!$B$1,0),
INDIRECT("'2019 Equip Index Factors'!C"&amp;TEXT(ROUND(($R$1*'Trends Settings '!$B$1),0)+2,"0")),
'2019 Equip Index Factors'!C26)*0.01,0),
IF(OR('M&amp;E Property Good Factor'!Q25 &gt; 'Trends Settings '!$B$2,B25 &lt;=ROUND($R$1*'Trends Settings '!$B$1,0)),
ROUND('Trends Settings '!$B$2*
IF(B25&gt;ROUND($R$1*'Trends Settings '!$B$1,0),INDIRECT("'2019 Equip Index Factors'!C"&amp;TEXT(ROUND(($R$1*'Trends Settings '!$B$1),0)+2,"0")),'2019 Equip Index Factors'!C26)*0.01,0),R24))</f>
        <v>19</v>
      </c>
      <c r="S25" s="38">
        <f ca="1">IF(OR(B25=1,'M&amp;E Property Good Factor'!R26&gt;'Trends Settings '!$B$2),
ROUND('M&amp;E Property Good Factor'!R26*IF(B25&gt;ROUND($S$1*'Trends Settings '!$B$1,0),
INDIRECT("'2019 Equip Index Factors'!C"&amp;TEXT(ROUND(($S$1*'Trends Settings '!$B$1),0)+2,"0")),
'2019 Equip Index Factors'!C26)*0.01,0),
IF(OR('M&amp;E Property Good Factor'!R25 &gt; 'Trends Settings '!$B$2,B25 &lt;=ROUND($S$1*'Trends Settings '!$B$1,0)),
ROUND('Trends Settings '!$B$2*
IF(B25&gt;ROUND($S$1*'Trends Settings '!$B$1,0),INDIRECT("'2019 Equip Index Factors'!C"&amp;TEXT(ROUND(($S$1*'Trends Settings '!$B$1),0)+2,"0")),'2019 Equip Index Factors'!C26)*0.01,0),S24))</f>
        <v>27</v>
      </c>
      <c r="T25" s="38">
        <f ca="1">IF(OR(B25=1,'M&amp;E Property Good Factor'!S26&gt;'Trends Settings '!$B$2),
ROUND('M&amp;E Property Good Factor'!S26*IF(B25&gt;ROUND($T$1*'Trends Settings '!$B$1,0),
INDIRECT("'2019 Equip Index Factors'!C"&amp;TEXT(ROUND(($T$1*'Trends Settings '!$B$1),0)+2,"0")),
'2019 Equip Index Factors'!C26)*0.01,0),
IF(OR('M&amp;E Property Good Factor'!S25 &gt; 'Trends Settings '!$B$2,B25 &lt;=ROUND($T$1*'Trends Settings '!$B$1,0)),
ROUND('Trends Settings '!$B$2*
IF(B25&gt;ROUND($T$1*'Trends Settings '!$B$1,0),INDIRECT("'2019 Equip Index Factors'!C"&amp;TEXT(ROUND(($T$1*'Trends Settings '!$B$1),0)+2,"0")),'2019 Equip Index Factors'!C26)*0.01,0),T24))</f>
        <v>39</v>
      </c>
      <c r="U25" s="38">
        <f ca="1">IF(OR(B25=1,'M&amp;E Property Good Factor'!T26&gt;'Trends Settings '!$B$2),
ROUND('M&amp;E Property Good Factor'!T26*IF(B25&gt;ROUND($U$1*'Trends Settings '!$B$1,0),
INDIRECT("'2019 Equip Index Factors'!C"&amp;TEXT(ROUND(($U$1*'Trends Settings '!$B$1),0)+2,"0")),
'2019 Equip Index Factors'!C26)*0.01,0),
IF(OR('M&amp;E Property Good Factor'!T25 &gt; 'Trends Settings '!$B$2,B25 &lt;=ROUND($U$1*'Trends Settings '!$B$1,0)),
ROUND('Trends Settings '!$B$2*
IF(B25&gt;ROUND($U$1*'Trends Settings '!$B$1,0),INDIRECT("'2019 Equip Index Factors'!C"&amp;TEXT(ROUND(($U$1*'Trends Settings '!$B$1),0)+2,"0")),'2019 Equip Index Factors'!C26)*0.01,0),U24))</f>
        <v>59</v>
      </c>
      <c r="V25" s="38">
        <f ca="1">IF(OR(B25=1,'M&amp;E Property Good Factor'!U26&gt;'Trends Settings '!$B$2),
ROUND('M&amp;E Property Good Factor'!U26*IF(B25&gt;ROUND($V$1*'Trends Settings '!$B$1,0),
INDIRECT("'2019 Equip Index Factors'!C"&amp;TEXT(ROUND(($V$1*'Trends Settings '!$B$1),0)+2,"0")),
'2019 Equip Index Factors'!C26)*0.01,0),
IF(OR('M&amp;E Property Good Factor'!U25 &gt; 'Trends Settings '!$B$2,B25 &lt;=ROUND($V$1*'Trends Settings '!$B$1,0)),
ROUND('Trends Settings '!$B$2*
IF(B25&gt;ROUND($V$1*'Trends Settings '!$B$1,0),INDIRECT("'2019 Equip Index Factors'!C"&amp;TEXT(ROUND(($V$1*'Trends Settings '!$B$1),0)+2,"0")),'2019 Equip Index Factors'!C26)*0.01,0),V24))</f>
        <v>76</v>
      </c>
      <c r="W25" s="38">
        <f ca="1">IF(OR(B25=1,'M&amp;E Property Good Factor'!V26&gt;'Trends Settings '!$B$2),
ROUND('M&amp;E Property Good Factor'!V26*IF(B25&gt;ROUND($W$1*'Trends Settings '!$B$1,0),
INDIRECT("'2019 Equip Index Factors'!C"&amp;TEXT(ROUND(($W$1*'Trends Settings '!$B$1),0)+2,"0")),
'2019 Equip Index Factors'!C26)*0.01,0),
IF(OR('M&amp;E Property Good Factor'!V25 &gt; 'Trends Settings '!$B$2,B25 &lt;=ROUND($W$1*'Trends Settings '!$B$1,0)),
ROUND('Trends Settings '!$B$2*
IF(B25&gt;ROUND($W$1*'Trends Settings '!$B$1,0),INDIRECT("'2019 Equip Index Factors'!C"&amp;TEXT(ROUND(($W$1*'Trends Settings '!$B$1),0)+2,"0")),'2019 Equip Index Factors'!C26)*0.01,0),W24))</f>
        <v>89</v>
      </c>
    </row>
    <row r="26" spans="1:23" ht="12.75" customHeight="1">
      <c r="A26" s="63">
        <v>1995</v>
      </c>
      <c r="B26" s="33">
        <v>25</v>
      </c>
      <c r="C26" s="38">
        <f ca="1">IF(OR(B26=1,'M&amp;E Property Good Factor'!B27&gt;'Trends Settings '!$B$2),ROUND('M&amp;E Property Good Factor'!B27*IF(B26&gt;ROUND($C$1*'Trends Settings '!$B$1,0),INDIRECT("'2019 Equip Index Factors'!C"&amp;TEXT(ROUND(($C$1*'Trends Settings '!$B$1),0)+2,"0")),'2019 Equip Index Factors'!C27)*0.01,0),IF(OR('M&amp;E Property Good Factor'!B26 &gt; 'Trends Settings '!$B$2,B26 &lt;=ROUND($C$1*'Trends Settings '!$B$1,0)),ROUND('Trends Settings '!$B$2*IF(B26&gt;ROUND($C$1*'Trends Settings '!$B$1,0),INDIRECT("'2019 Equip Index Factors'!C"&amp;TEXT(ROUND(($C$1*'Trends Settings '!$B$1),0)+2,"0")),'2019 Equip Index Factors'!C27)*0.01,0),C25))</f>
        <v>10</v>
      </c>
      <c r="D26" s="38">
        <f ca="1">IF(OR(B26=1,'M&amp;E Property Good Factor'!C27&gt;'Trends Settings '!$B$2),
ROUND('M&amp;E Property Good Factor'!C27*IF(B26&gt;ROUND($D$1*'Trends Settings '!$B$1,0),
INDIRECT("'2019 Equip Index Factors'!C"&amp;TEXT(ROUND(($D$1*'Trends Settings '!$B$1),0)+2,"0")),
'2019 Equip Index Factors'!C27)*0.01,0),
IF(OR('M&amp;E Property Good Factor'!C26 &gt; 'Trends Settings '!$B$2,B26 &lt;=ROUND($D$1*'Trends Settings '!$B$1,0)),
ROUND('Trends Settings '!$B$2*
IF(B26&gt;ROUND($D$1*'Trends Settings '!$B$1,0),INDIRECT("'2019 Equip Index Factors'!C"&amp;TEXT(ROUND(($D$1*'Trends Settings '!$B$1),0)+2,"0")),'2019 Equip Index Factors'!C27)*0.01,0),D25))</f>
        <v>10</v>
      </c>
      <c r="E26" s="38">
        <f ca="1">IF(OR(B26=1,'M&amp;E Property Good Factor'!D27&gt;'Trends Settings '!$B$2),
ROUND('M&amp;E Property Good Factor'!D27*IF(B26&gt;ROUND($E$1*'Trends Settings '!$B$1,0),
INDIRECT("'2019 Equip Index Factors'!C"&amp;TEXT(ROUND(($E$1*'Trends Settings '!$B$1),0)+2,"0")),
'2019 Equip Index Factors'!C27)*0.01,0),
IF(OR('M&amp;E Property Good Factor'!D26 &gt; 'Trends Settings '!$B$2,B26 &lt;=ROUND($E$1*'Trends Settings '!$B$1,0)),
ROUND('Trends Settings '!$B$2*
IF(B26&gt;ROUND($E$1*'Trends Settings '!$B$1,0),INDIRECT("'2019 Equip Index Factors'!C"&amp;TEXT(ROUND(($E$1*'Trends Settings '!$B$1),0)+2,"0")),'2019 Equip Index Factors'!C27)*0.01,0),E25))</f>
        <v>10</v>
      </c>
      <c r="F26" s="38">
        <f ca="1">IF(OR(B26=1,'M&amp;E Property Good Factor'!E27&gt;'Trends Settings '!$B$2),
ROUND('M&amp;E Property Good Factor'!E27*IF(B26&gt;ROUND($F$1*'Trends Settings '!$B$1,0),
INDIRECT("'2019 Equip Index Factors'!C"&amp;TEXT(ROUND(($F$1*'Trends Settings '!$B$1),0)+2,"0")),
'2019 Equip Index Factors'!C27)*0.01,0),
IF(OR('M&amp;E Property Good Factor'!E26 &gt; 'Trends Settings '!$B$2,B26 &lt;=ROUND($F$1*'Trends Settings '!$B$1,0)),
ROUND('Trends Settings '!$B$2*
IF(B26&gt;ROUND($F$1*'Trends Settings '!$B$1,0),INDIRECT("'2019 Equip Index Factors'!C"&amp;TEXT(ROUND(($F$1*'Trends Settings '!$B$1),0)+2,"0")),'2019 Equip Index Factors'!C27)*0.01,0),F25))</f>
        <v>10</v>
      </c>
      <c r="G26" s="38">
        <f ca="1">IF(OR(B26=1,'M&amp;E Property Good Factor'!F27&gt;'Trends Settings '!$B$2),
ROUND('M&amp;E Property Good Factor'!F27*IF(B26&gt;ROUND($G$1*'Trends Settings '!$B$1,0),
INDIRECT("'2019 Equip Index Factors'!C"&amp;TEXT(ROUND(($G$1*'Trends Settings '!$B$1),0)+2,"0")),
'2019 Equip Index Factors'!C27)*0.01,0),
IF(OR('M&amp;E Property Good Factor'!F26 &gt; 'Trends Settings '!$B$2,B26 &lt;=ROUND($G$1*'Trends Settings '!$B$1,0)),
ROUND('Trends Settings '!$B$2*
IF(B26&gt;ROUND($G$1*'Trends Settings '!$B$1,0),INDIRECT("'2019 Equip Index Factors'!C"&amp;TEXT(ROUND(($G$1*'Trends Settings '!$B$1),0)+2,"0")),'2019 Equip Index Factors'!C27)*0.01,0),G25))</f>
        <v>10</v>
      </c>
      <c r="H26" s="38">
        <f ca="1">IF(OR(B26=1,'M&amp;E Property Good Factor'!G27&gt;'Trends Settings '!$B$2),
ROUND('M&amp;E Property Good Factor'!G27*IF(B26&gt;ROUND($H$1*'Trends Settings '!$B$1,0),
INDIRECT("'2019 Equip Index Factors'!C"&amp;TEXT(ROUND(($H$1*'Trends Settings '!$B$1),0)+2,"0")),
'2019 Equip Index Factors'!C27)*0.01,0),
IF(OR('M&amp;E Property Good Factor'!G26 &gt; 'Trends Settings '!$B$2,B26 &lt;=ROUND($H$1*'Trends Settings '!$B$1,0)),
ROUND('Trends Settings '!$B$2*
IF(B26&gt;ROUND($H$1*'Trends Settings '!$B$1,0),INDIRECT("'2019 Equip Index Factors'!C"&amp;TEXT(ROUND(($H$1*'Trends Settings '!$B$1),0)+2,"0")),'2019 Equip Index Factors'!C27)*0.01,0),H25))</f>
        <v>10</v>
      </c>
      <c r="I26" s="38">
        <f ca="1">IF(OR(B26=1,'M&amp;E Property Good Factor'!H27&gt;'Trends Settings '!$B$2),
ROUND('M&amp;E Property Good Factor'!H27*IF(B26&gt;ROUND($I$1*'Trends Settings '!$B$1,0),
INDIRECT("'2019 Equip Index Factors'!C"&amp;TEXT(ROUND(($I$1*'Trends Settings '!$B$1),0)+2,"0")),
'2019 Equip Index Factors'!C27)*0.01,0),
IF(OR('M&amp;E Property Good Factor'!H26 &gt; 'Trends Settings '!$B$2,B26 &lt;=ROUND($I$1*'Trends Settings '!$B$1,0)),
ROUND('Trends Settings '!$B$2*
IF(B26&gt;ROUND($I$1*'Trends Settings '!$B$1,0),INDIRECT("'2019 Equip Index Factors'!C"&amp;TEXT(ROUND(($I$1*'Trends Settings '!$B$1),0)+2,"0")),'2019 Equip Index Factors'!C27)*0.01,0),I25))</f>
        <v>10</v>
      </c>
      <c r="J26" s="38">
        <f ca="1">IF(OR(B26=1,'M&amp;E Property Good Factor'!I27&gt;'Trends Settings '!$B$2),
ROUND('M&amp;E Property Good Factor'!I27*IF(B26&gt;ROUND($J$1*'Trends Settings '!$B$1,0),
INDIRECT("'2019 Equip Index Factors'!C"&amp;TEXT(ROUND(($J$1*'Trends Settings '!$B$1),0)+2,"0")),
'2019 Equip Index Factors'!C27)*0.01,0),
IF(OR('M&amp;E Property Good Factor'!I26 &gt; 'Trends Settings '!$B$2,B26 &lt;=ROUND($J$1*'Trends Settings '!$B$1,0)),
ROUND('Trends Settings '!$B$2*
IF(B26&gt;ROUND($J$1*'Trends Settings '!$B$1,0),INDIRECT("'2019 Equip Index Factors'!C"&amp;TEXT(ROUND(($J$1*'Trends Settings '!$B$1),0)+2,"0")),'2019 Equip Index Factors'!C27)*0.01,0),J25))</f>
        <v>11</v>
      </c>
      <c r="K26" s="38">
        <f ca="1">IF(OR(B26=1,'M&amp;E Property Good Factor'!J27&gt;'Trends Settings '!$B$2),
ROUND('M&amp;E Property Good Factor'!J27*IF(B26&gt;ROUND($K$1*'Trends Settings '!$B$1,0),
INDIRECT("'2019 Equip Index Factors'!C"&amp;TEXT(ROUND(($K$1*'Trends Settings '!$B$1),0)+2,"0")),
'2019 Equip Index Factors'!C27)*0.01,0),
IF(OR('M&amp;E Property Good Factor'!J26 &gt; 'Trends Settings '!$B$2,B26 &lt;=ROUND($K$1*'Trends Settings '!$B$1,0)),
ROUND('Trends Settings '!$B$2*
IF(B26&gt;ROUND($K$1*'Trends Settings '!$B$1,0),INDIRECT("'2019 Equip Index Factors'!C"&amp;TEXT(ROUND(($K$1*'Trends Settings '!$B$1),0)+2,"0")),'2019 Equip Index Factors'!C27)*0.01,0),K25))</f>
        <v>11</v>
      </c>
      <c r="L26" s="38">
        <f ca="1">IF(OR(B26=1,'M&amp;E Property Good Factor'!K27&gt;'Trends Settings '!$B$2),
ROUND('M&amp;E Property Good Factor'!K27*IF(B26&gt;ROUND($L$1*'Trends Settings '!$B$1,0),
INDIRECT("'2019 Equip Index Factors'!C"&amp;TEXT(ROUND(($L$1*'Trends Settings '!$B$1),0)+2,"0")),
'2019 Equip Index Factors'!C27)*0.01,0),
IF(OR('M&amp;E Property Good Factor'!K26 &gt; 'Trends Settings '!$B$2,B26 &lt;=ROUND($L$1*'Trends Settings '!$B$1,0)),
ROUND('Trends Settings '!$B$2*
IF(B26&gt;ROUND($L$1*'Trends Settings '!$B$1,0),INDIRECT("'2019 Equip Index Factors'!C"&amp;TEXT(ROUND(($L$1*'Trends Settings '!$B$1),0)+2,"0")),'2019 Equip Index Factors'!C27)*0.01,0),L25))</f>
        <v>12</v>
      </c>
      <c r="M26" s="38">
        <f ca="1">IF(OR(B26=1,'M&amp;E Property Good Factor'!L27&gt;'Trends Settings '!$B$2),
ROUND('M&amp;E Property Good Factor'!L27*IF(B26&gt;ROUND($M$1*'Trends Settings '!$B$1,0),
INDIRECT("'2019 Equip Index Factors'!C"&amp;TEXT(ROUND(($M$1*'Trends Settings '!$B$1),0)+2,"0")),
'2019 Equip Index Factors'!C27)*0.01,0),
IF(OR('M&amp;E Property Good Factor'!L26 &gt; 'Trends Settings '!$B$2,B26 &lt;=ROUND($M$1*'Trends Settings '!$B$1,0)),
ROUND('Trends Settings '!$B$2*
IF(B26&gt;ROUND($M$1*'Trends Settings '!$B$1,0),INDIRECT("'2019 Equip Index Factors'!C"&amp;TEXT(ROUND(($M$1*'Trends Settings '!$B$1),0)+2,"0")),'2019 Equip Index Factors'!C27)*0.01,0),M25))</f>
        <v>12</v>
      </c>
      <c r="N26" s="38">
        <f ca="1">IF(OR(B26=1,'M&amp;E Property Good Factor'!M27&gt;'Trends Settings '!$B$2),
ROUND('M&amp;E Property Good Factor'!M27*IF(B26&gt;ROUND($N$1*'Trends Settings '!$B$1,0),
INDIRECT("'2019 Equip Index Factors'!C"&amp;TEXT(ROUND(($N$1*'Trends Settings '!$B$1),0)+2,"0")),
'2019 Equip Index Factors'!C27)*0.01,0),
IF(OR('M&amp;E Property Good Factor'!M26 &gt; 'Trends Settings '!$B$2,B26 &lt;=ROUND($N$1*'Trends Settings '!$B$1,0)),
ROUND('Trends Settings '!$B$2*
IF(B26&gt;ROUND($N$1*'Trends Settings '!$B$1,0),INDIRECT("'2019 Equip Index Factors'!C"&amp;TEXT(ROUND(($N$1*'Trends Settings '!$B$1),0)+2,"0")),'2019 Equip Index Factors'!C27)*0.01,0),N25))</f>
        <v>12</v>
      </c>
      <c r="O26" s="38">
        <f ca="1">IF(OR(B26=1,'M&amp;E Property Good Factor'!N27&gt;'Trends Settings '!$B$2),
ROUND('M&amp;E Property Good Factor'!N27*IF(B26&gt;ROUND($O$1*'Trends Settings '!$B$1,0),
INDIRECT("'2019 Equip Index Factors'!C"&amp;TEXT(ROUND(($O$1*'Trends Settings '!$B$1),0)+2,"0")),
'2019 Equip Index Factors'!C27)*0.01,0),
IF(OR('M&amp;E Property Good Factor'!N26 &gt; 'Trends Settings '!$B$2,B26 &lt;=ROUND($O$1*'Trends Settings '!$B$1,0)),
ROUND('Trends Settings '!$B$2*
IF(B26&gt;ROUND($O$1*'Trends Settings '!$B$1,0),INDIRECT("'2019 Equip Index Factors'!C"&amp;TEXT(ROUND(($O$1*'Trends Settings '!$B$1),0)+2,"0")),'2019 Equip Index Factors'!C27)*0.01,0),O25))</f>
        <v>12</v>
      </c>
      <c r="P26" s="38">
        <f ca="1">IF(OR(B26=1,'M&amp;E Property Good Factor'!O27&gt;'Trends Settings '!$B$2),
ROUND('M&amp;E Property Good Factor'!O27*IF(B26&gt;ROUND($P$1*'Trends Settings '!$B$1,0),
INDIRECT("'2019 Equip Index Factors'!C"&amp;TEXT(ROUND(($P$1*'Trends Settings '!$B$1),0)+2,"0")),
'2019 Equip Index Factors'!C27)*0.01,0),
IF(OR('M&amp;E Property Good Factor'!O26 &gt; 'Trends Settings '!$B$2,B26 &lt;=ROUND($P$1*'Trends Settings '!$B$1,0)),
ROUND('Trends Settings '!$B$2*
IF(B26&gt;ROUND($P$1*'Trends Settings '!$B$1,0),INDIRECT("'2019 Equip Index Factors'!C"&amp;TEXT(ROUND(($P$1*'Trends Settings '!$B$1),0)+2,"0")),'2019 Equip Index Factors'!C27)*0.01,0),P25))</f>
        <v>13</v>
      </c>
      <c r="Q26" s="38">
        <f ca="1">IF(OR(B26=1,'M&amp;E Property Good Factor'!P27&gt;'Trends Settings '!$B$2),
ROUND('M&amp;E Property Good Factor'!P27*IF(B26&gt;ROUND($Q$1*'Trends Settings '!$B$1,0),
INDIRECT("'2019 Equip Index Factors'!C"&amp;TEXT(ROUND(($Q$1*'Trends Settings '!$B$1),0)+2,"0")),
'2019 Equip Index Factors'!C27)*0.01,0),
IF(OR('M&amp;E Property Good Factor'!P26 &gt; 'Trends Settings '!$B$2,B26 &lt;=ROUND($Q$1*'Trends Settings '!$B$1,0)),
ROUND('Trends Settings '!$B$2*
IF(B26&gt;ROUND($Q$1*'Trends Settings '!$B$1,0),INDIRECT("'2019 Equip Index Factors'!C"&amp;TEXT(ROUND(($Q$1*'Trends Settings '!$B$1),0)+2,"0")),'2019 Equip Index Factors'!C27)*0.01,0),Q25))</f>
        <v>13</v>
      </c>
      <c r="R26" s="38">
        <f ca="1">IF(OR(B26=1,'M&amp;E Property Good Factor'!Q27&gt;'Trends Settings '!$B$2),
ROUND('M&amp;E Property Good Factor'!Q27*IF(B26&gt;ROUND($R$1*'Trends Settings '!$B$1,0),
INDIRECT("'2019 Equip Index Factors'!C"&amp;TEXT(ROUND(($R$1*'Trends Settings '!$B$1),0)+2,"0")),
'2019 Equip Index Factors'!C27)*0.01,0),
IF(OR('M&amp;E Property Good Factor'!Q26 &gt; 'Trends Settings '!$B$2,B26 &lt;=ROUND($R$1*'Trends Settings '!$B$1,0)),
ROUND('Trends Settings '!$B$2*
IF(B26&gt;ROUND($R$1*'Trends Settings '!$B$1,0),INDIRECT("'2019 Equip Index Factors'!C"&amp;TEXT(ROUND(($R$1*'Trends Settings '!$B$1),0)+2,"0")),'2019 Equip Index Factors'!C27)*0.01,0),R25))</f>
        <v>17</v>
      </c>
      <c r="S26" s="38">
        <f ca="1">IF(OR(B26=1,'M&amp;E Property Good Factor'!R27&gt;'Trends Settings '!$B$2),
ROUND('M&amp;E Property Good Factor'!R27*IF(B26&gt;ROUND($S$1*'Trends Settings '!$B$1,0),
INDIRECT("'2019 Equip Index Factors'!C"&amp;TEXT(ROUND(($S$1*'Trends Settings '!$B$1),0)+2,"0")),
'2019 Equip Index Factors'!C27)*0.01,0),
IF(OR('M&amp;E Property Good Factor'!R26 &gt; 'Trends Settings '!$B$2,B26 &lt;=ROUND($S$1*'Trends Settings '!$B$1,0)),
ROUND('Trends Settings '!$B$2*
IF(B26&gt;ROUND($S$1*'Trends Settings '!$B$1,0),INDIRECT("'2019 Equip Index Factors'!C"&amp;TEXT(ROUND(($S$1*'Trends Settings '!$B$1),0)+2,"0")),'2019 Equip Index Factors'!C27)*0.01,0),S25))</f>
        <v>24</v>
      </c>
      <c r="T26" s="38">
        <f ca="1">IF(OR(B26=1,'M&amp;E Property Good Factor'!S27&gt;'Trends Settings '!$B$2),
ROUND('M&amp;E Property Good Factor'!S27*IF(B26&gt;ROUND($T$1*'Trends Settings '!$B$1,0),
INDIRECT("'2019 Equip Index Factors'!C"&amp;TEXT(ROUND(($T$1*'Trends Settings '!$B$1),0)+2,"0")),
'2019 Equip Index Factors'!C27)*0.01,0),
IF(OR('M&amp;E Property Good Factor'!S26 &gt; 'Trends Settings '!$B$2,B26 &lt;=ROUND($T$1*'Trends Settings '!$B$1,0)),
ROUND('Trends Settings '!$B$2*
IF(B26&gt;ROUND($T$1*'Trends Settings '!$B$1,0),INDIRECT("'2019 Equip Index Factors'!C"&amp;TEXT(ROUND(($T$1*'Trends Settings '!$B$1),0)+2,"0")),'2019 Equip Index Factors'!C27)*0.01,0),T25))</f>
        <v>36</v>
      </c>
      <c r="U26" s="38">
        <f ca="1">IF(OR(B26=1,'M&amp;E Property Good Factor'!T27&gt;'Trends Settings '!$B$2),
ROUND('M&amp;E Property Good Factor'!T27*IF(B26&gt;ROUND($U$1*'Trends Settings '!$B$1,0),
INDIRECT("'2019 Equip Index Factors'!C"&amp;TEXT(ROUND(($U$1*'Trends Settings '!$B$1),0)+2,"0")),
'2019 Equip Index Factors'!C27)*0.01,0),
IF(OR('M&amp;E Property Good Factor'!T26 &gt; 'Trends Settings '!$B$2,B26 &lt;=ROUND($U$1*'Trends Settings '!$B$1,0)),
ROUND('Trends Settings '!$B$2*
IF(B26&gt;ROUND($U$1*'Trends Settings '!$B$1,0),INDIRECT("'2019 Equip Index Factors'!C"&amp;TEXT(ROUND(($U$1*'Trends Settings '!$B$1),0)+2,"0")),'2019 Equip Index Factors'!C27)*0.01,0),U25))</f>
        <v>56</v>
      </c>
      <c r="V26" s="38">
        <f ca="1">IF(OR(B26=1,'M&amp;E Property Good Factor'!U27&gt;'Trends Settings '!$B$2),
ROUND('M&amp;E Property Good Factor'!U27*IF(B26&gt;ROUND($V$1*'Trends Settings '!$B$1,0),
INDIRECT("'2019 Equip Index Factors'!C"&amp;TEXT(ROUND(($V$1*'Trends Settings '!$B$1),0)+2,"0")),
'2019 Equip Index Factors'!C27)*0.01,0),
IF(OR('M&amp;E Property Good Factor'!U26 &gt; 'Trends Settings '!$B$2,B26 &lt;=ROUND($V$1*'Trends Settings '!$B$1,0)),
ROUND('Trends Settings '!$B$2*
IF(B26&gt;ROUND($V$1*'Trends Settings '!$B$1,0),INDIRECT("'2019 Equip Index Factors'!C"&amp;TEXT(ROUND(($V$1*'Trends Settings '!$B$1),0)+2,"0")),'2019 Equip Index Factors'!C27)*0.01,0),V25))</f>
        <v>74</v>
      </c>
      <c r="W26" s="38">
        <f ca="1">IF(OR(B26=1,'M&amp;E Property Good Factor'!V27&gt;'Trends Settings '!$B$2),
ROUND('M&amp;E Property Good Factor'!V27*IF(B26&gt;ROUND($W$1*'Trends Settings '!$B$1,0),
INDIRECT("'2019 Equip Index Factors'!C"&amp;TEXT(ROUND(($W$1*'Trends Settings '!$B$1),0)+2,"0")),
'2019 Equip Index Factors'!C27)*0.01,0),
IF(OR('M&amp;E Property Good Factor'!V26 &gt; 'Trends Settings '!$B$2,B26 &lt;=ROUND($W$1*'Trends Settings '!$B$1,0)),
ROUND('Trends Settings '!$B$2*
IF(B26&gt;ROUND($W$1*'Trends Settings '!$B$1,0),INDIRECT("'2019 Equip Index Factors'!C"&amp;TEXT(ROUND(($W$1*'Trends Settings '!$B$1),0)+2,"0")),'2019 Equip Index Factors'!C27)*0.01,0),W25))</f>
        <v>88</v>
      </c>
    </row>
    <row r="27" spans="1:23" ht="12.75" customHeight="1">
      <c r="A27" s="63">
        <v>1994</v>
      </c>
      <c r="B27" s="33">
        <v>26</v>
      </c>
      <c r="C27" s="38">
        <f ca="1">IF(OR(B27=1,'M&amp;E Property Good Factor'!B28&gt;'Trends Settings '!$B$2),ROUND('M&amp;E Property Good Factor'!B28*IF(B27&gt;ROUND($C$1*'Trends Settings '!$B$1,0),INDIRECT("'2019 Equip Index Factors'!C"&amp;TEXT(ROUND(($C$1*'Trends Settings '!$B$1),0)+2,"0")),'2019 Equip Index Factors'!C28)*0.01,0),IF(OR('M&amp;E Property Good Factor'!B27 &gt; 'Trends Settings '!$B$2,B27 &lt;=ROUND($C$1*'Trends Settings '!$B$1,0)),ROUND('Trends Settings '!$B$2*IF(B27&gt;ROUND($C$1*'Trends Settings '!$B$1,0),INDIRECT("'2019 Equip Index Factors'!C"&amp;TEXT(ROUND(($C$1*'Trends Settings '!$B$1),0)+2,"0")),'2019 Equip Index Factors'!C28)*0.01,0),C26))</f>
        <v>10</v>
      </c>
      <c r="D27" s="38">
        <f ca="1">IF(OR(B27=1,'M&amp;E Property Good Factor'!C28&gt;'Trends Settings '!$B$2),
ROUND('M&amp;E Property Good Factor'!C28*IF(B27&gt;ROUND($D$1*'Trends Settings '!$B$1,0),
INDIRECT("'2019 Equip Index Factors'!C"&amp;TEXT(ROUND(($D$1*'Trends Settings '!$B$1),0)+2,"0")),
'2019 Equip Index Factors'!C28)*0.01,0),
IF(OR('M&amp;E Property Good Factor'!C27 &gt; 'Trends Settings '!$B$2,B27 &lt;=ROUND($D$1*'Trends Settings '!$B$1,0)),
ROUND('Trends Settings '!$B$2*
IF(B27&gt;ROUND($D$1*'Trends Settings '!$B$1,0),INDIRECT("'2019 Equip Index Factors'!C"&amp;TEXT(ROUND(($D$1*'Trends Settings '!$B$1),0)+2,"0")),'2019 Equip Index Factors'!C28)*0.01,0),D26))</f>
        <v>10</v>
      </c>
      <c r="E27" s="38">
        <f ca="1">IF(OR(B27=1,'M&amp;E Property Good Factor'!D28&gt;'Trends Settings '!$B$2),
ROUND('M&amp;E Property Good Factor'!D28*IF(B27&gt;ROUND($E$1*'Trends Settings '!$B$1,0),
INDIRECT("'2019 Equip Index Factors'!C"&amp;TEXT(ROUND(($E$1*'Trends Settings '!$B$1),0)+2,"0")),
'2019 Equip Index Factors'!C28)*0.01,0),
IF(OR('M&amp;E Property Good Factor'!D27 &gt; 'Trends Settings '!$B$2,B27 &lt;=ROUND($E$1*'Trends Settings '!$B$1,0)),
ROUND('Trends Settings '!$B$2*
IF(B27&gt;ROUND($E$1*'Trends Settings '!$B$1,0),INDIRECT("'2019 Equip Index Factors'!C"&amp;TEXT(ROUND(($E$1*'Trends Settings '!$B$1),0)+2,"0")),'2019 Equip Index Factors'!C28)*0.01,0),E26))</f>
        <v>10</v>
      </c>
      <c r="F27" s="38">
        <f ca="1">IF(OR(B27=1,'M&amp;E Property Good Factor'!E28&gt;'Trends Settings '!$B$2),
ROUND('M&amp;E Property Good Factor'!E28*IF(B27&gt;ROUND($F$1*'Trends Settings '!$B$1,0),
INDIRECT("'2019 Equip Index Factors'!C"&amp;TEXT(ROUND(($F$1*'Trends Settings '!$B$1),0)+2,"0")),
'2019 Equip Index Factors'!C28)*0.01,0),
IF(OR('M&amp;E Property Good Factor'!E27 &gt; 'Trends Settings '!$B$2,B27 &lt;=ROUND($F$1*'Trends Settings '!$B$1,0)),
ROUND('Trends Settings '!$B$2*
IF(B27&gt;ROUND($F$1*'Trends Settings '!$B$1,0),INDIRECT("'2019 Equip Index Factors'!C"&amp;TEXT(ROUND(($F$1*'Trends Settings '!$B$1),0)+2,"0")),'2019 Equip Index Factors'!C28)*0.01,0),F26))</f>
        <v>10</v>
      </c>
      <c r="G27" s="38">
        <f ca="1">IF(OR(B27=1,'M&amp;E Property Good Factor'!F28&gt;'Trends Settings '!$B$2),
ROUND('M&amp;E Property Good Factor'!F28*IF(B27&gt;ROUND($G$1*'Trends Settings '!$B$1,0),
INDIRECT("'2019 Equip Index Factors'!C"&amp;TEXT(ROUND(($G$1*'Trends Settings '!$B$1),0)+2,"0")),
'2019 Equip Index Factors'!C28)*0.01,0),
IF(OR('M&amp;E Property Good Factor'!F27 &gt; 'Trends Settings '!$B$2,B27 &lt;=ROUND($G$1*'Trends Settings '!$B$1,0)),
ROUND('Trends Settings '!$B$2*
IF(B27&gt;ROUND($G$1*'Trends Settings '!$B$1,0),INDIRECT("'2019 Equip Index Factors'!C"&amp;TEXT(ROUND(($G$1*'Trends Settings '!$B$1),0)+2,"0")),'2019 Equip Index Factors'!C28)*0.01,0),G26))</f>
        <v>10</v>
      </c>
      <c r="H27" s="38">
        <f ca="1">IF(OR(B27=1,'M&amp;E Property Good Factor'!G28&gt;'Trends Settings '!$B$2),
ROUND('M&amp;E Property Good Factor'!G28*IF(B27&gt;ROUND($H$1*'Trends Settings '!$B$1,0),
INDIRECT("'2019 Equip Index Factors'!C"&amp;TEXT(ROUND(($H$1*'Trends Settings '!$B$1),0)+2,"0")),
'2019 Equip Index Factors'!C28)*0.01,0),
IF(OR('M&amp;E Property Good Factor'!G27 &gt; 'Trends Settings '!$B$2,B27 &lt;=ROUND($H$1*'Trends Settings '!$B$1,0)),
ROUND('Trends Settings '!$B$2*
IF(B27&gt;ROUND($H$1*'Trends Settings '!$B$1,0),INDIRECT("'2019 Equip Index Factors'!C"&amp;TEXT(ROUND(($H$1*'Trends Settings '!$B$1),0)+2,"0")),'2019 Equip Index Factors'!C28)*0.01,0),H26))</f>
        <v>10</v>
      </c>
      <c r="I27" s="38">
        <f ca="1">IF(OR(B27=1,'M&amp;E Property Good Factor'!H28&gt;'Trends Settings '!$B$2),
ROUND('M&amp;E Property Good Factor'!H28*IF(B27&gt;ROUND($I$1*'Trends Settings '!$B$1,0),
INDIRECT("'2019 Equip Index Factors'!C"&amp;TEXT(ROUND(($I$1*'Trends Settings '!$B$1),0)+2,"0")),
'2019 Equip Index Factors'!C28)*0.01,0),
IF(OR('M&amp;E Property Good Factor'!H27 &gt; 'Trends Settings '!$B$2,B27 &lt;=ROUND($I$1*'Trends Settings '!$B$1,0)),
ROUND('Trends Settings '!$B$2*
IF(B27&gt;ROUND($I$1*'Trends Settings '!$B$1,0),INDIRECT("'2019 Equip Index Factors'!C"&amp;TEXT(ROUND(($I$1*'Trends Settings '!$B$1),0)+2,"0")),'2019 Equip Index Factors'!C28)*0.01,0),I26))</f>
        <v>10</v>
      </c>
      <c r="J27" s="38">
        <f ca="1">IF(OR(B27=1,'M&amp;E Property Good Factor'!I28&gt;'Trends Settings '!$B$2),
ROUND('M&amp;E Property Good Factor'!I28*IF(B27&gt;ROUND($J$1*'Trends Settings '!$B$1,0),
INDIRECT("'2019 Equip Index Factors'!C"&amp;TEXT(ROUND(($J$1*'Trends Settings '!$B$1),0)+2,"0")),
'2019 Equip Index Factors'!C28)*0.01,0),
IF(OR('M&amp;E Property Good Factor'!I27 &gt; 'Trends Settings '!$B$2,B27 &lt;=ROUND($J$1*'Trends Settings '!$B$1,0)),
ROUND('Trends Settings '!$B$2*
IF(B27&gt;ROUND($J$1*'Trends Settings '!$B$1,0),INDIRECT("'2019 Equip Index Factors'!C"&amp;TEXT(ROUND(($J$1*'Trends Settings '!$B$1),0)+2,"0")),'2019 Equip Index Factors'!C28)*0.01,0),J26))</f>
        <v>11</v>
      </c>
      <c r="K27" s="38">
        <f ca="1">IF(OR(B27=1,'M&amp;E Property Good Factor'!J28&gt;'Trends Settings '!$B$2),
ROUND('M&amp;E Property Good Factor'!J28*IF(B27&gt;ROUND($K$1*'Trends Settings '!$B$1,0),
INDIRECT("'2019 Equip Index Factors'!C"&amp;TEXT(ROUND(($K$1*'Trends Settings '!$B$1),0)+2,"0")),
'2019 Equip Index Factors'!C28)*0.01,0),
IF(OR('M&amp;E Property Good Factor'!J27 &gt; 'Trends Settings '!$B$2,B27 &lt;=ROUND($K$1*'Trends Settings '!$B$1,0)),
ROUND('Trends Settings '!$B$2*
IF(B27&gt;ROUND($K$1*'Trends Settings '!$B$1,0),INDIRECT("'2019 Equip Index Factors'!C"&amp;TEXT(ROUND(($K$1*'Trends Settings '!$B$1),0)+2,"0")),'2019 Equip Index Factors'!C28)*0.01,0),K26))</f>
        <v>11</v>
      </c>
      <c r="L27" s="38">
        <f ca="1">IF(OR(B27=1,'M&amp;E Property Good Factor'!K28&gt;'Trends Settings '!$B$2),
ROUND('M&amp;E Property Good Factor'!K28*IF(B27&gt;ROUND($L$1*'Trends Settings '!$B$1,0),
INDIRECT("'2019 Equip Index Factors'!C"&amp;TEXT(ROUND(($L$1*'Trends Settings '!$B$1),0)+2,"0")),
'2019 Equip Index Factors'!C28)*0.01,0),
IF(OR('M&amp;E Property Good Factor'!K27 &gt; 'Trends Settings '!$B$2,B27 &lt;=ROUND($L$1*'Trends Settings '!$B$1,0)),
ROUND('Trends Settings '!$B$2*
IF(B27&gt;ROUND($L$1*'Trends Settings '!$B$1,0),INDIRECT("'2019 Equip Index Factors'!C"&amp;TEXT(ROUND(($L$1*'Trends Settings '!$B$1),0)+2,"0")),'2019 Equip Index Factors'!C28)*0.01,0),L26))</f>
        <v>12</v>
      </c>
      <c r="M27" s="38">
        <f ca="1">IF(OR(B27=1,'M&amp;E Property Good Factor'!L28&gt;'Trends Settings '!$B$2),
ROUND('M&amp;E Property Good Factor'!L28*IF(B27&gt;ROUND($M$1*'Trends Settings '!$B$1,0),
INDIRECT("'2019 Equip Index Factors'!C"&amp;TEXT(ROUND(($M$1*'Trends Settings '!$B$1),0)+2,"0")),
'2019 Equip Index Factors'!C28)*0.01,0),
IF(OR('M&amp;E Property Good Factor'!L27 &gt; 'Trends Settings '!$B$2,B27 &lt;=ROUND($M$1*'Trends Settings '!$B$1,0)),
ROUND('Trends Settings '!$B$2*
IF(B27&gt;ROUND($M$1*'Trends Settings '!$B$1,0),INDIRECT("'2019 Equip Index Factors'!C"&amp;TEXT(ROUND(($M$1*'Trends Settings '!$B$1),0)+2,"0")),'2019 Equip Index Factors'!C28)*0.01,0),M26))</f>
        <v>12</v>
      </c>
      <c r="N27" s="38">
        <f ca="1">IF(OR(B27=1,'M&amp;E Property Good Factor'!M28&gt;'Trends Settings '!$B$2),
ROUND('M&amp;E Property Good Factor'!M28*IF(B27&gt;ROUND($N$1*'Trends Settings '!$B$1,0),
INDIRECT("'2019 Equip Index Factors'!C"&amp;TEXT(ROUND(($N$1*'Trends Settings '!$B$1),0)+2,"0")),
'2019 Equip Index Factors'!C28)*0.01,0),
IF(OR('M&amp;E Property Good Factor'!M27 &gt; 'Trends Settings '!$B$2,B27 &lt;=ROUND($N$1*'Trends Settings '!$B$1,0)),
ROUND('Trends Settings '!$B$2*
IF(B27&gt;ROUND($N$1*'Trends Settings '!$B$1,0),INDIRECT("'2019 Equip Index Factors'!C"&amp;TEXT(ROUND(($N$1*'Trends Settings '!$B$1),0)+2,"0")),'2019 Equip Index Factors'!C28)*0.01,0),N26))</f>
        <v>12</v>
      </c>
      <c r="O27" s="38">
        <f ca="1">IF(OR(B27=1,'M&amp;E Property Good Factor'!N28&gt;'Trends Settings '!$B$2),
ROUND('M&amp;E Property Good Factor'!N28*IF(B27&gt;ROUND($O$1*'Trends Settings '!$B$1,0),
INDIRECT("'2019 Equip Index Factors'!C"&amp;TEXT(ROUND(($O$1*'Trends Settings '!$B$1),0)+2,"0")),
'2019 Equip Index Factors'!C28)*0.01,0),
IF(OR('M&amp;E Property Good Factor'!N27 &gt; 'Trends Settings '!$B$2,B27 &lt;=ROUND($O$1*'Trends Settings '!$B$1,0)),
ROUND('Trends Settings '!$B$2*
IF(B27&gt;ROUND($O$1*'Trends Settings '!$B$1,0),INDIRECT("'2019 Equip Index Factors'!C"&amp;TEXT(ROUND(($O$1*'Trends Settings '!$B$1),0)+2,"0")),'2019 Equip Index Factors'!C28)*0.01,0),O26))</f>
        <v>12</v>
      </c>
      <c r="P27" s="38">
        <f ca="1">IF(OR(B27=1,'M&amp;E Property Good Factor'!O28&gt;'Trends Settings '!$B$2),
ROUND('M&amp;E Property Good Factor'!O28*IF(B27&gt;ROUND($P$1*'Trends Settings '!$B$1,0),
INDIRECT("'2019 Equip Index Factors'!C"&amp;TEXT(ROUND(($P$1*'Trends Settings '!$B$1),0)+2,"0")),
'2019 Equip Index Factors'!C28)*0.01,0),
IF(OR('M&amp;E Property Good Factor'!O27 &gt; 'Trends Settings '!$B$2,B27 &lt;=ROUND($P$1*'Trends Settings '!$B$1,0)),
ROUND('Trends Settings '!$B$2*
IF(B27&gt;ROUND($P$1*'Trends Settings '!$B$1,0),INDIRECT("'2019 Equip Index Factors'!C"&amp;TEXT(ROUND(($P$1*'Trends Settings '!$B$1),0)+2,"0")),'2019 Equip Index Factors'!C28)*0.01,0),P26))</f>
        <v>13</v>
      </c>
      <c r="Q27" s="38">
        <f ca="1">IF(OR(B27=1,'M&amp;E Property Good Factor'!P28&gt;'Trends Settings '!$B$2),
ROUND('M&amp;E Property Good Factor'!P28*IF(B27&gt;ROUND($Q$1*'Trends Settings '!$B$1,0),
INDIRECT("'2019 Equip Index Factors'!C"&amp;TEXT(ROUND(($Q$1*'Trends Settings '!$B$1),0)+2,"0")),
'2019 Equip Index Factors'!C28)*0.01,0),
IF(OR('M&amp;E Property Good Factor'!P27 &gt; 'Trends Settings '!$B$2,B27 &lt;=ROUND($Q$1*'Trends Settings '!$B$1,0)),
ROUND('Trends Settings '!$B$2*
IF(B27&gt;ROUND($Q$1*'Trends Settings '!$B$1,0),INDIRECT("'2019 Equip Index Factors'!C"&amp;TEXT(ROUND(($Q$1*'Trends Settings '!$B$1),0)+2,"0")),'2019 Equip Index Factors'!C28)*0.01,0),Q26))</f>
        <v>13</v>
      </c>
      <c r="R27" s="38">
        <f ca="1">IF(OR(B27=1,'M&amp;E Property Good Factor'!Q28&gt;'Trends Settings '!$B$2),
ROUND('M&amp;E Property Good Factor'!Q28*IF(B27&gt;ROUND($R$1*'Trends Settings '!$B$1,0),
INDIRECT("'2019 Equip Index Factors'!C"&amp;TEXT(ROUND(($R$1*'Trends Settings '!$B$1),0)+2,"0")),
'2019 Equip Index Factors'!C28)*0.01,0),
IF(OR('M&amp;E Property Good Factor'!Q27 &gt; 'Trends Settings '!$B$2,B27 &lt;=ROUND($R$1*'Trends Settings '!$B$1,0)),
ROUND('Trends Settings '!$B$2*
IF(B27&gt;ROUND($R$1*'Trends Settings '!$B$1,0),INDIRECT("'2019 Equip Index Factors'!C"&amp;TEXT(ROUND(($R$1*'Trends Settings '!$B$1),0)+2,"0")),'2019 Equip Index Factors'!C28)*0.01,0),R26))</f>
        <v>15</v>
      </c>
      <c r="S27" s="38">
        <f ca="1">IF(OR(B27=1,'M&amp;E Property Good Factor'!R28&gt;'Trends Settings '!$B$2),
ROUND('M&amp;E Property Good Factor'!R28*IF(B27&gt;ROUND($S$1*'Trends Settings '!$B$1,0),
INDIRECT("'2019 Equip Index Factors'!C"&amp;TEXT(ROUND(($S$1*'Trends Settings '!$B$1),0)+2,"0")),
'2019 Equip Index Factors'!C28)*0.01,0),
IF(OR('M&amp;E Property Good Factor'!R27 &gt; 'Trends Settings '!$B$2,B27 &lt;=ROUND($S$1*'Trends Settings '!$B$1,0)),
ROUND('Trends Settings '!$B$2*
IF(B27&gt;ROUND($S$1*'Trends Settings '!$B$1,0),INDIRECT("'2019 Equip Index Factors'!C"&amp;TEXT(ROUND(($S$1*'Trends Settings '!$B$1),0)+2,"0")),'2019 Equip Index Factors'!C28)*0.01,0),S26))</f>
        <v>22</v>
      </c>
      <c r="T27" s="38">
        <f ca="1">IF(OR(B27=1,'M&amp;E Property Good Factor'!S28&gt;'Trends Settings '!$B$2),
ROUND('M&amp;E Property Good Factor'!S28*IF(B27&gt;ROUND($T$1*'Trends Settings '!$B$1,0),
INDIRECT("'2019 Equip Index Factors'!C"&amp;TEXT(ROUND(($T$1*'Trends Settings '!$B$1),0)+2,"0")),
'2019 Equip Index Factors'!C28)*0.01,0),
IF(OR('M&amp;E Property Good Factor'!S27 &gt; 'Trends Settings '!$B$2,B27 &lt;=ROUND($T$1*'Trends Settings '!$B$1,0)),
ROUND('Trends Settings '!$B$2*
IF(B27&gt;ROUND($T$1*'Trends Settings '!$B$1,0),INDIRECT("'2019 Equip Index Factors'!C"&amp;TEXT(ROUND(($T$1*'Trends Settings '!$B$1),0)+2,"0")),'2019 Equip Index Factors'!C28)*0.01,0),T26))</f>
        <v>34</v>
      </c>
      <c r="U27" s="38">
        <f ca="1">IF(OR(B27=1,'M&amp;E Property Good Factor'!T28&gt;'Trends Settings '!$B$2),
ROUND('M&amp;E Property Good Factor'!T28*IF(B27&gt;ROUND($U$1*'Trends Settings '!$B$1,0),
INDIRECT("'2019 Equip Index Factors'!C"&amp;TEXT(ROUND(($U$1*'Trends Settings '!$B$1),0)+2,"0")),
'2019 Equip Index Factors'!C28)*0.01,0),
IF(OR('M&amp;E Property Good Factor'!T27 &gt; 'Trends Settings '!$B$2,B27 &lt;=ROUND($U$1*'Trends Settings '!$B$1,0)),
ROUND('Trends Settings '!$B$2*
IF(B27&gt;ROUND($U$1*'Trends Settings '!$B$1,0),INDIRECT("'2019 Equip Index Factors'!C"&amp;TEXT(ROUND(($U$1*'Trends Settings '!$B$1),0)+2,"0")),'2019 Equip Index Factors'!C28)*0.01,0),U26))</f>
        <v>54</v>
      </c>
      <c r="V27" s="38">
        <f ca="1">IF(OR(B27=1,'M&amp;E Property Good Factor'!U28&gt;'Trends Settings '!$B$2),
ROUND('M&amp;E Property Good Factor'!U28*IF(B27&gt;ROUND($V$1*'Trends Settings '!$B$1,0),
INDIRECT("'2019 Equip Index Factors'!C"&amp;TEXT(ROUND(($V$1*'Trends Settings '!$B$1),0)+2,"0")),
'2019 Equip Index Factors'!C28)*0.01,0),
IF(OR('M&amp;E Property Good Factor'!U27 &gt; 'Trends Settings '!$B$2,B27 &lt;=ROUND($V$1*'Trends Settings '!$B$1,0)),
ROUND('Trends Settings '!$B$2*
IF(B27&gt;ROUND($V$1*'Trends Settings '!$B$1,0),INDIRECT("'2019 Equip Index Factors'!C"&amp;TEXT(ROUND(($V$1*'Trends Settings '!$B$1),0)+2,"0")),'2019 Equip Index Factors'!C28)*0.01,0),V26))</f>
        <v>72</v>
      </c>
      <c r="W27" s="38">
        <f ca="1">IF(OR(B27=1,'M&amp;E Property Good Factor'!V28&gt;'Trends Settings '!$B$2),
ROUND('M&amp;E Property Good Factor'!V28*IF(B27&gt;ROUND($W$1*'Trends Settings '!$B$1,0),
INDIRECT("'2019 Equip Index Factors'!C"&amp;TEXT(ROUND(($W$1*'Trends Settings '!$B$1),0)+2,"0")),
'2019 Equip Index Factors'!C28)*0.01,0),
IF(OR('M&amp;E Property Good Factor'!V27 &gt; 'Trends Settings '!$B$2,B27 &lt;=ROUND($W$1*'Trends Settings '!$B$1,0)),
ROUND('Trends Settings '!$B$2*
IF(B27&gt;ROUND($W$1*'Trends Settings '!$B$1,0),INDIRECT("'2019 Equip Index Factors'!C"&amp;TEXT(ROUND(($W$1*'Trends Settings '!$B$1),0)+2,"0")),'2019 Equip Index Factors'!C28)*0.01,0),W26))</f>
        <v>88</v>
      </c>
    </row>
    <row r="28" spans="1:23" ht="12.75" customHeight="1">
      <c r="A28" s="63">
        <v>1993</v>
      </c>
      <c r="B28" s="33">
        <v>27</v>
      </c>
      <c r="C28" s="38">
        <f ca="1">IF(OR(B28=1,'M&amp;E Property Good Factor'!B29&gt;'Trends Settings '!$B$2),ROUND('M&amp;E Property Good Factor'!B29*IF(B28&gt;ROUND($C$1*'Trends Settings '!$B$1,0),INDIRECT("'2019 Equip Index Factors'!C"&amp;TEXT(ROUND(($C$1*'Trends Settings '!$B$1),0)+2,"0")),'2019 Equip Index Factors'!C29)*0.01,0),IF(OR('M&amp;E Property Good Factor'!B28 &gt; 'Trends Settings '!$B$2,B28 &lt;=ROUND($C$1*'Trends Settings '!$B$1,0)),ROUND('Trends Settings '!$B$2*IF(B28&gt;ROUND($C$1*'Trends Settings '!$B$1,0),INDIRECT("'2019 Equip Index Factors'!C"&amp;TEXT(ROUND(($C$1*'Trends Settings '!$B$1),0)+2,"0")),'2019 Equip Index Factors'!C29)*0.01,0),C27))</f>
        <v>10</v>
      </c>
      <c r="D28" s="38">
        <f ca="1">IF(OR(B28=1,'M&amp;E Property Good Factor'!C29&gt;'Trends Settings '!$B$2),
ROUND('M&amp;E Property Good Factor'!C29*IF(B28&gt;ROUND($D$1*'Trends Settings '!$B$1,0),
INDIRECT("'2019 Equip Index Factors'!C"&amp;TEXT(ROUND(($D$1*'Trends Settings '!$B$1),0)+2,"0")),
'2019 Equip Index Factors'!C29)*0.01,0),
IF(OR('M&amp;E Property Good Factor'!C28 &gt; 'Trends Settings '!$B$2,B28 &lt;=ROUND($D$1*'Trends Settings '!$B$1,0)),
ROUND('Trends Settings '!$B$2*
IF(B28&gt;ROUND($D$1*'Trends Settings '!$B$1,0),INDIRECT("'2019 Equip Index Factors'!C"&amp;TEXT(ROUND(($D$1*'Trends Settings '!$B$1),0)+2,"0")),'2019 Equip Index Factors'!C29)*0.01,0),D27))</f>
        <v>10</v>
      </c>
      <c r="E28" s="38">
        <f ca="1">IF(OR(B28=1,'M&amp;E Property Good Factor'!D29&gt;'Trends Settings '!$B$2),
ROUND('M&amp;E Property Good Factor'!D29*IF(B28&gt;ROUND($E$1*'Trends Settings '!$B$1,0),
INDIRECT("'2019 Equip Index Factors'!C"&amp;TEXT(ROUND(($E$1*'Trends Settings '!$B$1),0)+2,"0")),
'2019 Equip Index Factors'!C29)*0.01,0),
IF(OR('M&amp;E Property Good Factor'!D28 &gt; 'Trends Settings '!$B$2,B28 &lt;=ROUND($E$1*'Trends Settings '!$B$1,0)),
ROUND('Trends Settings '!$B$2*
IF(B28&gt;ROUND($E$1*'Trends Settings '!$B$1,0),INDIRECT("'2019 Equip Index Factors'!C"&amp;TEXT(ROUND(($E$1*'Trends Settings '!$B$1),0)+2,"0")),'2019 Equip Index Factors'!C29)*0.01,0),E27))</f>
        <v>10</v>
      </c>
      <c r="F28" s="38">
        <f ca="1">IF(OR(B28=1,'M&amp;E Property Good Factor'!E29&gt;'Trends Settings '!$B$2),
ROUND('M&amp;E Property Good Factor'!E29*IF(B28&gt;ROUND($F$1*'Trends Settings '!$B$1,0),
INDIRECT("'2019 Equip Index Factors'!C"&amp;TEXT(ROUND(($F$1*'Trends Settings '!$B$1),0)+2,"0")),
'2019 Equip Index Factors'!C29)*0.01,0),
IF(OR('M&amp;E Property Good Factor'!E28 &gt; 'Trends Settings '!$B$2,B28 &lt;=ROUND($F$1*'Trends Settings '!$B$1,0)),
ROUND('Trends Settings '!$B$2*
IF(B28&gt;ROUND($F$1*'Trends Settings '!$B$1,0),INDIRECT("'2019 Equip Index Factors'!C"&amp;TEXT(ROUND(($F$1*'Trends Settings '!$B$1),0)+2,"0")),'2019 Equip Index Factors'!C29)*0.01,0),F27))</f>
        <v>10</v>
      </c>
      <c r="G28" s="38">
        <f ca="1">IF(OR(B28=1,'M&amp;E Property Good Factor'!F29&gt;'Trends Settings '!$B$2),
ROUND('M&amp;E Property Good Factor'!F29*IF(B28&gt;ROUND($G$1*'Trends Settings '!$B$1,0),
INDIRECT("'2019 Equip Index Factors'!C"&amp;TEXT(ROUND(($G$1*'Trends Settings '!$B$1),0)+2,"0")),
'2019 Equip Index Factors'!C29)*0.01,0),
IF(OR('M&amp;E Property Good Factor'!F28 &gt; 'Trends Settings '!$B$2,B28 &lt;=ROUND($G$1*'Trends Settings '!$B$1,0)),
ROUND('Trends Settings '!$B$2*
IF(B28&gt;ROUND($G$1*'Trends Settings '!$B$1,0),INDIRECT("'2019 Equip Index Factors'!C"&amp;TEXT(ROUND(($G$1*'Trends Settings '!$B$1),0)+2,"0")),'2019 Equip Index Factors'!C29)*0.01,0),G27))</f>
        <v>10</v>
      </c>
      <c r="H28" s="38">
        <f ca="1">IF(OR(B28=1,'M&amp;E Property Good Factor'!G29&gt;'Trends Settings '!$B$2),
ROUND('M&amp;E Property Good Factor'!G29*IF(B28&gt;ROUND($H$1*'Trends Settings '!$B$1,0),
INDIRECT("'2019 Equip Index Factors'!C"&amp;TEXT(ROUND(($H$1*'Trends Settings '!$B$1),0)+2,"0")),
'2019 Equip Index Factors'!C29)*0.01,0),
IF(OR('M&amp;E Property Good Factor'!G28 &gt; 'Trends Settings '!$B$2,B28 &lt;=ROUND($H$1*'Trends Settings '!$B$1,0)),
ROUND('Trends Settings '!$B$2*
IF(B28&gt;ROUND($H$1*'Trends Settings '!$B$1,0),INDIRECT("'2019 Equip Index Factors'!C"&amp;TEXT(ROUND(($H$1*'Trends Settings '!$B$1),0)+2,"0")),'2019 Equip Index Factors'!C29)*0.01,0),H27))</f>
        <v>10</v>
      </c>
      <c r="I28" s="38">
        <f ca="1">IF(OR(B28=1,'M&amp;E Property Good Factor'!H29&gt;'Trends Settings '!$B$2),
ROUND('M&amp;E Property Good Factor'!H29*IF(B28&gt;ROUND($I$1*'Trends Settings '!$B$1,0),
INDIRECT("'2019 Equip Index Factors'!C"&amp;TEXT(ROUND(($I$1*'Trends Settings '!$B$1),0)+2,"0")),
'2019 Equip Index Factors'!C29)*0.01,0),
IF(OR('M&amp;E Property Good Factor'!H28 &gt; 'Trends Settings '!$B$2,B28 &lt;=ROUND($I$1*'Trends Settings '!$B$1,0)),
ROUND('Trends Settings '!$B$2*
IF(B28&gt;ROUND($I$1*'Trends Settings '!$B$1,0),INDIRECT("'2019 Equip Index Factors'!C"&amp;TEXT(ROUND(($I$1*'Trends Settings '!$B$1),0)+2,"0")),'2019 Equip Index Factors'!C29)*0.01,0),I27))</f>
        <v>10</v>
      </c>
      <c r="J28" s="38">
        <f ca="1">IF(OR(B28=1,'M&amp;E Property Good Factor'!I29&gt;'Trends Settings '!$B$2),
ROUND('M&amp;E Property Good Factor'!I29*IF(B28&gt;ROUND($J$1*'Trends Settings '!$B$1,0),
INDIRECT("'2019 Equip Index Factors'!C"&amp;TEXT(ROUND(($J$1*'Trends Settings '!$B$1),0)+2,"0")),
'2019 Equip Index Factors'!C29)*0.01,0),
IF(OR('M&amp;E Property Good Factor'!I28 &gt; 'Trends Settings '!$B$2,B28 &lt;=ROUND($J$1*'Trends Settings '!$B$1,0)),
ROUND('Trends Settings '!$B$2*
IF(B28&gt;ROUND($J$1*'Trends Settings '!$B$1,0),INDIRECT("'2019 Equip Index Factors'!C"&amp;TEXT(ROUND(($J$1*'Trends Settings '!$B$1),0)+2,"0")),'2019 Equip Index Factors'!C29)*0.01,0),J27))</f>
        <v>11</v>
      </c>
      <c r="K28" s="38">
        <f ca="1">IF(OR(B28=1,'M&amp;E Property Good Factor'!J29&gt;'Trends Settings '!$B$2),
ROUND('M&amp;E Property Good Factor'!J29*IF(B28&gt;ROUND($K$1*'Trends Settings '!$B$1,0),
INDIRECT("'2019 Equip Index Factors'!C"&amp;TEXT(ROUND(($K$1*'Trends Settings '!$B$1),0)+2,"0")),
'2019 Equip Index Factors'!C29)*0.01,0),
IF(OR('M&amp;E Property Good Factor'!J28 &gt; 'Trends Settings '!$B$2,B28 &lt;=ROUND($K$1*'Trends Settings '!$B$1,0)),
ROUND('Trends Settings '!$B$2*
IF(B28&gt;ROUND($K$1*'Trends Settings '!$B$1,0),INDIRECT("'2019 Equip Index Factors'!C"&amp;TEXT(ROUND(($K$1*'Trends Settings '!$B$1),0)+2,"0")),'2019 Equip Index Factors'!C29)*0.01,0),K27))</f>
        <v>11</v>
      </c>
      <c r="L28" s="38">
        <f ca="1">IF(OR(B28=1,'M&amp;E Property Good Factor'!K29&gt;'Trends Settings '!$B$2),
ROUND('M&amp;E Property Good Factor'!K29*IF(B28&gt;ROUND($L$1*'Trends Settings '!$B$1,0),
INDIRECT("'2019 Equip Index Factors'!C"&amp;TEXT(ROUND(($L$1*'Trends Settings '!$B$1),0)+2,"0")),
'2019 Equip Index Factors'!C29)*0.01,0),
IF(OR('M&amp;E Property Good Factor'!K28 &gt; 'Trends Settings '!$B$2,B28 &lt;=ROUND($L$1*'Trends Settings '!$B$1,0)),
ROUND('Trends Settings '!$B$2*
IF(B28&gt;ROUND($L$1*'Trends Settings '!$B$1,0),INDIRECT("'2019 Equip Index Factors'!C"&amp;TEXT(ROUND(($L$1*'Trends Settings '!$B$1),0)+2,"0")),'2019 Equip Index Factors'!C29)*0.01,0),L27))</f>
        <v>12</v>
      </c>
      <c r="M28" s="38">
        <f ca="1">IF(OR(B28=1,'M&amp;E Property Good Factor'!L29&gt;'Trends Settings '!$B$2),
ROUND('M&amp;E Property Good Factor'!L29*IF(B28&gt;ROUND($M$1*'Trends Settings '!$B$1,0),
INDIRECT("'2019 Equip Index Factors'!C"&amp;TEXT(ROUND(($M$1*'Trends Settings '!$B$1),0)+2,"0")),
'2019 Equip Index Factors'!C29)*0.01,0),
IF(OR('M&amp;E Property Good Factor'!L28 &gt; 'Trends Settings '!$B$2,B28 &lt;=ROUND($M$1*'Trends Settings '!$B$1,0)),
ROUND('Trends Settings '!$B$2*
IF(B28&gt;ROUND($M$1*'Trends Settings '!$B$1,0),INDIRECT("'2019 Equip Index Factors'!C"&amp;TEXT(ROUND(($M$1*'Trends Settings '!$B$1),0)+2,"0")),'2019 Equip Index Factors'!C29)*0.01,0),M27))</f>
        <v>12</v>
      </c>
      <c r="N28" s="38">
        <f ca="1">IF(OR(B28=1,'M&amp;E Property Good Factor'!M29&gt;'Trends Settings '!$B$2),
ROUND('M&amp;E Property Good Factor'!M29*IF(B28&gt;ROUND($N$1*'Trends Settings '!$B$1,0),
INDIRECT("'2019 Equip Index Factors'!C"&amp;TEXT(ROUND(($N$1*'Trends Settings '!$B$1),0)+2,"0")),
'2019 Equip Index Factors'!C29)*0.01,0),
IF(OR('M&amp;E Property Good Factor'!M28 &gt; 'Trends Settings '!$B$2,B28 &lt;=ROUND($N$1*'Trends Settings '!$B$1,0)),
ROUND('Trends Settings '!$B$2*
IF(B28&gt;ROUND($N$1*'Trends Settings '!$B$1,0),INDIRECT("'2019 Equip Index Factors'!C"&amp;TEXT(ROUND(($N$1*'Trends Settings '!$B$1),0)+2,"0")),'2019 Equip Index Factors'!C29)*0.01,0),N27))</f>
        <v>12</v>
      </c>
      <c r="O28" s="38">
        <f ca="1">IF(OR(B28=1,'M&amp;E Property Good Factor'!N29&gt;'Trends Settings '!$B$2),
ROUND('M&amp;E Property Good Factor'!N29*IF(B28&gt;ROUND($O$1*'Trends Settings '!$B$1,0),
INDIRECT("'2019 Equip Index Factors'!C"&amp;TEXT(ROUND(($O$1*'Trends Settings '!$B$1),0)+2,"0")),
'2019 Equip Index Factors'!C29)*0.01,0),
IF(OR('M&amp;E Property Good Factor'!N28 &gt; 'Trends Settings '!$B$2,B28 &lt;=ROUND($O$1*'Trends Settings '!$B$1,0)),
ROUND('Trends Settings '!$B$2*
IF(B28&gt;ROUND($O$1*'Trends Settings '!$B$1,0),INDIRECT("'2019 Equip Index Factors'!C"&amp;TEXT(ROUND(($O$1*'Trends Settings '!$B$1),0)+2,"0")),'2019 Equip Index Factors'!C29)*0.01,0),O27))</f>
        <v>12</v>
      </c>
      <c r="P28" s="38">
        <f ca="1">IF(OR(B28=1,'M&amp;E Property Good Factor'!O29&gt;'Trends Settings '!$B$2),
ROUND('M&amp;E Property Good Factor'!O29*IF(B28&gt;ROUND($P$1*'Trends Settings '!$B$1,0),
INDIRECT("'2019 Equip Index Factors'!C"&amp;TEXT(ROUND(($P$1*'Trends Settings '!$B$1),0)+2,"0")),
'2019 Equip Index Factors'!C29)*0.01,0),
IF(OR('M&amp;E Property Good Factor'!O28 &gt; 'Trends Settings '!$B$2,B28 &lt;=ROUND($P$1*'Trends Settings '!$B$1,0)),
ROUND('Trends Settings '!$B$2*
IF(B28&gt;ROUND($P$1*'Trends Settings '!$B$1,0),INDIRECT("'2019 Equip Index Factors'!C"&amp;TEXT(ROUND(($P$1*'Trends Settings '!$B$1),0)+2,"0")),'2019 Equip Index Factors'!C29)*0.01,0),P27))</f>
        <v>13</v>
      </c>
      <c r="Q28" s="38">
        <f ca="1">IF(OR(B28=1,'M&amp;E Property Good Factor'!P29&gt;'Trends Settings '!$B$2),
ROUND('M&amp;E Property Good Factor'!P29*IF(B28&gt;ROUND($Q$1*'Trends Settings '!$B$1,0),
INDIRECT("'2019 Equip Index Factors'!C"&amp;TEXT(ROUND(($Q$1*'Trends Settings '!$B$1),0)+2,"0")),
'2019 Equip Index Factors'!C29)*0.01,0),
IF(OR('M&amp;E Property Good Factor'!P28 &gt; 'Trends Settings '!$B$2,B28 &lt;=ROUND($Q$1*'Trends Settings '!$B$1,0)),
ROUND('Trends Settings '!$B$2*
IF(B28&gt;ROUND($Q$1*'Trends Settings '!$B$1,0),INDIRECT("'2019 Equip Index Factors'!C"&amp;TEXT(ROUND(($Q$1*'Trends Settings '!$B$1),0)+2,"0")),'2019 Equip Index Factors'!C29)*0.01,0),Q27))</f>
        <v>13</v>
      </c>
      <c r="R28" s="38">
        <f ca="1">IF(OR(B28=1,'M&amp;E Property Good Factor'!Q29&gt;'Trends Settings '!$B$2),
ROUND('M&amp;E Property Good Factor'!Q29*IF(B28&gt;ROUND($R$1*'Trends Settings '!$B$1,0),
INDIRECT("'2019 Equip Index Factors'!C"&amp;TEXT(ROUND(($R$1*'Trends Settings '!$B$1),0)+2,"0")),
'2019 Equip Index Factors'!C29)*0.01,0),
IF(OR('M&amp;E Property Good Factor'!Q28 &gt; 'Trends Settings '!$B$2,B28 &lt;=ROUND($R$1*'Trends Settings '!$B$1,0)),
ROUND('Trends Settings '!$B$2*
IF(B28&gt;ROUND($R$1*'Trends Settings '!$B$1,0),INDIRECT("'2019 Equip Index Factors'!C"&amp;TEXT(ROUND(($R$1*'Trends Settings '!$B$1),0)+2,"0")),'2019 Equip Index Factors'!C29)*0.01,0),R27))</f>
        <v>13</v>
      </c>
      <c r="S28" s="38">
        <f ca="1">IF(OR(B28=1,'M&amp;E Property Good Factor'!R29&gt;'Trends Settings '!$B$2),
ROUND('M&amp;E Property Good Factor'!R29*IF(B28&gt;ROUND($S$1*'Trends Settings '!$B$1,0),
INDIRECT("'2019 Equip Index Factors'!C"&amp;TEXT(ROUND(($S$1*'Trends Settings '!$B$1),0)+2,"0")),
'2019 Equip Index Factors'!C29)*0.01,0),
IF(OR('M&amp;E Property Good Factor'!R28 &gt; 'Trends Settings '!$B$2,B28 &lt;=ROUND($S$1*'Trends Settings '!$B$1,0)),
ROUND('Trends Settings '!$B$2*
IF(B28&gt;ROUND($S$1*'Trends Settings '!$B$1,0),INDIRECT("'2019 Equip Index Factors'!C"&amp;TEXT(ROUND(($S$1*'Trends Settings '!$B$1),0)+2,"0")),'2019 Equip Index Factors'!C29)*0.01,0),S27))</f>
        <v>19</v>
      </c>
      <c r="T28" s="38">
        <f ca="1">IF(OR(B28=1,'M&amp;E Property Good Factor'!S29&gt;'Trends Settings '!$B$2),
ROUND('M&amp;E Property Good Factor'!S29*IF(B28&gt;ROUND($T$1*'Trends Settings '!$B$1,0),
INDIRECT("'2019 Equip Index Factors'!C"&amp;TEXT(ROUND(($T$1*'Trends Settings '!$B$1),0)+2,"0")),
'2019 Equip Index Factors'!C29)*0.01,0),
IF(OR('M&amp;E Property Good Factor'!S28 &gt; 'Trends Settings '!$B$2,B28 &lt;=ROUND($T$1*'Trends Settings '!$B$1,0)),
ROUND('Trends Settings '!$B$2*
IF(B28&gt;ROUND($T$1*'Trends Settings '!$B$1,0),INDIRECT("'2019 Equip Index Factors'!C"&amp;TEXT(ROUND(($T$1*'Trends Settings '!$B$1),0)+2,"0")),'2019 Equip Index Factors'!C29)*0.01,0),T27))</f>
        <v>31</v>
      </c>
      <c r="U28" s="38">
        <f ca="1">IF(OR(B28=1,'M&amp;E Property Good Factor'!T29&gt;'Trends Settings '!$B$2),
ROUND('M&amp;E Property Good Factor'!T29*IF(B28&gt;ROUND($U$1*'Trends Settings '!$B$1,0),
INDIRECT("'2019 Equip Index Factors'!C"&amp;TEXT(ROUND(($U$1*'Trends Settings '!$B$1),0)+2,"0")),
'2019 Equip Index Factors'!C29)*0.01,0),
IF(OR('M&amp;E Property Good Factor'!T28 &gt; 'Trends Settings '!$B$2,B28 &lt;=ROUND($U$1*'Trends Settings '!$B$1,0)),
ROUND('Trends Settings '!$B$2*
IF(B28&gt;ROUND($U$1*'Trends Settings '!$B$1,0),INDIRECT("'2019 Equip Index Factors'!C"&amp;TEXT(ROUND(($U$1*'Trends Settings '!$B$1),0)+2,"0")),'2019 Equip Index Factors'!C29)*0.01,0),U27))</f>
        <v>52</v>
      </c>
      <c r="V28" s="38">
        <f ca="1">IF(OR(B28=1,'M&amp;E Property Good Factor'!U29&gt;'Trends Settings '!$B$2),
ROUND('M&amp;E Property Good Factor'!U29*IF(B28&gt;ROUND($V$1*'Trends Settings '!$B$1,0),
INDIRECT("'2019 Equip Index Factors'!C"&amp;TEXT(ROUND(($V$1*'Trends Settings '!$B$1),0)+2,"0")),
'2019 Equip Index Factors'!C29)*0.01,0),
IF(OR('M&amp;E Property Good Factor'!U28 &gt; 'Trends Settings '!$B$2,B28 &lt;=ROUND($V$1*'Trends Settings '!$B$1,0)),
ROUND('Trends Settings '!$B$2*
IF(B28&gt;ROUND($V$1*'Trends Settings '!$B$1,0),INDIRECT("'2019 Equip Index Factors'!C"&amp;TEXT(ROUND(($V$1*'Trends Settings '!$B$1),0)+2,"0")),'2019 Equip Index Factors'!C29)*0.01,0),V27))</f>
        <v>71</v>
      </c>
      <c r="W28" s="38">
        <f ca="1">IF(OR(B28=1,'M&amp;E Property Good Factor'!V29&gt;'Trends Settings '!$B$2),
ROUND('M&amp;E Property Good Factor'!V29*IF(B28&gt;ROUND($W$1*'Trends Settings '!$B$1,0),
INDIRECT("'2019 Equip Index Factors'!C"&amp;TEXT(ROUND(($W$1*'Trends Settings '!$B$1),0)+2,"0")),
'2019 Equip Index Factors'!C29)*0.01,0),
IF(OR('M&amp;E Property Good Factor'!V28 &gt; 'Trends Settings '!$B$2,B28 &lt;=ROUND($W$1*'Trends Settings '!$B$1,0)),
ROUND('Trends Settings '!$B$2*
IF(B28&gt;ROUND($W$1*'Trends Settings '!$B$1,0),INDIRECT("'2019 Equip Index Factors'!C"&amp;TEXT(ROUND(($W$1*'Trends Settings '!$B$1),0)+2,"0")),'2019 Equip Index Factors'!C29)*0.01,0),W27))</f>
        <v>87</v>
      </c>
    </row>
    <row r="29" spans="1:23" ht="12.75" customHeight="1">
      <c r="A29" s="63">
        <v>1992</v>
      </c>
      <c r="B29" s="33">
        <v>28</v>
      </c>
      <c r="C29" s="38">
        <f ca="1">IF(OR(B29=1,'M&amp;E Property Good Factor'!B30&gt;'Trends Settings '!$B$2),ROUND('M&amp;E Property Good Factor'!B30*IF(B29&gt;ROUND($C$1*'Trends Settings '!$B$1,0),INDIRECT("'2019 Equip Index Factors'!C"&amp;TEXT(ROUND(($C$1*'Trends Settings '!$B$1),0)+2,"0")),'2019 Equip Index Factors'!C30)*0.01,0),IF(OR('M&amp;E Property Good Factor'!B29 &gt; 'Trends Settings '!$B$2,B29 &lt;=ROUND($C$1*'Trends Settings '!$B$1,0)),ROUND('Trends Settings '!$B$2*IF(B29&gt;ROUND($C$1*'Trends Settings '!$B$1,0),INDIRECT("'2019 Equip Index Factors'!C"&amp;TEXT(ROUND(($C$1*'Trends Settings '!$B$1),0)+2,"0")),'2019 Equip Index Factors'!C30)*0.01,0),C28))</f>
        <v>10</v>
      </c>
      <c r="D29" s="38">
        <f ca="1">IF(OR(B29=1,'M&amp;E Property Good Factor'!C30&gt;'Trends Settings '!$B$2),
ROUND('M&amp;E Property Good Factor'!C30*IF(B29&gt;ROUND($D$1*'Trends Settings '!$B$1,0),
INDIRECT("'2019 Equip Index Factors'!C"&amp;TEXT(ROUND(($D$1*'Trends Settings '!$B$1),0)+2,"0")),
'2019 Equip Index Factors'!C30)*0.01,0),
IF(OR('M&amp;E Property Good Factor'!C29 &gt; 'Trends Settings '!$B$2,B29 &lt;=ROUND($D$1*'Trends Settings '!$B$1,0)),
ROUND('Trends Settings '!$B$2*
IF(B29&gt;ROUND($D$1*'Trends Settings '!$B$1,0),INDIRECT("'2019 Equip Index Factors'!C"&amp;TEXT(ROUND(($D$1*'Trends Settings '!$B$1),0)+2,"0")),'2019 Equip Index Factors'!C30)*0.01,0),D28))</f>
        <v>10</v>
      </c>
      <c r="E29" s="38">
        <f ca="1">IF(OR(B29=1,'M&amp;E Property Good Factor'!D30&gt;'Trends Settings '!$B$2),
ROUND('M&amp;E Property Good Factor'!D30*IF(B29&gt;ROUND($E$1*'Trends Settings '!$B$1,0),
INDIRECT("'2019 Equip Index Factors'!C"&amp;TEXT(ROUND(($E$1*'Trends Settings '!$B$1),0)+2,"0")),
'2019 Equip Index Factors'!C30)*0.01,0),
IF(OR('M&amp;E Property Good Factor'!D29 &gt; 'Trends Settings '!$B$2,B29 &lt;=ROUND($E$1*'Trends Settings '!$B$1,0)),
ROUND('Trends Settings '!$B$2*
IF(B29&gt;ROUND($E$1*'Trends Settings '!$B$1,0),INDIRECT("'2019 Equip Index Factors'!C"&amp;TEXT(ROUND(($E$1*'Trends Settings '!$B$1),0)+2,"0")),'2019 Equip Index Factors'!C30)*0.01,0),E28))</f>
        <v>10</v>
      </c>
      <c r="F29" s="38">
        <f ca="1">IF(OR(B29=1,'M&amp;E Property Good Factor'!E30&gt;'Trends Settings '!$B$2),
ROUND('M&amp;E Property Good Factor'!E30*IF(B29&gt;ROUND($F$1*'Trends Settings '!$B$1,0),
INDIRECT("'2019 Equip Index Factors'!C"&amp;TEXT(ROUND(($F$1*'Trends Settings '!$B$1),0)+2,"0")),
'2019 Equip Index Factors'!C30)*0.01,0),
IF(OR('M&amp;E Property Good Factor'!E29 &gt; 'Trends Settings '!$B$2,B29 &lt;=ROUND($F$1*'Trends Settings '!$B$1,0)),
ROUND('Trends Settings '!$B$2*
IF(B29&gt;ROUND($F$1*'Trends Settings '!$B$1,0),INDIRECT("'2019 Equip Index Factors'!C"&amp;TEXT(ROUND(($F$1*'Trends Settings '!$B$1),0)+2,"0")),'2019 Equip Index Factors'!C30)*0.01,0),F28))</f>
        <v>10</v>
      </c>
      <c r="G29" s="38">
        <f ca="1">IF(OR(B29=1,'M&amp;E Property Good Factor'!F30&gt;'Trends Settings '!$B$2),
ROUND('M&amp;E Property Good Factor'!F30*IF(B29&gt;ROUND($G$1*'Trends Settings '!$B$1,0),
INDIRECT("'2019 Equip Index Factors'!C"&amp;TEXT(ROUND(($G$1*'Trends Settings '!$B$1),0)+2,"0")),
'2019 Equip Index Factors'!C30)*0.01,0),
IF(OR('M&amp;E Property Good Factor'!F29 &gt; 'Trends Settings '!$B$2,B29 &lt;=ROUND($G$1*'Trends Settings '!$B$1,0)),
ROUND('Trends Settings '!$B$2*
IF(B29&gt;ROUND($G$1*'Trends Settings '!$B$1,0),INDIRECT("'2019 Equip Index Factors'!C"&amp;TEXT(ROUND(($G$1*'Trends Settings '!$B$1),0)+2,"0")),'2019 Equip Index Factors'!C30)*0.01,0),G28))</f>
        <v>10</v>
      </c>
      <c r="H29" s="38">
        <f ca="1">IF(OR(B29=1,'M&amp;E Property Good Factor'!G30&gt;'Trends Settings '!$B$2),
ROUND('M&amp;E Property Good Factor'!G30*IF(B29&gt;ROUND($H$1*'Trends Settings '!$B$1,0),
INDIRECT("'2019 Equip Index Factors'!C"&amp;TEXT(ROUND(($H$1*'Trends Settings '!$B$1),0)+2,"0")),
'2019 Equip Index Factors'!C30)*0.01,0),
IF(OR('M&amp;E Property Good Factor'!G29 &gt; 'Trends Settings '!$B$2,B29 &lt;=ROUND($H$1*'Trends Settings '!$B$1,0)),
ROUND('Trends Settings '!$B$2*
IF(B29&gt;ROUND($H$1*'Trends Settings '!$B$1,0),INDIRECT("'2019 Equip Index Factors'!C"&amp;TEXT(ROUND(($H$1*'Trends Settings '!$B$1),0)+2,"0")),'2019 Equip Index Factors'!C30)*0.01,0),H28))</f>
        <v>10</v>
      </c>
      <c r="I29" s="38">
        <f ca="1">IF(OR(B29=1,'M&amp;E Property Good Factor'!H30&gt;'Trends Settings '!$B$2),
ROUND('M&amp;E Property Good Factor'!H30*IF(B29&gt;ROUND($I$1*'Trends Settings '!$B$1,0),
INDIRECT("'2019 Equip Index Factors'!C"&amp;TEXT(ROUND(($I$1*'Trends Settings '!$B$1),0)+2,"0")),
'2019 Equip Index Factors'!C30)*0.01,0),
IF(OR('M&amp;E Property Good Factor'!H29 &gt; 'Trends Settings '!$B$2,B29 &lt;=ROUND($I$1*'Trends Settings '!$B$1,0)),
ROUND('Trends Settings '!$B$2*
IF(B29&gt;ROUND($I$1*'Trends Settings '!$B$1,0),INDIRECT("'2019 Equip Index Factors'!C"&amp;TEXT(ROUND(($I$1*'Trends Settings '!$B$1),0)+2,"0")),'2019 Equip Index Factors'!C30)*0.01,0),I28))</f>
        <v>10</v>
      </c>
      <c r="J29" s="38">
        <f ca="1">IF(OR(B29=1,'M&amp;E Property Good Factor'!I30&gt;'Trends Settings '!$B$2),
ROUND('M&amp;E Property Good Factor'!I30*IF(B29&gt;ROUND($J$1*'Trends Settings '!$B$1,0),
INDIRECT("'2019 Equip Index Factors'!C"&amp;TEXT(ROUND(($J$1*'Trends Settings '!$B$1),0)+2,"0")),
'2019 Equip Index Factors'!C30)*0.01,0),
IF(OR('M&amp;E Property Good Factor'!I29 &gt; 'Trends Settings '!$B$2,B29 &lt;=ROUND($J$1*'Trends Settings '!$B$1,0)),
ROUND('Trends Settings '!$B$2*
IF(B29&gt;ROUND($J$1*'Trends Settings '!$B$1,0),INDIRECT("'2019 Equip Index Factors'!C"&amp;TEXT(ROUND(($J$1*'Trends Settings '!$B$1),0)+2,"0")),'2019 Equip Index Factors'!C30)*0.01,0),J28))</f>
        <v>11</v>
      </c>
      <c r="K29" s="38">
        <f ca="1">IF(OR(B29=1,'M&amp;E Property Good Factor'!J30&gt;'Trends Settings '!$B$2),
ROUND('M&amp;E Property Good Factor'!J30*IF(B29&gt;ROUND($K$1*'Trends Settings '!$B$1,0),
INDIRECT("'2019 Equip Index Factors'!C"&amp;TEXT(ROUND(($K$1*'Trends Settings '!$B$1),0)+2,"0")),
'2019 Equip Index Factors'!C30)*0.01,0),
IF(OR('M&amp;E Property Good Factor'!J29 &gt; 'Trends Settings '!$B$2,B29 &lt;=ROUND($K$1*'Trends Settings '!$B$1,0)),
ROUND('Trends Settings '!$B$2*
IF(B29&gt;ROUND($K$1*'Trends Settings '!$B$1,0),INDIRECT("'2019 Equip Index Factors'!C"&amp;TEXT(ROUND(($K$1*'Trends Settings '!$B$1),0)+2,"0")),'2019 Equip Index Factors'!C30)*0.01,0),K28))</f>
        <v>11</v>
      </c>
      <c r="L29" s="38">
        <f ca="1">IF(OR(B29=1,'M&amp;E Property Good Factor'!K30&gt;'Trends Settings '!$B$2),
ROUND('M&amp;E Property Good Factor'!K30*IF(B29&gt;ROUND($L$1*'Trends Settings '!$B$1,0),
INDIRECT("'2019 Equip Index Factors'!C"&amp;TEXT(ROUND(($L$1*'Trends Settings '!$B$1),0)+2,"0")),
'2019 Equip Index Factors'!C30)*0.01,0),
IF(OR('M&amp;E Property Good Factor'!K29 &gt; 'Trends Settings '!$B$2,B29 &lt;=ROUND($L$1*'Trends Settings '!$B$1,0)),
ROUND('Trends Settings '!$B$2*
IF(B29&gt;ROUND($L$1*'Trends Settings '!$B$1,0),INDIRECT("'2019 Equip Index Factors'!C"&amp;TEXT(ROUND(($L$1*'Trends Settings '!$B$1),0)+2,"0")),'2019 Equip Index Factors'!C30)*0.01,0),L28))</f>
        <v>12</v>
      </c>
      <c r="M29" s="38">
        <f ca="1">IF(OR(B29=1,'M&amp;E Property Good Factor'!L30&gt;'Trends Settings '!$B$2),
ROUND('M&amp;E Property Good Factor'!L30*IF(B29&gt;ROUND($M$1*'Trends Settings '!$B$1,0),
INDIRECT("'2019 Equip Index Factors'!C"&amp;TEXT(ROUND(($M$1*'Trends Settings '!$B$1),0)+2,"0")),
'2019 Equip Index Factors'!C30)*0.01,0),
IF(OR('M&amp;E Property Good Factor'!L29 &gt; 'Trends Settings '!$B$2,B29 &lt;=ROUND($M$1*'Trends Settings '!$B$1,0)),
ROUND('Trends Settings '!$B$2*
IF(B29&gt;ROUND($M$1*'Trends Settings '!$B$1,0),INDIRECT("'2019 Equip Index Factors'!C"&amp;TEXT(ROUND(($M$1*'Trends Settings '!$B$1),0)+2,"0")),'2019 Equip Index Factors'!C30)*0.01,0),M28))</f>
        <v>12</v>
      </c>
      <c r="N29" s="38">
        <f ca="1">IF(OR(B29=1,'M&amp;E Property Good Factor'!M30&gt;'Trends Settings '!$B$2),
ROUND('M&amp;E Property Good Factor'!M30*IF(B29&gt;ROUND($N$1*'Trends Settings '!$B$1,0),
INDIRECT("'2019 Equip Index Factors'!C"&amp;TEXT(ROUND(($N$1*'Trends Settings '!$B$1),0)+2,"0")),
'2019 Equip Index Factors'!C30)*0.01,0),
IF(OR('M&amp;E Property Good Factor'!M29 &gt; 'Trends Settings '!$B$2,B29 &lt;=ROUND($N$1*'Trends Settings '!$B$1,0)),
ROUND('Trends Settings '!$B$2*
IF(B29&gt;ROUND($N$1*'Trends Settings '!$B$1,0),INDIRECT("'2019 Equip Index Factors'!C"&amp;TEXT(ROUND(($N$1*'Trends Settings '!$B$1),0)+2,"0")),'2019 Equip Index Factors'!C30)*0.01,0),N28))</f>
        <v>12</v>
      </c>
      <c r="O29" s="38">
        <f ca="1">IF(OR(B29=1,'M&amp;E Property Good Factor'!N30&gt;'Trends Settings '!$B$2),
ROUND('M&amp;E Property Good Factor'!N30*IF(B29&gt;ROUND($O$1*'Trends Settings '!$B$1,0),
INDIRECT("'2019 Equip Index Factors'!C"&amp;TEXT(ROUND(($O$1*'Trends Settings '!$B$1),0)+2,"0")),
'2019 Equip Index Factors'!C30)*0.01,0),
IF(OR('M&amp;E Property Good Factor'!N29 &gt; 'Trends Settings '!$B$2,B29 &lt;=ROUND($O$1*'Trends Settings '!$B$1,0)),
ROUND('Trends Settings '!$B$2*
IF(B29&gt;ROUND($O$1*'Trends Settings '!$B$1,0),INDIRECT("'2019 Equip Index Factors'!C"&amp;TEXT(ROUND(($O$1*'Trends Settings '!$B$1),0)+2,"0")),'2019 Equip Index Factors'!C30)*0.01,0),O28))</f>
        <v>12</v>
      </c>
      <c r="P29" s="38">
        <f ca="1">IF(OR(B29=1,'M&amp;E Property Good Factor'!O30&gt;'Trends Settings '!$B$2),
ROUND('M&amp;E Property Good Factor'!O30*IF(B29&gt;ROUND($P$1*'Trends Settings '!$B$1,0),
INDIRECT("'2019 Equip Index Factors'!C"&amp;TEXT(ROUND(($P$1*'Trends Settings '!$B$1),0)+2,"0")),
'2019 Equip Index Factors'!C30)*0.01,0),
IF(OR('M&amp;E Property Good Factor'!O29 &gt; 'Trends Settings '!$B$2,B29 &lt;=ROUND($P$1*'Trends Settings '!$B$1,0)),
ROUND('Trends Settings '!$B$2*
IF(B29&gt;ROUND($P$1*'Trends Settings '!$B$1,0),INDIRECT("'2019 Equip Index Factors'!C"&amp;TEXT(ROUND(($P$1*'Trends Settings '!$B$1),0)+2,"0")),'2019 Equip Index Factors'!C30)*0.01,0),P28))</f>
        <v>13</v>
      </c>
      <c r="Q29" s="38">
        <f ca="1">IF(OR(B29=1,'M&amp;E Property Good Factor'!P30&gt;'Trends Settings '!$B$2),
ROUND('M&amp;E Property Good Factor'!P30*IF(B29&gt;ROUND($Q$1*'Trends Settings '!$B$1,0),
INDIRECT("'2019 Equip Index Factors'!C"&amp;TEXT(ROUND(($Q$1*'Trends Settings '!$B$1),0)+2,"0")),
'2019 Equip Index Factors'!C30)*0.01,0),
IF(OR('M&amp;E Property Good Factor'!P29 &gt; 'Trends Settings '!$B$2,B29 &lt;=ROUND($Q$1*'Trends Settings '!$B$1,0)),
ROUND('Trends Settings '!$B$2*
IF(B29&gt;ROUND($Q$1*'Trends Settings '!$B$1,0),INDIRECT("'2019 Equip Index Factors'!C"&amp;TEXT(ROUND(($Q$1*'Trends Settings '!$B$1),0)+2,"0")),'2019 Equip Index Factors'!C30)*0.01,0),Q28))</f>
        <v>13</v>
      </c>
      <c r="R29" s="38">
        <f ca="1">IF(OR(B29=1,'M&amp;E Property Good Factor'!Q30&gt;'Trends Settings '!$B$2),
ROUND('M&amp;E Property Good Factor'!Q30*IF(B29&gt;ROUND($R$1*'Trends Settings '!$B$1,0),
INDIRECT("'2019 Equip Index Factors'!C"&amp;TEXT(ROUND(($R$1*'Trends Settings '!$B$1),0)+2,"0")),
'2019 Equip Index Factors'!C30)*0.01,0),
IF(OR('M&amp;E Property Good Factor'!Q29 &gt; 'Trends Settings '!$B$2,B29 &lt;=ROUND($R$1*'Trends Settings '!$B$1,0)),
ROUND('Trends Settings '!$B$2*
IF(B29&gt;ROUND($R$1*'Trends Settings '!$B$1,0),INDIRECT("'2019 Equip Index Factors'!C"&amp;TEXT(ROUND(($R$1*'Trends Settings '!$B$1),0)+2,"0")),'2019 Equip Index Factors'!C30)*0.01,0),R28))</f>
        <v>13</v>
      </c>
      <c r="S29" s="38">
        <f ca="1">IF(OR(B29=1,'M&amp;E Property Good Factor'!R30&gt;'Trends Settings '!$B$2),
ROUND('M&amp;E Property Good Factor'!R30*IF(B29&gt;ROUND($S$1*'Trends Settings '!$B$1,0),
INDIRECT("'2019 Equip Index Factors'!C"&amp;TEXT(ROUND(($S$1*'Trends Settings '!$B$1),0)+2,"0")),
'2019 Equip Index Factors'!C30)*0.01,0),
IF(OR('M&amp;E Property Good Factor'!R29 &gt; 'Trends Settings '!$B$2,B29 &lt;=ROUND($S$1*'Trends Settings '!$B$1,0)),
ROUND('Trends Settings '!$B$2*
IF(B29&gt;ROUND($S$1*'Trends Settings '!$B$1,0),INDIRECT("'2019 Equip Index Factors'!C"&amp;TEXT(ROUND(($S$1*'Trends Settings '!$B$1),0)+2,"0")),'2019 Equip Index Factors'!C30)*0.01,0),S28))</f>
        <v>18</v>
      </c>
      <c r="T29" s="38">
        <f ca="1">IF(OR(B29=1,'M&amp;E Property Good Factor'!S30&gt;'Trends Settings '!$B$2),
ROUND('M&amp;E Property Good Factor'!S30*IF(B29&gt;ROUND($T$1*'Trends Settings '!$B$1,0),
INDIRECT("'2019 Equip Index Factors'!C"&amp;TEXT(ROUND(($T$1*'Trends Settings '!$B$1),0)+2,"0")),
'2019 Equip Index Factors'!C30)*0.01,0),
IF(OR('M&amp;E Property Good Factor'!S29 &gt; 'Trends Settings '!$B$2,B29 &lt;=ROUND($T$1*'Trends Settings '!$B$1,0)),
ROUND('Trends Settings '!$B$2*
IF(B29&gt;ROUND($T$1*'Trends Settings '!$B$1,0),INDIRECT("'2019 Equip Index Factors'!C"&amp;TEXT(ROUND(($T$1*'Trends Settings '!$B$1),0)+2,"0")),'2019 Equip Index Factors'!C30)*0.01,0),T28))</f>
        <v>29</v>
      </c>
      <c r="U29" s="38">
        <f ca="1">IF(OR(B29=1,'M&amp;E Property Good Factor'!T30&gt;'Trends Settings '!$B$2),
ROUND('M&amp;E Property Good Factor'!T30*IF(B29&gt;ROUND($U$1*'Trends Settings '!$B$1,0),
INDIRECT("'2019 Equip Index Factors'!C"&amp;TEXT(ROUND(($U$1*'Trends Settings '!$B$1),0)+2,"0")),
'2019 Equip Index Factors'!C30)*0.01,0),
IF(OR('M&amp;E Property Good Factor'!T29 &gt; 'Trends Settings '!$B$2,B29 &lt;=ROUND($U$1*'Trends Settings '!$B$1,0)),
ROUND('Trends Settings '!$B$2*
IF(B29&gt;ROUND($U$1*'Trends Settings '!$B$1,0),INDIRECT("'2019 Equip Index Factors'!C"&amp;TEXT(ROUND(($U$1*'Trends Settings '!$B$1),0)+2,"0")),'2019 Equip Index Factors'!C30)*0.01,0),U28))</f>
        <v>48</v>
      </c>
      <c r="V29" s="38">
        <f ca="1">IF(OR(B29=1,'M&amp;E Property Good Factor'!U30&gt;'Trends Settings '!$B$2),
ROUND('M&amp;E Property Good Factor'!U30*IF(B29&gt;ROUND($V$1*'Trends Settings '!$B$1,0),
INDIRECT("'2019 Equip Index Factors'!C"&amp;TEXT(ROUND(($V$1*'Trends Settings '!$B$1),0)+2,"0")),
'2019 Equip Index Factors'!C30)*0.01,0),
IF(OR('M&amp;E Property Good Factor'!U29 &gt; 'Trends Settings '!$B$2,B29 &lt;=ROUND($V$1*'Trends Settings '!$B$1,0)),
ROUND('Trends Settings '!$B$2*
IF(B29&gt;ROUND($V$1*'Trends Settings '!$B$1,0),INDIRECT("'2019 Equip Index Factors'!C"&amp;TEXT(ROUND(($V$1*'Trends Settings '!$B$1),0)+2,"0")),'2019 Equip Index Factors'!C30)*0.01,0),V28))</f>
        <v>68</v>
      </c>
      <c r="W29" s="38">
        <f ca="1">IF(OR(B29=1,'M&amp;E Property Good Factor'!V30&gt;'Trends Settings '!$B$2),
ROUND('M&amp;E Property Good Factor'!V30*IF(B29&gt;ROUND($W$1*'Trends Settings '!$B$1,0),
INDIRECT("'2019 Equip Index Factors'!C"&amp;TEXT(ROUND(($W$1*'Trends Settings '!$B$1),0)+2,"0")),
'2019 Equip Index Factors'!C30)*0.01,0),
IF(OR('M&amp;E Property Good Factor'!V29 &gt; 'Trends Settings '!$B$2,B29 &lt;=ROUND($W$1*'Trends Settings '!$B$1,0)),
ROUND('Trends Settings '!$B$2*
IF(B29&gt;ROUND($W$1*'Trends Settings '!$B$1,0),INDIRECT("'2019 Equip Index Factors'!C"&amp;TEXT(ROUND(($W$1*'Trends Settings '!$B$1),0)+2,"0")),'2019 Equip Index Factors'!C30)*0.01,0),W28))</f>
        <v>85</v>
      </c>
    </row>
    <row r="30" spans="1:23" ht="12.75" customHeight="1">
      <c r="A30" s="63">
        <v>1991</v>
      </c>
      <c r="B30" s="33">
        <v>29</v>
      </c>
      <c r="C30" s="38">
        <f ca="1">IF(OR(B30=1,'M&amp;E Property Good Factor'!B31&gt;'Trends Settings '!$B$2),ROUND('M&amp;E Property Good Factor'!B31*IF(B30&gt;ROUND($C$1*'Trends Settings '!$B$1,0),INDIRECT("'2019 Equip Index Factors'!C"&amp;TEXT(ROUND(($C$1*'Trends Settings '!$B$1),0)+2,"0")),'2019 Equip Index Factors'!C31)*0.01,0),IF(OR('M&amp;E Property Good Factor'!B30 &gt; 'Trends Settings '!$B$2,B30 &lt;=ROUND($C$1*'Trends Settings '!$B$1,0)),ROUND('Trends Settings '!$B$2*IF(B30&gt;ROUND($C$1*'Trends Settings '!$B$1,0),INDIRECT("'2019 Equip Index Factors'!C"&amp;TEXT(ROUND(($C$1*'Trends Settings '!$B$1),0)+2,"0")),'2019 Equip Index Factors'!C31)*0.01,0),C29))</f>
        <v>10</v>
      </c>
      <c r="D30" s="38">
        <f ca="1">IF(OR(B30=1,'M&amp;E Property Good Factor'!C31&gt;'Trends Settings '!$B$2),
ROUND('M&amp;E Property Good Factor'!C31*IF(B30&gt;ROUND($D$1*'Trends Settings '!$B$1,0),
INDIRECT("'2019 Equip Index Factors'!C"&amp;TEXT(ROUND(($D$1*'Trends Settings '!$B$1),0)+2,"0")),
'2019 Equip Index Factors'!C31)*0.01,0),
IF(OR('M&amp;E Property Good Factor'!C30 &gt; 'Trends Settings '!$B$2,B30 &lt;=ROUND($D$1*'Trends Settings '!$B$1,0)),
ROUND('Trends Settings '!$B$2*
IF(B30&gt;ROUND($D$1*'Trends Settings '!$B$1,0),INDIRECT("'2019 Equip Index Factors'!C"&amp;TEXT(ROUND(($D$1*'Trends Settings '!$B$1),0)+2,"0")),'2019 Equip Index Factors'!C31)*0.01,0),D29))</f>
        <v>10</v>
      </c>
      <c r="E30" s="38">
        <f ca="1">IF(OR(B30=1,'M&amp;E Property Good Factor'!D31&gt;'Trends Settings '!$B$2),
ROUND('M&amp;E Property Good Factor'!D31*IF(B30&gt;ROUND($E$1*'Trends Settings '!$B$1,0),
INDIRECT("'2019 Equip Index Factors'!C"&amp;TEXT(ROUND(($E$1*'Trends Settings '!$B$1),0)+2,"0")),
'2019 Equip Index Factors'!C31)*0.01,0),
IF(OR('M&amp;E Property Good Factor'!D30 &gt; 'Trends Settings '!$B$2,B30 &lt;=ROUND($E$1*'Trends Settings '!$B$1,0)),
ROUND('Trends Settings '!$B$2*
IF(B30&gt;ROUND($E$1*'Trends Settings '!$B$1,0),INDIRECT("'2019 Equip Index Factors'!C"&amp;TEXT(ROUND(($E$1*'Trends Settings '!$B$1),0)+2,"0")),'2019 Equip Index Factors'!C31)*0.01,0),E29))</f>
        <v>10</v>
      </c>
      <c r="F30" s="38">
        <f ca="1">IF(OR(B30=1,'M&amp;E Property Good Factor'!E31&gt;'Trends Settings '!$B$2),
ROUND('M&amp;E Property Good Factor'!E31*IF(B30&gt;ROUND($F$1*'Trends Settings '!$B$1,0),
INDIRECT("'2019 Equip Index Factors'!C"&amp;TEXT(ROUND(($F$1*'Trends Settings '!$B$1),0)+2,"0")),
'2019 Equip Index Factors'!C31)*0.01,0),
IF(OR('M&amp;E Property Good Factor'!E30 &gt; 'Trends Settings '!$B$2,B30 &lt;=ROUND($F$1*'Trends Settings '!$B$1,0)),
ROUND('Trends Settings '!$B$2*
IF(B30&gt;ROUND($F$1*'Trends Settings '!$B$1,0),INDIRECT("'2019 Equip Index Factors'!C"&amp;TEXT(ROUND(($F$1*'Trends Settings '!$B$1),0)+2,"0")),'2019 Equip Index Factors'!C31)*0.01,0),F29))</f>
        <v>10</v>
      </c>
      <c r="G30" s="38">
        <f ca="1">IF(OR(B30=1,'M&amp;E Property Good Factor'!F31&gt;'Trends Settings '!$B$2),
ROUND('M&amp;E Property Good Factor'!F31*IF(B30&gt;ROUND($G$1*'Trends Settings '!$B$1,0),
INDIRECT("'2019 Equip Index Factors'!C"&amp;TEXT(ROUND(($G$1*'Trends Settings '!$B$1),0)+2,"0")),
'2019 Equip Index Factors'!C31)*0.01,0),
IF(OR('M&amp;E Property Good Factor'!F30 &gt; 'Trends Settings '!$B$2,B30 &lt;=ROUND($G$1*'Trends Settings '!$B$1,0)),
ROUND('Trends Settings '!$B$2*
IF(B30&gt;ROUND($G$1*'Trends Settings '!$B$1,0),INDIRECT("'2019 Equip Index Factors'!C"&amp;TEXT(ROUND(($G$1*'Trends Settings '!$B$1),0)+2,"0")),'2019 Equip Index Factors'!C31)*0.01,0),G29))</f>
        <v>10</v>
      </c>
      <c r="H30" s="38">
        <f ca="1">IF(OR(B30=1,'M&amp;E Property Good Factor'!G31&gt;'Trends Settings '!$B$2),
ROUND('M&amp;E Property Good Factor'!G31*IF(B30&gt;ROUND($H$1*'Trends Settings '!$B$1,0),
INDIRECT("'2019 Equip Index Factors'!C"&amp;TEXT(ROUND(($H$1*'Trends Settings '!$B$1),0)+2,"0")),
'2019 Equip Index Factors'!C31)*0.01,0),
IF(OR('M&amp;E Property Good Factor'!G30 &gt; 'Trends Settings '!$B$2,B30 &lt;=ROUND($H$1*'Trends Settings '!$B$1,0)),
ROUND('Trends Settings '!$B$2*
IF(B30&gt;ROUND($H$1*'Trends Settings '!$B$1,0),INDIRECT("'2019 Equip Index Factors'!C"&amp;TEXT(ROUND(($H$1*'Trends Settings '!$B$1),0)+2,"0")),'2019 Equip Index Factors'!C31)*0.01,0),H29))</f>
        <v>10</v>
      </c>
      <c r="I30" s="38">
        <f ca="1">IF(OR(B30=1,'M&amp;E Property Good Factor'!H31&gt;'Trends Settings '!$B$2),
ROUND('M&amp;E Property Good Factor'!H31*IF(B30&gt;ROUND($I$1*'Trends Settings '!$B$1,0),
INDIRECT("'2019 Equip Index Factors'!C"&amp;TEXT(ROUND(($I$1*'Trends Settings '!$B$1),0)+2,"0")),
'2019 Equip Index Factors'!C31)*0.01,0),
IF(OR('M&amp;E Property Good Factor'!H30 &gt; 'Trends Settings '!$B$2,B30 &lt;=ROUND($I$1*'Trends Settings '!$B$1,0)),
ROUND('Trends Settings '!$B$2*
IF(B30&gt;ROUND($I$1*'Trends Settings '!$B$1,0),INDIRECT("'2019 Equip Index Factors'!C"&amp;TEXT(ROUND(($I$1*'Trends Settings '!$B$1),0)+2,"0")),'2019 Equip Index Factors'!C31)*0.01,0),I29))</f>
        <v>10</v>
      </c>
      <c r="J30" s="38">
        <f ca="1">IF(OR(B30=1,'M&amp;E Property Good Factor'!I31&gt;'Trends Settings '!$B$2),
ROUND('M&amp;E Property Good Factor'!I31*IF(B30&gt;ROUND($J$1*'Trends Settings '!$B$1,0),
INDIRECT("'2019 Equip Index Factors'!C"&amp;TEXT(ROUND(($J$1*'Trends Settings '!$B$1),0)+2,"0")),
'2019 Equip Index Factors'!C31)*0.01,0),
IF(OR('M&amp;E Property Good Factor'!I30 &gt; 'Trends Settings '!$B$2,B30 &lt;=ROUND($J$1*'Trends Settings '!$B$1,0)),
ROUND('Trends Settings '!$B$2*
IF(B30&gt;ROUND($J$1*'Trends Settings '!$B$1,0),INDIRECT("'2019 Equip Index Factors'!C"&amp;TEXT(ROUND(($J$1*'Trends Settings '!$B$1),0)+2,"0")),'2019 Equip Index Factors'!C31)*0.01,0),J29))</f>
        <v>11</v>
      </c>
      <c r="K30" s="38">
        <f ca="1">IF(OR(B30=1,'M&amp;E Property Good Factor'!J31&gt;'Trends Settings '!$B$2),
ROUND('M&amp;E Property Good Factor'!J31*IF(B30&gt;ROUND($K$1*'Trends Settings '!$B$1,0),
INDIRECT("'2019 Equip Index Factors'!C"&amp;TEXT(ROUND(($K$1*'Trends Settings '!$B$1),0)+2,"0")),
'2019 Equip Index Factors'!C31)*0.01,0),
IF(OR('M&amp;E Property Good Factor'!J30 &gt; 'Trends Settings '!$B$2,B30 &lt;=ROUND($K$1*'Trends Settings '!$B$1,0)),
ROUND('Trends Settings '!$B$2*
IF(B30&gt;ROUND($K$1*'Trends Settings '!$B$1,0),INDIRECT("'2019 Equip Index Factors'!C"&amp;TEXT(ROUND(($K$1*'Trends Settings '!$B$1),0)+2,"0")),'2019 Equip Index Factors'!C31)*0.01,0),K29))</f>
        <v>11</v>
      </c>
      <c r="L30" s="38">
        <f ca="1">IF(OR(B30=1,'M&amp;E Property Good Factor'!K31&gt;'Trends Settings '!$B$2),
ROUND('M&amp;E Property Good Factor'!K31*IF(B30&gt;ROUND($L$1*'Trends Settings '!$B$1,0),
INDIRECT("'2019 Equip Index Factors'!C"&amp;TEXT(ROUND(($L$1*'Trends Settings '!$B$1),0)+2,"0")),
'2019 Equip Index Factors'!C31)*0.01,0),
IF(OR('M&amp;E Property Good Factor'!K30 &gt; 'Trends Settings '!$B$2,B30 &lt;=ROUND($L$1*'Trends Settings '!$B$1,0)),
ROUND('Trends Settings '!$B$2*
IF(B30&gt;ROUND($L$1*'Trends Settings '!$B$1,0),INDIRECT("'2019 Equip Index Factors'!C"&amp;TEXT(ROUND(($L$1*'Trends Settings '!$B$1),0)+2,"0")),'2019 Equip Index Factors'!C31)*0.01,0),L29))</f>
        <v>12</v>
      </c>
      <c r="M30" s="38">
        <f ca="1">IF(OR(B30=1,'M&amp;E Property Good Factor'!L31&gt;'Trends Settings '!$B$2),
ROUND('M&amp;E Property Good Factor'!L31*IF(B30&gt;ROUND($M$1*'Trends Settings '!$B$1,0),
INDIRECT("'2019 Equip Index Factors'!C"&amp;TEXT(ROUND(($M$1*'Trends Settings '!$B$1),0)+2,"0")),
'2019 Equip Index Factors'!C31)*0.01,0),
IF(OR('M&amp;E Property Good Factor'!L30 &gt; 'Trends Settings '!$B$2,B30 &lt;=ROUND($M$1*'Trends Settings '!$B$1,0)),
ROUND('Trends Settings '!$B$2*
IF(B30&gt;ROUND($M$1*'Trends Settings '!$B$1,0),INDIRECT("'2019 Equip Index Factors'!C"&amp;TEXT(ROUND(($M$1*'Trends Settings '!$B$1),0)+2,"0")),'2019 Equip Index Factors'!C31)*0.01,0),M29))</f>
        <v>12</v>
      </c>
      <c r="N30" s="38">
        <f ca="1">IF(OR(B30=1,'M&amp;E Property Good Factor'!M31&gt;'Trends Settings '!$B$2),
ROUND('M&amp;E Property Good Factor'!M31*IF(B30&gt;ROUND($N$1*'Trends Settings '!$B$1,0),
INDIRECT("'2019 Equip Index Factors'!C"&amp;TEXT(ROUND(($N$1*'Trends Settings '!$B$1),0)+2,"0")),
'2019 Equip Index Factors'!C31)*0.01,0),
IF(OR('M&amp;E Property Good Factor'!M30 &gt; 'Trends Settings '!$B$2,B30 &lt;=ROUND($N$1*'Trends Settings '!$B$1,0)),
ROUND('Trends Settings '!$B$2*
IF(B30&gt;ROUND($N$1*'Trends Settings '!$B$1,0),INDIRECT("'2019 Equip Index Factors'!C"&amp;TEXT(ROUND(($N$1*'Trends Settings '!$B$1),0)+2,"0")),'2019 Equip Index Factors'!C31)*0.01,0),N29))</f>
        <v>12</v>
      </c>
      <c r="O30" s="38">
        <f ca="1">IF(OR(B30=1,'M&amp;E Property Good Factor'!N31&gt;'Trends Settings '!$B$2),
ROUND('M&amp;E Property Good Factor'!N31*IF(B30&gt;ROUND($O$1*'Trends Settings '!$B$1,0),
INDIRECT("'2019 Equip Index Factors'!C"&amp;TEXT(ROUND(($O$1*'Trends Settings '!$B$1),0)+2,"0")),
'2019 Equip Index Factors'!C31)*0.01,0),
IF(OR('M&amp;E Property Good Factor'!N30 &gt; 'Trends Settings '!$B$2,B30 &lt;=ROUND($O$1*'Trends Settings '!$B$1,0)),
ROUND('Trends Settings '!$B$2*
IF(B30&gt;ROUND($O$1*'Trends Settings '!$B$1,0),INDIRECT("'2019 Equip Index Factors'!C"&amp;TEXT(ROUND(($O$1*'Trends Settings '!$B$1),0)+2,"0")),'2019 Equip Index Factors'!C31)*0.01,0),O29))</f>
        <v>12</v>
      </c>
      <c r="P30" s="38">
        <f ca="1">IF(OR(B30=1,'M&amp;E Property Good Factor'!O31&gt;'Trends Settings '!$B$2),
ROUND('M&amp;E Property Good Factor'!O31*IF(B30&gt;ROUND($P$1*'Trends Settings '!$B$1,0),
INDIRECT("'2019 Equip Index Factors'!C"&amp;TEXT(ROUND(($P$1*'Trends Settings '!$B$1),0)+2,"0")),
'2019 Equip Index Factors'!C31)*0.01,0),
IF(OR('M&amp;E Property Good Factor'!O30 &gt; 'Trends Settings '!$B$2,B30 &lt;=ROUND($P$1*'Trends Settings '!$B$1,0)),
ROUND('Trends Settings '!$B$2*
IF(B30&gt;ROUND($P$1*'Trends Settings '!$B$1,0),INDIRECT("'2019 Equip Index Factors'!C"&amp;TEXT(ROUND(($P$1*'Trends Settings '!$B$1),0)+2,"0")),'2019 Equip Index Factors'!C31)*0.01,0),P29))</f>
        <v>13</v>
      </c>
      <c r="Q30" s="38">
        <f ca="1">IF(OR(B30=1,'M&amp;E Property Good Factor'!P31&gt;'Trends Settings '!$B$2),
ROUND('M&amp;E Property Good Factor'!P31*IF(B30&gt;ROUND($Q$1*'Trends Settings '!$B$1,0),
INDIRECT("'2019 Equip Index Factors'!C"&amp;TEXT(ROUND(($Q$1*'Trends Settings '!$B$1),0)+2,"0")),
'2019 Equip Index Factors'!C31)*0.01,0),
IF(OR('M&amp;E Property Good Factor'!P30 &gt; 'Trends Settings '!$B$2,B30 &lt;=ROUND($Q$1*'Trends Settings '!$B$1,0)),
ROUND('Trends Settings '!$B$2*
IF(B30&gt;ROUND($Q$1*'Trends Settings '!$B$1,0),INDIRECT("'2019 Equip Index Factors'!C"&amp;TEXT(ROUND(($Q$1*'Trends Settings '!$B$1),0)+2,"0")),'2019 Equip Index Factors'!C31)*0.01,0),Q29))</f>
        <v>13</v>
      </c>
      <c r="R30" s="38">
        <f ca="1">IF(OR(B30=1,'M&amp;E Property Good Factor'!Q31&gt;'Trends Settings '!$B$2),
ROUND('M&amp;E Property Good Factor'!Q31*IF(B30&gt;ROUND($R$1*'Trends Settings '!$B$1,0),
INDIRECT("'2019 Equip Index Factors'!C"&amp;TEXT(ROUND(($R$1*'Trends Settings '!$B$1),0)+2,"0")),
'2019 Equip Index Factors'!C31)*0.01,0),
IF(OR('M&amp;E Property Good Factor'!Q30 &gt; 'Trends Settings '!$B$2,B30 &lt;=ROUND($R$1*'Trends Settings '!$B$1,0)),
ROUND('Trends Settings '!$B$2*
IF(B30&gt;ROUND($R$1*'Trends Settings '!$B$1,0),INDIRECT("'2019 Equip Index Factors'!C"&amp;TEXT(ROUND(($R$1*'Trends Settings '!$B$1),0)+2,"0")),'2019 Equip Index Factors'!C31)*0.01,0),R29))</f>
        <v>13</v>
      </c>
      <c r="S30" s="38">
        <f ca="1">IF(OR(B30=1,'M&amp;E Property Good Factor'!R31&gt;'Trends Settings '!$B$2),
ROUND('M&amp;E Property Good Factor'!R31*IF(B30&gt;ROUND($S$1*'Trends Settings '!$B$1,0),
INDIRECT("'2019 Equip Index Factors'!C"&amp;TEXT(ROUND(($S$1*'Trends Settings '!$B$1),0)+2,"0")),
'2019 Equip Index Factors'!C31)*0.01,0),
IF(OR('M&amp;E Property Good Factor'!R30 &gt; 'Trends Settings '!$B$2,B30 &lt;=ROUND($S$1*'Trends Settings '!$B$1,0)),
ROUND('Trends Settings '!$B$2*
IF(B30&gt;ROUND($S$1*'Trends Settings '!$B$1,0),INDIRECT("'2019 Equip Index Factors'!C"&amp;TEXT(ROUND(($S$1*'Trends Settings '!$B$1),0)+2,"0")),'2019 Equip Index Factors'!C31)*0.01,0),S29))</f>
        <v>15</v>
      </c>
      <c r="T30" s="38">
        <f ca="1">IF(OR(B30=1,'M&amp;E Property Good Factor'!S31&gt;'Trends Settings '!$B$2),
ROUND('M&amp;E Property Good Factor'!S31*IF(B30&gt;ROUND($T$1*'Trends Settings '!$B$1,0),
INDIRECT("'2019 Equip Index Factors'!C"&amp;TEXT(ROUND(($T$1*'Trends Settings '!$B$1),0)+2,"0")),
'2019 Equip Index Factors'!C31)*0.01,0),
IF(OR('M&amp;E Property Good Factor'!S30 &gt; 'Trends Settings '!$B$2,B30 &lt;=ROUND($T$1*'Trends Settings '!$B$1,0)),
ROUND('Trends Settings '!$B$2*
IF(B30&gt;ROUND($T$1*'Trends Settings '!$B$1,0),INDIRECT("'2019 Equip Index Factors'!C"&amp;TEXT(ROUND(($T$1*'Trends Settings '!$B$1),0)+2,"0")),'2019 Equip Index Factors'!C31)*0.01,0),T29))</f>
        <v>26</v>
      </c>
      <c r="U30" s="38">
        <f ca="1">IF(OR(B30=1,'M&amp;E Property Good Factor'!T31&gt;'Trends Settings '!$B$2),
ROUND('M&amp;E Property Good Factor'!T31*IF(B30&gt;ROUND($U$1*'Trends Settings '!$B$1,0),
INDIRECT("'2019 Equip Index Factors'!C"&amp;TEXT(ROUND(($U$1*'Trends Settings '!$B$1),0)+2,"0")),
'2019 Equip Index Factors'!C31)*0.01,0),
IF(OR('M&amp;E Property Good Factor'!T30 &gt; 'Trends Settings '!$B$2,B30 &lt;=ROUND($U$1*'Trends Settings '!$B$1,0)),
ROUND('Trends Settings '!$B$2*
IF(B30&gt;ROUND($U$1*'Trends Settings '!$B$1,0),INDIRECT("'2019 Equip Index Factors'!C"&amp;TEXT(ROUND(($U$1*'Trends Settings '!$B$1),0)+2,"0")),'2019 Equip Index Factors'!C31)*0.01,0),U29))</f>
        <v>45</v>
      </c>
      <c r="V30" s="38">
        <f ca="1">IF(OR(B30=1,'M&amp;E Property Good Factor'!U31&gt;'Trends Settings '!$B$2),
ROUND('M&amp;E Property Good Factor'!U31*IF(B30&gt;ROUND($V$1*'Trends Settings '!$B$1,0),
INDIRECT("'2019 Equip Index Factors'!C"&amp;TEXT(ROUND(($V$1*'Trends Settings '!$B$1),0)+2,"0")),
'2019 Equip Index Factors'!C31)*0.01,0),
IF(OR('M&amp;E Property Good Factor'!U30 &gt; 'Trends Settings '!$B$2,B30 &lt;=ROUND($V$1*'Trends Settings '!$B$1,0)),
ROUND('Trends Settings '!$B$2*
IF(B30&gt;ROUND($V$1*'Trends Settings '!$B$1,0),INDIRECT("'2019 Equip Index Factors'!C"&amp;TEXT(ROUND(($V$1*'Trends Settings '!$B$1),0)+2,"0")),'2019 Equip Index Factors'!C31)*0.01,0),V29))</f>
        <v>65</v>
      </c>
      <c r="W30" s="38">
        <f ca="1">IF(OR(B30=1,'M&amp;E Property Good Factor'!V31&gt;'Trends Settings '!$B$2),
ROUND('M&amp;E Property Good Factor'!V31*IF(B30&gt;ROUND($W$1*'Trends Settings '!$B$1,0),
INDIRECT("'2019 Equip Index Factors'!C"&amp;TEXT(ROUND(($W$1*'Trends Settings '!$B$1),0)+2,"0")),
'2019 Equip Index Factors'!C31)*0.01,0),
IF(OR('M&amp;E Property Good Factor'!V30 &gt; 'Trends Settings '!$B$2,B30 &lt;=ROUND($W$1*'Trends Settings '!$B$1,0)),
ROUND('Trends Settings '!$B$2*
IF(B30&gt;ROUND($W$1*'Trends Settings '!$B$1,0),INDIRECT("'2019 Equip Index Factors'!C"&amp;TEXT(ROUND(($W$1*'Trends Settings '!$B$1),0)+2,"0")),'2019 Equip Index Factors'!C31)*0.01,0),W29))</f>
        <v>83</v>
      </c>
    </row>
    <row r="31" spans="1:23" ht="12.75" customHeight="1">
      <c r="A31" s="63">
        <v>1990</v>
      </c>
      <c r="B31" s="33">
        <v>30</v>
      </c>
      <c r="C31" s="38">
        <f ca="1">IF(OR(B31=1,'M&amp;E Property Good Factor'!B32&gt;'Trends Settings '!$B$2),ROUND('M&amp;E Property Good Factor'!B32*IF(B31&gt;ROUND($C$1*'Trends Settings '!$B$1,0),INDIRECT("'2019 Equip Index Factors'!C"&amp;TEXT(ROUND(($C$1*'Trends Settings '!$B$1),0)+2,"0")),'2019 Equip Index Factors'!C32)*0.01,0),IF(OR('M&amp;E Property Good Factor'!B31 &gt; 'Trends Settings '!$B$2,B31 &lt;=ROUND($C$1*'Trends Settings '!$B$1,0)),ROUND('Trends Settings '!$B$2*IF(B31&gt;ROUND($C$1*'Trends Settings '!$B$1,0),INDIRECT("'2019 Equip Index Factors'!C"&amp;TEXT(ROUND(($C$1*'Trends Settings '!$B$1),0)+2,"0")),'2019 Equip Index Factors'!C32)*0.01,0),C30))</f>
        <v>10</v>
      </c>
      <c r="D31" s="38">
        <f ca="1">IF(OR(B31=1,'M&amp;E Property Good Factor'!C32&gt;'Trends Settings '!$B$2),
ROUND('M&amp;E Property Good Factor'!C32*IF(B31&gt;ROUND($D$1*'Trends Settings '!$B$1,0),
INDIRECT("'2019 Equip Index Factors'!C"&amp;TEXT(ROUND(($D$1*'Trends Settings '!$B$1),0)+2,"0")),
'2019 Equip Index Factors'!C32)*0.01,0),
IF(OR('M&amp;E Property Good Factor'!C31 &gt; 'Trends Settings '!$B$2,B31 &lt;=ROUND($D$1*'Trends Settings '!$B$1,0)),
ROUND('Trends Settings '!$B$2*
IF(B31&gt;ROUND($D$1*'Trends Settings '!$B$1,0),INDIRECT("'2019 Equip Index Factors'!C"&amp;TEXT(ROUND(($D$1*'Trends Settings '!$B$1),0)+2,"0")),'2019 Equip Index Factors'!C32)*0.01,0),D30))</f>
        <v>10</v>
      </c>
      <c r="E31" s="38">
        <f ca="1">IF(OR(B31=1,'M&amp;E Property Good Factor'!D32&gt;'Trends Settings '!$B$2),
ROUND('M&amp;E Property Good Factor'!D32*IF(B31&gt;ROUND($E$1*'Trends Settings '!$B$1,0),
INDIRECT("'2019 Equip Index Factors'!C"&amp;TEXT(ROUND(($E$1*'Trends Settings '!$B$1),0)+2,"0")),
'2019 Equip Index Factors'!C32)*0.01,0),
IF(OR('M&amp;E Property Good Factor'!D31 &gt; 'Trends Settings '!$B$2,B31 &lt;=ROUND($E$1*'Trends Settings '!$B$1,0)),
ROUND('Trends Settings '!$B$2*
IF(B31&gt;ROUND($E$1*'Trends Settings '!$B$1,0),INDIRECT("'2019 Equip Index Factors'!C"&amp;TEXT(ROUND(($E$1*'Trends Settings '!$B$1),0)+2,"0")),'2019 Equip Index Factors'!C32)*0.01,0),E30))</f>
        <v>10</v>
      </c>
      <c r="F31" s="38">
        <f ca="1">IF(OR(B31=1,'M&amp;E Property Good Factor'!E32&gt;'Trends Settings '!$B$2),
ROUND('M&amp;E Property Good Factor'!E32*IF(B31&gt;ROUND($F$1*'Trends Settings '!$B$1,0),
INDIRECT("'2019 Equip Index Factors'!C"&amp;TEXT(ROUND(($F$1*'Trends Settings '!$B$1),0)+2,"0")),
'2019 Equip Index Factors'!C32)*0.01,0),
IF(OR('M&amp;E Property Good Factor'!E31 &gt; 'Trends Settings '!$B$2,B31 &lt;=ROUND($F$1*'Trends Settings '!$B$1,0)),
ROUND('Trends Settings '!$B$2*
IF(B31&gt;ROUND($F$1*'Trends Settings '!$B$1,0),INDIRECT("'2019 Equip Index Factors'!C"&amp;TEXT(ROUND(($F$1*'Trends Settings '!$B$1),0)+2,"0")),'2019 Equip Index Factors'!C32)*0.01,0),F30))</f>
        <v>10</v>
      </c>
      <c r="G31" s="38">
        <f ca="1">IF(OR(B31=1,'M&amp;E Property Good Factor'!F32&gt;'Trends Settings '!$B$2),
ROUND('M&amp;E Property Good Factor'!F32*IF(B31&gt;ROUND($G$1*'Trends Settings '!$B$1,0),
INDIRECT("'2019 Equip Index Factors'!C"&amp;TEXT(ROUND(($G$1*'Trends Settings '!$B$1),0)+2,"0")),
'2019 Equip Index Factors'!C32)*0.01,0),
IF(OR('M&amp;E Property Good Factor'!F31 &gt; 'Trends Settings '!$B$2,B31 &lt;=ROUND($G$1*'Trends Settings '!$B$1,0)),
ROUND('Trends Settings '!$B$2*
IF(B31&gt;ROUND($G$1*'Trends Settings '!$B$1,0),INDIRECT("'2019 Equip Index Factors'!C"&amp;TEXT(ROUND(($G$1*'Trends Settings '!$B$1),0)+2,"0")),'2019 Equip Index Factors'!C32)*0.01,0),G30))</f>
        <v>10</v>
      </c>
      <c r="H31" s="38">
        <f ca="1">IF(OR(B31=1,'M&amp;E Property Good Factor'!G32&gt;'Trends Settings '!$B$2),
ROUND('M&amp;E Property Good Factor'!G32*IF(B31&gt;ROUND($H$1*'Trends Settings '!$B$1,0),
INDIRECT("'2019 Equip Index Factors'!C"&amp;TEXT(ROUND(($H$1*'Trends Settings '!$B$1),0)+2,"0")),
'2019 Equip Index Factors'!C32)*0.01,0),
IF(OR('M&amp;E Property Good Factor'!G31 &gt; 'Trends Settings '!$B$2,B31 &lt;=ROUND($H$1*'Trends Settings '!$B$1,0)),
ROUND('Trends Settings '!$B$2*
IF(B31&gt;ROUND($H$1*'Trends Settings '!$B$1,0),INDIRECT("'2019 Equip Index Factors'!C"&amp;TEXT(ROUND(($H$1*'Trends Settings '!$B$1),0)+2,"0")),'2019 Equip Index Factors'!C32)*0.01,0),H30))</f>
        <v>10</v>
      </c>
      <c r="I31" s="38">
        <f ca="1">IF(OR(B31=1,'M&amp;E Property Good Factor'!H32&gt;'Trends Settings '!$B$2),
ROUND('M&amp;E Property Good Factor'!H32*IF(B31&gt;ROUND($I$1*'Trends Settings '!$B$1,0),
INDIRECT("'2019 Equip Index Factors'!C"&amp;TEXT(ROUND(($I$1*'Trends Settings '!$B$1),0)+2,"0")),
'2019 Equip Index Factors'!C32)*0.01,0),
IF(OR('M&amp;E Property Good Factor'!H31 &gt; 'Trends Settings '!$B$2,B31 &lt;=ROUND($I$1*'Trends Settings '!$B$1,0)),
ROUND('Trends Settings '!$B$2*
IF(B31&gt;ROUND($I$1*'Trends Settings '!$B$1,0),INDIRECT("'2019 Equip Index Factors'!C"&amp;TEXT(ROUND(($I$1*'Trends Settings '!$B$1),0)+2,"0")),'2019 Equip Index Factors'!C32)*0.01,0),I30))</f>
        <v>10</v>
      </c>
      <c r="J31" s="38">
        <f ca="1">IF(OR(B31=1,'M&amp;E Property Good Factor'!I32&gt;'Trends Settings '!$B$2),
ROUND('M&amp;E Property Good Factor'!I32*IF(B31&gt;ROUND($J$1*'Trends Settings '!$B$1,0),
INDIRECT("'2019 Equip Index Factors'!C"&amp;TEXT(ROUND(($J$1*'Trends Settings '!$B$1),0)+2,"0")),
'2019 Equip Index Factors'!C32)*0.01,0),
IF(OR('M&amp;E Property Good Factor'!I31 &gt; 'Trends Settings '!$B$2,B31 &lt;=ROUND($J$1*'Trends Settings '!$B$1,0)),
ROUND('Trends Settings '!$B$2*
IF(B31&gt;ROUND($J$1*'Trends Settings '!$B$1,0),INDIRECT("'2019 Equip Index Factors'!C"&amp;TEXT(ROUND(($J$1*'Trends Settings '!$B$1),0)+2,"0")),'2019 Equip Index Factors'!C32)*0.01,0),J30))</f>
        <v>11</v>
      </c>
      <c r="K31" s="38">
        <f ca="1">IF(OR(B31=1,'M&amp;E Property Good Factor'!J32&gt;'Trends Settings '!$B$2),
ROUND('M&amp;E Property Good Factor'!J32*IF(B31&gt;ROUND($K$1*'Trends Settings '!$B$1,0),
INDIRECT("'2019 Equip Index Factors'!C"&amp;TEXT(ROUND(($K$1*'Trends Settings '!$B$1),0)+2,"0")),
'2019 Equip Index Factors'!C32)*0.01,0),
IF(OR('M&amp;E Property Good Factor'!J31 &gt; 'Trends Settings '!$B$2,B31 &lt;=ROUND($K$1*'Trends Settings '!$B$1,0)),
ROUND('Trends Settings '!$B$2*
IF(B31&gt;ROUND($K$1*'Trends Settings '!$B$1,0),INDIRECT("'2019 Equip Index Factors'!C"&amp;TEXT(ROUND(($K$1*'Trends Settings '!$B$1),0)+2,"0")),'2019 Equip Index Factors'!C32)*0.01,0),K30))</f>
        <v>11</v>
      </c>
      <c r="L31" s="38">
        <f ca="1">IF(OR(B31=1,'M&amp;E Property Good Factor'!K32&gt;'Trends Settings '!$B$2),
ROUND('M&amp;E Property Good Factor'!K32*IF(B31&gt;ROUND($L$1*'Trends Settings '!$B$1,0),
INDIRECT("'2019 Equip Index Factors'!C"&amp;TEXT(ROUND(($L$1*'Trends Settings '!$B$1),0)+2,"0")),
'2019 Equip Index Factors'!C32)*0.01,0),
IF(OR('M&amp;E Property Good Factor'!K31 &gt; 'Trends Settings '!$B$2,B31 &lt;=ROUND($L$1*'Trends Settings '!$B$1,0)),
ROUND('Trends Settings '!$B$2*
IF(B31&gt;ROUND($L$1*'Trends Settings '!$B$1,0),INDIRECT("'2019 Equip Index Factors'!C"&amp;TEXT(ROUND(($L$1*'Trends Settings '!$B$1),0)+2,"0")),'2019 Equip Index Factors'!C32)*0.01,0),L30))</f>
        <v>12</v>
      </c>
      <c r="M31" s="38">
        <f ca="1">IF(OR(B31=1,'M&amp;E Property Good Factor'!L32&gt;'Trends Settings '!$B$2),
ROUND('M&amp;E Property Good Factor'!L32*IF(B31&gt;ROUND($M$1*'Trends Settings '!$B$1,0),
INDIRECT("'2019 Equip Index Factors'!C"&amp;TEXT(ROUND(($M$1*'Trends Settings '!$B$1),0)+2,"0")),
'2019 Equip Index Factors'!C32)*0.01,0),
IF(OR('M&amp;E Property Good Factor'!L31 &gt; 'Trends Settings '!$B$2,B31 &lt;=ROUND($M$1*'Trends Settings '!$B$1,0)),
ROUND('Trends Settings '!$B$2*
IF(B31&gt;ROUND($M$1*'Trends Settings '!$B$1,0),INDIRECT("'2019 Equip Index Factors'!C"&amp;TEXT(ROUND(($M$1*'Trends Settings '!$B$1),0)+2,"0")),'2019 Equip Index Factors'!C32)*0.01,0),M30))</f>
        <v>12</v>
      </c>
      <c r="N31" s="38">
        <f ca="1">IF(OR(B31=1,'M&amp;E Property Good Factor'!M32&gt;'Trends Settings '!$B$2),
ROUND('M&amp;E Property Good Factor'!M32*IF(B31&gt;ROUND($N$1*'Trends Settings '!$B$1,0),
INDIRECT("'2019 Equip Index Factors'!C"&amp;TEXT(ROUND(($N$1*'Trends Settings '!$B$1),0)+2,"0")),
'2019 Equip Index Factors'!C32)*0.01,0),
IF(OR('M&amp;E Property Good Factor'!M31 &gt; 'Trends Settings '!$B$2,B31 &lt;=ROUND($N$1*'Trends Settings '!$B$1,0)),
ROUND('Trends Settings '!$B$2*
IF(B31&gt;ROUND($N$1*'Trends Settings '!$B$1,0),INDIRECT("'2019 Equip Index Factors'!C"&amp;TEXT(ROUND(($N$1*'Trends Settings '!$B$1),0)+2,"0")),'2019 Equip Index Factors'!C32)*0.01,0),N30))</f>
        <v>12</v>
      </c>
      <c r="O31" s="38">
        <f ca="1">IF(OR(B31=1,'M&amp;E Property Good Factor'!N32&gt;'Trends Settings '!$B$2),
ROUND('M&amp;E Property Good Factor'!N32*IF(B31&gt;ROUND($O$1*'Trends Settings '!$B$1,0),
INDIRECT("'2019 Equip Index Factors'!C"&amp;TEXT(ROUND(($O$1*'Trends Settings '!$B$1),0)+2,"0")),
'2019 Equip Index Factors'!C32)*0.01,0),
IF(OR('M&amp;E Property Good Factor'!N31 &gt; 'Trends Settings '!$B$2,B31 &lt;=ROUND($O$1*'Trends Settings '!$B$1,0)),
ROUND('Trends Settings '!$B$2*
IF(B31&gt;ROUND($O$1*'Trends Settings '!$B$1,0),INDIRECT("'2019 Equip Index Factors'!C"&amp;TEXT(ROUND(($O$1*'Trends Settings '!$B$1),0)+2,"0")),'2019 Equip Index Factors'!C32)*0.01,0),O30))</f>
        <v>12</v>
      </c>
      <c r="P31" s="38">
        <f ca="1">IF(OR(B31=1,'M&amp;E Property Good Factor'!O32&gt;'Trends Settings '!$B$2),
ROUND('M&amp;E Property Good Factor'!O32*IF(B31&gt;ROUND($P$1*'Trends Settings '!$B$1,0),
INDIRECT("'2019 Equip Index Factors'!C"&amp;TEXT(ROUND(($P$1*'Trends Settings '!$B$1),0)+2,"0")),
'2019 Equip Index Factors'!C32)*0.01,0),
IF(OR('M&amp;E Property Good Factor'!O31 &gt; 'Trends Settings '!$B$2,B31 &lt;=ROUND($P$1*'Trends Settings '!$B$1,0)),
ROUND('Trends Settings '!$B$2*
IF(B31&gt;ROUND($P$1*'Trends Settings '!$B$1,0),INDIRECT("'2019 Equip Index Factors'!C"&amp;TEXT(ROUND(($P$1*'Trends Settings '!$B$1),0)+2,"0")),'2019 Equip Index Factors'!C32)*0.01,0),P30))</f>
        <v>13</v>
      </c>
      <c r="Q31" s="38">
        <f ca="1">IF(OR(B31=1,'M&amp;E Property Good Factor'!P32&gt;'Trends Settings '!$B$2),
ROUND('M&amp;E Property Good Factor'!P32*IF(B31&gt;ROUND($Q$1*'Trends Settings '!$B$1,0),
INDIRECT("'2019 Equip Index Factors'!C"&amp;TEXT(ROUND(($Q$1*'Trends Settings '!$B$1),0)+2,"0")),
'2019 Equip Index Factors'!C32)*0.01,0),
IF(OR('M&amp;E Property Good Factor'!P31 &gt; 'Trends Settings '!$B$2,B31 &lt;=ROUND($Q$1*'Trends Settings '!$B$1,0)),
ROUND('Trends Settings '!$B$2*
IF(B31&gt;ROUND($Q$1*'Trends Settings '!$B$1,0),INDIRECT("'2019 Equip Index Factors'!C"&amp;TEXT(ROUND(($Q$1*'Trends Settings '!$B$1),0)+2,"0")),'2019 Equip Index Factors'!C32)*0.01,0),Q30))</f>
        <v>13</v>
      </c>
      <c r="R31" s="38">
        <f ca="1">IF(OR(B31=1,'M&amp;E Property Good Factor'!Q32&gt;'Trends Settings '!$B$2),
ROUND('M&amp;E Property Good Factor'!Q32*IF(B31&gt;ROUND($R$1*'Trends Settings '!$B$1,0),
INDIRECT("'2019 Equip Index Factors'!C"&amp;TEXT(ROUND(($R$1*'Trends Settings '!$B$1),0)+2,"0")),
'2019 Equip Index Factors'!C32)*0.01,0),
IF(OR('M&amp;E Property Good Factor'!Q31 &gt; 'Trends Settings '!$B$2,B31 &lt;=ROUND($R$1*'Trends Settings '!$B$1,0)),
ROUND('Trends Settings '!$B$2*
IF(B31&gt;ROUND($R$1*'Trends Settings '!$B$1,0),INDIRECT("'2019 Equip Index Factors'!C"&amp;TEXT(ROUND(($R$1*'Trends Settings '!$B$1),0)+2,"0")),'2019 Equip Index Factors'!C32)*0.01,0),R30))</f>
        <v>13</v>
      </c>
      <c r="S31" s="38">
        <f ca="1">IF(OR(B31=1,'M&amp;E Property Good Factor'!R32&gt;'Trends Settings '!$B$2),
ROUND('M&amp;E Property Good Factor'!R32*IF(B31&gt;ROUND($S$1*'Trends Settings '!$B$1,0),
INDIRECT("'2019 Equip Index Factors'!C"&amp;TEXT(ROUND(($S$1*'Trends Settings '!$B$1),0)+2,"0")),
'2019 Equip Index Factors'!C32)*0.01,0),
IF(OR('M&amp;E Property Good Factor'!R31 &gt; 'Trends Settings '!$B$2,B31 &lt;=ROUND($S$1*'Trends Settings '!$B$1,0)),
ROUND('Trends Settings '!$B$2*
IF(B31&gt;ROUND($S$1*'Trends Settings '!$B$1,0),INDIRECT("'2019 Equip Index Factors'!C"&amp;TEXT(ROUND(($S$1*'Trends Settings '!$B$1),0)+2,"0")),'2019 Equip Index Factors'!C32)*0.01,0),S30))</f>
        <v>14</v>
      </c>
      <c r="T31" s="38">
        <f ca="1">IF(OR(B31=1,'M&amp;E Property Good Factor'!S32&gt;'Trends Settings '!$B$2),
ROUND('M&amp;E Property Good Factor'!S32*IF(B31&gt;ROUND($T$1*'Trends Settings '!$B$1,0),
INDIRECT("'2019 Equip Index Factors'!C"&amp;TEXT(ROUND(($T$1*'Trends Settings '!$B$1),0)+2,"0")),
'2019 Equip Index Factors'!C32)*0.01,0),
IF(OR('M&amp;E Property Good Factor'!S31 &gt; 'Trends Settings '!$B$2,B31 &lt;=ROUND($T$1*'Trends Settings '!$B$1,0)),
ROUND('Trends Settings '!$B$2*
IF(B31&gt;ROUND($T$1*'Trends Settings '!$B$1,0),INDIRECT("'2019 Equip Index Factors'!C"&amp;TEXT(ROUND(($T$1*'Trends Settings '!$B$1),0)+2,"0")),'2019 Equip Index Factors'!C32)*0.01,0),T30))</f>
        <v>24</v>
      </c>
      <c r="U31" s="38">
        <f ca="1">IF(OR(B31=1,'M&amp;E Property Good Factor'!T32&gt;'Trends Settings '!$B$2),
ROUND('M&amp;E Property Good Factor'!T32*IF(B31&gt;ROUND($U$1*'Trends Settings '!$B$1,0),
INDIRECT("'2019 Equip Index Factors'!C"&amp;TEXT(ROUND(($U$1*'Trends Settings '!$B$1),0)+2,"0")),
'2019 Equip Index Factors'!C32)*0.01,0),
IF(OR('M&amp;E Property Good Factor'!T31 &gt; 'Trends Settings '!$B$2,B31 &lt;=ROUND($U$1*'Trends Settings '!$B$1,0)),
ROUND('Trends Settings '!$B$2*
IF(B31&gt;ROUND($U$1*'Trends Settings '!$B$1,0),INDIRECT("'2019 Equip Index Factors'!C"&amp;TEXT(ROUND(($U$1*'Trends Settings '!$B$1),0)+2,"0")),'2019 Equip Index Factors'!C32)*0.01,0),U30))</f>
        <v>44</v>
      </c>
      <c r="V31" s="38">
        <f ca="1">IF(OR(B31=1,'M&amp;E Property Good Factor'!U32&gt;'Trends Settings '!$B$2),
ROUND('M&amp;E Property Good Factor'!U32*IF(B31&gt;ROUND($V$1*'Trends Settings '!$B$1,0),
INDIRECT("'2019 Equip Index Factors'!C"&amp;TEXT(ROUND(($V$1*'Trends Settings '!$B$1),0)+2,"0")),
'2019 Equip Index Factors'!C32)*0.01,0),
IF(OR('M&amp;E Property Good Factor'!U31 &gt; 'Trends Settings '!$B$2,B31 &lt;=ROUND($V$1*'Trends Settings '!$B$1,0)),
ROUND('Trends Settings '!$B$2*
IF(B31&gt;ROUND($V$1*'Trends Settings '!$B$1,0),INDIRECT("'2019 Equip Index Factors'!C"&amp;TEXT(ROUND(($V$1*'Trends Settings '!$B$1),0)+2,"0")),'2019 Equip Index Factors'!C32)*0.01,0),V30))</f>
        <v>63</v>
      </c>
      <c r="W31" s="38">
        <f ca="1">IF(OR(B31=1,'M&amp;E Property Good Factor'!V32&gt;'Trends Settings '!$B$2),
ROUND('M&amp;E Property Good Factor'!V32*IF(B31&gt;ROUND($W$1*'Trends Settings '!$B$1,0),
INDIRECT("'2019 Equip Index Factors'!C"&amp;TEXT(ROUND(($W$1*'Trends Settings '!$B$1),0)+2,"0")),
'2019 Equip Index Factors'!C32)*0.01,0),
IF(OR('M&amp;E Property Good Factor'!V31 &gt; 'Trends Settings '!$B$2,B31 &lt;=ROUND($W$1*'Trends Settings '!$B$1,0)),
ROUND('Trends Settings '!$B$2*
IF(B31&gt;ROUND($W$1*'Trends Settings '!$B$1,0),INDIRECT("'2019 Equip Index Factors'!C"&amp;TEXT(ROUND(($W$1*'Trends Settings '!$B$1),0)+2,"0")),'2019 Equip Index Factors'!C32)*0.01,0),W30))</f>
        <v>82</v>
      </c>
    </row>
    <row r="32" spans="1:23" ht="12.75" customHeight="1">
      <c r="A32" s="63">
        <v>1989</v>
      </c>
      <c r="B32" s="33">
        <v>31</v>
      </c>
      <c r="C32" s="38">
        <f ca="1">IF(OR(B32=1,'M&amp;E Property Good Factor'!B33&gt;'Trends Settings '!$B$2),ROUND('M&amp;E Property Good Factor'!B33*IF(B32&gt;ROUND($C$1*'Trends Settings '!$B$1,0),INDIRECT("'2019 Equip Index Factors'!C"&amp;TEXT(ROUND(($C$1*'Trends Settings '!$B$1),0)+2,"0")),'2019 Equip Index Factors'!C33)*0.01,0),IF(OR('M&amp;E Property Good Factor'!B32 &gt; 'Trends Settings '!$B$2,B32 &lt;=ROUND($C$1*'Trends Settings '!$B$1,0)),ROUND('Trends Settings '!$B$2*IF(B32&gt;ROUND($C$1*'Trends Settings '!$B$1,0),INDIRECT("'2019 Equip Index Factors'!C"&amp;TEXT(ROUND(($C$1*'Trends Settings '!$B$1),0)+2,"0")),'2019 Equip Index Factors'!C33)*0.01,0),C31))</f>
        <v>10</v>
      </c>
      <c r="D32" s="38">
        <f ca="1">IF(OR(B32=1,'M&amp;E Property Good Factor'!C33&gt;'Trends Settings '!$B$2),
ROUND('M&amp;E Property Good Factor'!C33*IF(B32&gt;ROUND($D$1*'Trends Settings '!$B$1,0),
INDIRECT("'2019 Equip Index Factors'!C"&amp;TEXT(ROUND(($D$1*'Trends Settings '!$B$1),0)+2,"0")),
'2019 Equip Index Factors'!C33)*0.01,0),
IF(OR('M&amp;E Property Good Factor'!C32 &gt; 'Trends Settings '!$B$2,B32 &lt;=ROUND($D$1*'Trends Settings '!$B$1,0)),
ROUND('Trends Settings '!$B$2*
IF(B32&gt;ROUND($D$1*'Trends Settings '!$B$1,0),INDIRECT("'2019 Equip Index Factors'!C"&amp;TEXT(ROUND(($D$1*'Trends Settings '!$B$1),0)+2,"0")),'2019 Equip Index Factors'!C33)*0.01,0),D31))</f>
        <v>10</v>
      </c>
      <c r="E32" s="38">
        <f ca="1">IF(OR(B32=1,'M&amp;E Property Good Factor'!D33&gt;'Trends Settings '!$B$2),
ROUND('M&amp;E Property Good Factor'!D33*IF(B32&gt;ROUND($E$1*'Trends Settings '!$B$1,0),
INDIRECT("'2019 Equip Index Factors'!C"&amp;TEXT(ROUND(($E$1*'Trends Settings '!$B$1),0)+2,"0")),
'2019 Equip Index Factors'!C33)*0.01,0),
IF(OR('M&amp;E Property Good Factor'!D32 &gt; 'Trends Settings '!$B$2,B32 &lt;=ROUND($E$1*'Trends Settings '!$B$1,0)),
ROUND('Trends Settings '!$B$2*
IF(B32&gt;ROUND($E$1*'Trends Settings '!$B$1,0),INDIRECT("'2019 Equip Index Factors'!C"&amp;TEXT(ROUND(($E$1*'Trends Settings '!$B$1),0)+2,"0")),'2019 Equip Index Factors'!C33)*0.01,0),E31))</f>
        <v>10</v>
      </c>
      <c r="F32" s="38">
        <f ca="1">IF(OR(B32=1,'M&amp;E Property Good Factor'!E33&gt;'Trends Settings '!$B$2),
ROUND('M&amp;E Property Good Factor'!E33*IF(B32&gt;ROUND($F$1*'Trends Settings '!$B$1,0),
INDIRECT("'2019 Equip Index Factors'!C"&amp;TEXT(ROUND(($F$1*'Trends Settings '!$B$1),0)+2,"0")),
'2019 Equip Index Factors'!C33)*0.01,0),
IF(OR('M&amp;E Property Good Factor'!E32 &gt; 'Trends Settings '!$B$2,B32 &lt;=ROUND($F$1*'Trends Settings '!$B$1,0)),
ROUND('Trends Settings '!$B$2*
IF(B32&gt;ROUND($F$1*'Trends Settings '!$B$1,0),INDIRECT("'2019 Equip Index Factors'!C"&amp;TEXT(ROUND(($F$1*'Trends Settings '!$B$1),0)+2,"0")),'2019 Equip Index Factors'!C33)*0.01,0),F31))</f>
        <v>10</v>
      </c>
      <c r="G32" s="38">
        <f ca="1">IF(OR(B32=1,'M&amp;E Property Good Factor'!F33&gt;'Trends Settings '!$B$2),
ROUND('M&amp;E Property Good Factor'!F33*IF(B32&gt;ROUND($G$1*'Trends Settings '!$B$1,0),
INDIRECT("'2019 Equip Index Factors'!C"&amp;TEXT(ROUND(($G$1*'Trends Settings '!$B$1),0)+2,"0")),
'2019 Equip Index Factors'!C33)*0.01,0),
IF(OR('M&amp;E Property Good Factor'!F32 &gt; 'Trends Settings '!$B$2,B32 &lt;=ROUND($G$1*'Trends Settings '!$B$1,0)),
ROUND('Trends Settings '!$B$2*
IF(B32&gt;ROUND($G$1*'Trends Settings '!$B$1,0),INDIRECT("'2019 Equip Index Factors'!C"&amp;TEXT(ROUND(($G$1*'Trends Settings '!$B$1),0)+2,"0")),'2019 Equip Index Factors'!C33)*0.01,0),G31))</f>
        <v>10</v>
      </c>
      <c r="H32" s="38">
        <f ca="1">IF(OR(B32=1,'M&amp;E Property Good Factor'!G33&gt;'Trends Settings '!$B$2),
ROUND('M&amp;E Property Good Factor'!G33*IF(B32&gt;ROUND($H$1*'Trends Settings '!$B$1,0),
INDIRECT("'2019 Equip Index Factors'!C"&amp;TEXT(ROUND(($H$1*'Trends Settings '!$B$1),0)+2,"0")),
'2019 Equip Index Factors'!C33)*0.01,0),
IF(OR('M&amp;E Property Good Factor'!G32 &gt; 'Trends Settings '!$B$2,B32 &lt;=ROUND($H$1*'Trends Settings '!$B$1,0)),
ROUND('Trends Settings '!$B$2*
IF(B32&gt;ROUND($H$1*'Trends Settings '!$B$1,0),INDIRECT("'2019 Equip Index Factors'!C"&amp;TEXT(ROUND(($H$1*'Trends Settings '!$B$1),0)+2,"0")),'2019 Equip Index Factors'!C33)*0.01,0),H31))</f>
        <v>10</v>
      </c>
      <c r="I32" s="38">
        <f ca="1">IF(OR(B32=1,'M&amp;E Property Good Factor'!H33&gt;'Trends Settings '!$B$2),
ROUND('M&amp;E Property Good Factor'!H33*IF(B32&gt;ROUND($I$1*'Trends Settings '!$B$1,0),
INDIRECT("'2019 Equip Index Factors'!C"&amp;TEXT(ROUND(($I$1*'Trends Settings '!$B$1),0)+2,"0")),
'2019 Equip Index Factors'!C33)*0.01,0),
IF(OR('M&amp;E Property Good Factor'!H32 &gt; 'Trends Settings '!$B$2,B32 &lt;=ROUND($I$1*'Trends Settings '!$B$1,0)),
ROUND('Trends Settings '!$B$2*
IF(B32&gt;ROUND($I$1*'Trends Settings '!$B$1,0),INDIRECT("'2019 Equip Index Factors'!C"&amp;TEXT(ROUND(($I$1*'Trends Settings '!$B$1),0)+2,"0")),'2019 Equip Index Factors'!C33)*0.01,0),I31))</f>
        <v>10</v>
      </c>
      <c r="J32" s="38">
        <f ca="1">IF(OR(B32=1,'M&amp;E Property Good Factor'!I33&gt;'Trends Settings '!$B$2),
ROUND('M&amp;E Property Good Factor'!I33*IF(B32&gt;ROUND($J$1*'Trends Settings '!$B$1,0),
INDIRECT("'2019 Equip Index Factors'!C"&amp;TEXT(ROUND(($J$1*'Trends Settings '!$B$1),0)+2,"0")),
'2019 Equip Index Factors'!C33)*0.01,0),
IF(OR('M&amp;E Property Good Factor'!I32 &gt; 'Trends Settings '!$B$2,B32 &lt;=ROUND($J$1*'Trends Settings '!$B$1,0)),
ROUND('Trends Settings '!$B$2*
IF(B32&gt;ROUND($J$1*'Trends Settings '!$B$1,0),INDIRECT("'2019 Equip Index Factors'!C"&amp;TEXT(ROUND(($J$1*'Trends Settings '!$B$1),0)+2,"0")),'2019 Equip Index Factors'!C33)*0.01,0),J31))</f>
        <v>11</v>
      </c>
      <c r="K32" s="38">
        <f ca="1">IF(OR(B32=1,'M&amp;E Property Good Factor'!J33&gt;'Trends Settings '!$B$2),
ROUND('M&amp;E Property Good Factor'!J33*IF(B32&gt;ROUND($K$1*'Trends Settings '!$B$1,0),
INDIRECT("'2019 Equip Index Factors'!C"&amp;TEXT(ROUND(($K$1*'Trends Settings '!$B$1),0)+2,"0")),
'2019 Equip Index Factors'!C33)*0.01,0),
IF(OR('M&amp;E Property Good Factor'!J32 &gt; 'Trends Settings '!$B$2,B32 &lt;=ROUND($K$1*'Trends Settings '!$B$1,0)),
ROUND('Trends Settings '!$B$2*
IF(B32&gt;ROUND($K$1*'Trends Settings '!$B$1,0),INDIRECT("'2019 Equip Index Factors'!C"&amp;TEXT(ROUND(($K$1*'Trends Settings '!$B$1),0)+2,"0")),'2019 Equip Index Factors'!C33)*0.01,0),K31))</f>
        <v>11</v>
      </c>
      <c r="L32" s="38">
        <f ca="1">IF(OR(B32=1,'M&amp;E Property Good Factor'!K33&gt;'Trends Settings '!$B$2),
ROUND('M&amp;E Property Good Factor'!K33*IF(B32&gt;ROUND($L$1*'Trends Settings '!$B$1,0),
INDIRECT("'2019 Equip Index Factors'!C"&amp;TEXT(ROUND(($L$1*'Trends Settings '!$B$1),0)+2,"0")),
'2019 Equip Index Factors'!C33)*0.01,0),
IF(OR('M&amp;E Property Good Factor'!K32 &gt; 'Trends Settings '!$B$2,B32 &lt;=ROUND($L$1*'Trends Settings '!$B$1,0)),
ROUND('Trends Settings '!$B$2*
IF(B32&gt;ROUND($L$1*'Trends Settings '!$B$1,0),INDIRECT("'2019 Equip Index Factors'!C"&amp;TEXT(ROUND(($L$1*'Trends Settings '!$B$1),0)+2,"0")),'2019 Equip Index Factors'!C33)*0.01,0),L31))</f>
        <v>12</v>
      </c>
      <c r="M32" s="38">
        <f ca="1">IF(OR(B32=1,'M&amp;E Property Good Factor'!L33&gt;'Trends Settings '!$B$2),
ROUND('M&amp;E Property Good Factor'!L33*IF(B32&gt;ROUND($M$1*'Trends Settings '!$B$1,0),
INDIRECT("'2019 Equip Index Factors'!C"&amp;TEXT(ROUND(($M$1*'Trends Settings '!$B$1),0)+2,"0")),
'2019 Equip Index Factors'!C33)*0.01,0),
IF(OR('M&amp;E Property Good Factor'!L32 &gt; 'Trends Settings '!$B$2,B32 &lt;=ROUND($M$1*'Trends Settings '!$B$1,0)),
ROUND('Trends Settings '!$B$2*
IF(B32&gt;ROUND($M$1*'Trends Settings '!$B$1,0),INDIRECT("'2019 Equip Index Factors'!C"&amp;TEXT(ROUND(($M$1*'Trends Settings '!$B$1),0)+2,"0")),'2019 Equip Index Factors'!C33)*0.01,0),M31))</f>
        <v>12</v>
      </c>
      <c r="N32" s="38">
        <f ca="1">IF(OR(B32=1,'M&amp;E Property Good Factor'!M33&gt;'Trends Settings '!$B$2),
ROUND('M&amp;E Property Good Factor'!M33*IF(B32&gt;ROUND($N$1*'Trends Settings '!$B$1,0),
INDIRECT("'2019 Equip Index Factors'!C"&amp;TEXT(ROUND(($N$1*'Trends Settings '!$B$1),0)+2,"0")),
'2019 Equip Index Factors'!C33)*0.01,0),
IF(OR('M&amp;E Property Good Factor'!M32 &gt; 'Trends Settings '!$B$2,B32 &lt;=ROUND($N$1*'Trends Settings '!$B$1,0)),
ROUND('Trends Settings '!$B$2*
IF(B32&gt;ROUND($N$1*'Trends Settings '!$B$1,0),INDIRECT("'2019 Equip Index Factors'!C"&amp;TEXT(ROUND(($N$1*'Trends Settings '!$B$1),0)+2,"0")),'2019 Equip Index Factors'!C33)*0.01,0),N31))</f>
        <v>12</v>
      </c>
      <c r="O32" s="38">
        <f ca="1">IF(OR(B32=1,'M&amp;E Property Good Factor'!N33&gt;'Trends Settings '!$B$2),
ROUND('M&amp;E Property Good Factor'!N33*IF(B32&gt;ROUND($O$1*'Trends Settings '!$B$1,0),
INDIRECT("'2019 Equip Index Factors'!C"&amp;TEXT(ROUND(($O$1*'Trends Settings '!$B$1),0)+2,"0")),
'2019 Equip Index Factors'!C33)*0.01,0),
IF(OR('M&amp;E Property Good Factor'!N32 &gt; 'Trends Settings '!$B$2,B32 &lt;=ROUND($O$1*'Trends Settings '!$B$1,0)),
ROUND('Trends Settings '!$B$2*
IF(B32&gt;ROUND($O$1*'Trends Settings '!$B$1,0),INDIRECT("'2019 Equip Index Factors'!C"&amp;TEXT(ROUND(($O$1*'Trends Settings '!$B$1),0)+2,"0")),'2019 Equip Index Factors'!C33)*0.01,0),O31))</f>
        <v>12</v>
      </c>
      <c r="P32" s="38">
        <f ca="1">IF(OR(B32=1,'M&amp;E Property Good Factor'!O33&gt;'Trends Settings '!$B$2),
ROUND('M&amp;E Property Good Factor'!O33*IF(B32&gt;ROUND($P$1*'Trends Settings '!$B$1,0),
INDIRECT("'2019 Equip Index Factors'!C"&amp;TEXT(ROUND(($P$1*'Trends Settings '!$B$1),0)+2,"0")),
'2019 Equip Index Factors'!C33)*0.01,0),
IF(OR('M&amp;E Property Good Factor'!O32 &gt; 'Trends Settings '!$B$2,B32 &lt;=ROUND($P$1*'Trends Settings '!$B$1,0)),
ROUND('Trends Settings '!$B$2*
IF(B32&gt;ROUND($P$1*'Trends Settings '!$B$1,0),INDIRECT("'2019 Equip Index Factors'!C"&amp;TEXT(ROUND(($P$1*'Trends Settings '!$B$1),0)+2,"0")),'2019 Equip Index Factors'!C33)*0.01,0),P31))</f>
        <v>13</v>
      </c>
      <c r="Q32" s="38">
        <f ca="1">IF(OR(B32=1,'M&amp;E Property Good Factor'!P33&gt;'Trends Settings '!$B$2),
ROUND('M&amp;E Property Good Factor'!P33*IF(B32&gt;ROUND($Q$1*'Trends Settings '!$B$1,0),
INDIRECT("'2019 Equip Index Factors'!C"&amp;TEXT(ROUND(($Q$1*'Trends Settings '!$B$1),0)+2,"0")),
'2019 Equip Index Factors'!C33)*0.01,0),
IF(OR('M&amp;E Property Good Factor'!P32 &gt; 'Trends Settings '!$B$2,B32 &lt;=ROUND($Q$1*'Trends Settings '!$B$1,0)),
ROUND('Trends Settings '!$B$2*
IF(B32&gt;ROUND($Q$1*'Trends Settings '!$B$1,0),INDIRECT("'2019 Equip Index Factors'!C"&amp;TEXT(ROUND(($Q$1*'Trends Settings '!$B$1),0)+2,"0")),'2019 Equip Index Factors'!C33)*0.01,0),Q31))</f>
        <v>13</v>
      </c>
      <c r="R32" s="38">
        <f ca="1">IF(OR(B32=1,'M&amp;E Property Good Factor'!Q33&gt;'Trends Settings '!$B$2),
ROUND('M&amp;E Property Good Factor'!Q33*IF(B32&gt;ROUND($R$1*'Trends Settings '!$B$1,0),
INDIRECT("'2019 Equip Index Factors'!C"&amp;TEXT(ROUND(($R$1*'Trends Settings '!$B$1),0)+2,"0")),
'2019 Equip Index Factors'!C33)*0.01,0),
IF(OR('M&amp;E Property Good Factor'!Q32 &gt; 'Trends Settings '!$B$2,B32 &lt;=ROUND($R$1*'Trends Settings '!$B$1,0)),
ROUND('Trends Settings '!$B$2*
IF(B32&gt;ROUND($R$1*'Trends Settings '!$B$1,0),INDIRECT("'2019 Equip Index Factors'!C"&amp;TEXT(ROUND(($R$1*'Trends Settings '!$B$1),0)+2,"0")),'2019 Equip Index Factors'!C33)*0.01,0),R31))</f>
        <v>13</v>
      </c>
      <c r="S32" s="38">
        <f ca="1">IF(OR(B32=1,'M&amp;E Property Good Factor'!R33&gt;'Trends Settings '!$B$2),
ROUND('M&amp;E Property Good Factor'!R33*IF(B32&gt;ROUND($S$1*'Trends Settings '!$B$1,0),
INDIRECT("'2019 Equip Index Factors'!C"&amp;TEXT(ROUND(($S$1*'Trends Settings '!$B$1),0)+2,"0")),
'2019 Equip Index Factors'!C33)*0.01,0),
IF(OR('M&amp;E Property Good Factor'!R32 &gt; 'Trends Settings '!$B$2,B32 &lt;=ROUND($S$1*'Trends Settings '!$B$1,0)),
ROUND('Trends Settings '!$B$2*
IF(B32&gt;ROUND($S$1*'Trends Settings '!$B$1,0),INDIRECT("'2019 Equip Index Factors'!C"&amp;TEXT(ROUND(($S$1*'Trends Settings '!$B$1),0)+2,"0")),'2019 Equip Index Factors'!C33)*0.01,0),S31))</f>
        <v>14</v>
      </c>
      <c r="T32" s="38">
        <f ca="1">IF(OR(B32=1,'M&amp;E Property Good Factor'!S33&gt;'Trends Settings '!$B$2),
ROUND('M&amp;E Property Good Factor'!S33*IF(B32&gt;ROUND($T$1*'Trends Settings '!$B$1,0),
INDIRECT("'2019 Equip Index Factors'!C"&amp;TEXT(ROUND(($T$1*'Trends Settings '!$B$1),0)+2,"0")),
'2019 Equip Index Factors'!C33)*0.01,0),
IF(OR('M&amp;E Property Good Factor'!S32 &gt; 'Trends Settings '!$B$2,B32 &lt;=ROUND($T$1*'Trends Settings '!$B$1,0)),
ROUND('Trends Settings '!$B$2*
IF(B32&gt;ROUND($T$1*'Trends Settings '!$B$1,0),INDIRECT("'2019 Equip Index Factors'!C"&amp;TEXT(ROUND(($T$1*'Trends Settings '!$B$1),0)+2,"0")),'2019 Equip Index Factors'!C33)*0.01,0),T31))</f>
        <v>23</v>
      </c>
      <c r="U32" s="38">
        <f ca="1">IF(OR(B32=1,'M&amp;E Property Good Factor'!T33&gt;'Trends Settings '!$B$2),
ROUND('M&amp;E Property Good Factor'!T33*IF(B32&gt;ROUND($U$1*'Trends Settings '!$B$1,0),
INDIRECT("'2019 Equip Index Factors'!C"&amp;TEXT(ROUND(($U$1*'Trends Settings '!$B$1),0)+2,"0")),
'2019 Equip Index Factors'!C33)*0.01,0),
IF(OR('M&amp;E Property Good Factor'!T32 &gt; 'Trends Settings '!$B$2,B32 &lt;=ROUND($U$1*'Trends Settings '!$B$1,0)),
ROUND('Trends Settings '!$B$2*
IF(B32&gt;ROUND($U$1*'Trends Settings '!$B$1,0),INDIRECT("'2019 Equip Index Factors'!C"&amp;TEXT(ROUND(($U$1*'Trends Settings '!$B$1),0)+2,"0")),'2019 Equip Index Factors'!C33)*0.01,0),U31))</f>
        <v>41</v>
      </c>
      <c r="V32" s="38">
        <f ca="1">IF(OR(B32=1,'M&amp;E Property Good Factor'!U33&gt;'Trends Settings '!$B$2),
ROUND('M&amp;E Property Good Factor'!U33*IF(B32&gt;ROUND($V$1*'Trends Settings '!$B$1,0),
INDIRECT("'2019 Equip Index Factors'!C"&amp;TEXT(ROUND(($V$1*'Trends Settings '!$B$1),0)+2,"0")),
'2019 Equip Index Factors'!C33)*0.01,0),
IF(OR('M&amp;E Property Good Factor'!U32 &gt; 'Trends Settings '!$B$2,B32 &lt;=ROUND($V$1*'Trends Settings '!$B$1,0)),
ROUND('Trends Settings '!$B$2*
IF(B32&gt;ROUND($V$1*'Trends Settings '!$B$1,0),INDIRECT("'2019 Equip Index Factors'!C"&amp;TEXT(ROUND(($V$1*'Trends Settings '!$B$1),0)+2,"0")),'2019 Equip Index Factors'!C33)*0.01,0),V31))</f>
        <v>62</v>
      </c>
      <c r="W32" s="38">
        <f ca="1">IF(OR(B32=1,'M&amp;E Property Good Factor'!V33&gt;'Trends Settings '!$B$2),
ROUND('M&amp;E Property Good Factor'!V33*IF(B32&gt;ROUND($W$1*'Trends Settings '!$B$1,0),
INDIRECT("'2019 Equip Index Factors'!C"&amp;TEXT(ROUND(($W$1*'Trends Settings '!$B$1),0)+2,"0")),
'2019 Equip Index Factors'!C33)*0.01,0),
IF(OR('M&amp;E Property Good Factor'!V32 &gt; 'Trends Settings '!$B$2,B32 &lt;=ROUND($W$1*'Trends Settings '!$B$1,0)),
ROUND('Trends Settings '!$B$2*
IF(B32&gt;ROUND($W$1*'Trends Settings '!$B$1,0),INDIRECT("'2019 Equip Index Factors'!C"&amp;TEXT(ROUND(($W$1*'Trends Settings '!$B$1),0)+2,"0")),'2019 Equip Index Factors'!C33)*0.01,0),W31))</f>
        <v>81</v>
      </c>
    </row>
    <row r="33" spans="1:23" ht="12.75" customHeight="1">
      <c r="A33" s="63">
        <v>1988</v>
      </c>
      <c r="B33" s="33">
        <v>32</v>
      </c>
      <c r="C33" s="38">
        <f ca="1">IF(OR(B33=1,'M&amp;E Property Good Factor'!B34&gt;'Trends Settings '!$B$2),ROUND('M&amp;E Property Good Factor'!B34*IF(B33&gt;ROUND($C$1*'Trends Settings '!$B$1,0),INDIRECT("'2019 Equip Index Factors'!C"&amp;TEXT(ROUND(($C$1*'Trends Settings '!$B$1),0)+2,"0")),'2019 Equip Index Factors'!C34)*0.01,0),IF(OR('M&amp;E Property Good Factor'!B33 &gt; 'Trends Settings '!$B$2,B33 &lt;=ROUND($C$1*'Trends Settings '!$B$1,0)),ROUND('Trends Settings '!$B$2*IF(B33&gt;ROUND($C$1*'Trends Settings '!$B$1,0),INDIRECT("'2019 Equip Index Factors'!C"&amp;TEXT(ROUND(($C$1*'Trends Settings '!$B$1),0)+2,"0")),'2019 Equip Index Factors'!C34)*0.01,0),C32))</f>
        <v>10</v>
      </c>
      <c r="D33" s="38">
        <f ca="1">IF(OR(B33=1,'M&amp;E Property Good Factor'!C34&gt;'Trends Settings '!$B$2),
ROUND('M&amp;E Property Good Factor'!C34*IF(B33&gt;ROUND($D$1*'Trends Settings '!$B$1,0),
INDIRECT("'2019 Equip Index Factors'!C"&amp;TEXT(ROUND(($D$1*'Trends Settings '!$B$1),0)+2,"0")),
'2019 Equip Index Factors'!C34)*0.01,0),
IF(OR('M&amp;E Property Good Factor'!C33 &gt; 'Trends Settings '!$B$2,B33 &lt;=ROUND($D$1*'Trends Settings '!$B$1,0)),
ROUND('Trends Settings '!$B$2*
IF(B33&gt;ROUND($D$1*'Trends Settings '!$B$1,0),INDIRECT("'2019 Equip Index Factors'!C"&amp;TEXT(ROUND(($D$1*'Trends Settings '!$B$1),0)+2,"0")),'2019 Equip Index Factors'!C34)*0.01,0),D32))</f>
        <v>10</v>
      </c>
      <c r="E33" s="38">
        <f ca="1">IF(OR(B33=1,'M&amp;E Property Good Factor'!D34&gt;'Trends Settings '!$B$2),
ROUND('M&amp;E Property Good Factor'!D34*IF(B33&gt;ROUND($E$1*'Trends Settings '!$B$1,0),
INDIRECT("'2019 Equip Index Factors'!C"&amp;TEXT(ROUND(($E$1*'Trends Settings '!$B$1),0)+2,"0")),
'2019 Equip Index Factors'!C34)*0.01,0),
IF(OR('M&amp;E Property Good Factor'!D33 &gt; 'Trends Settings '!$B$2,B33 &lt;=ROUND($E$1*'Trends Settings '!$B$1,0)),
ROUND('Trends Settings '!$B$2*
IF(B33&gt;ROUND($E$1*'Trends Settings '!$B$1,0),INDIRECT("'2019 Equip Index Factors'!C"&amp;TEXT(ROUND(($E$1*'Trends Settings '!$B$1),0)+2,"0")),'2019 Equip Index Factors'!C34)*0.01,0),E32))</f>
        <v>10</v>
      </c>
      <c r="F33" s="38">
        <f ca="1">IF(OR(B33=1,'M&amp;E Property Good Factor'!E34&gt;'Trends Settings '!$B$2),
ROUND('M&amp;E Property Good Factor'!E34*IF(B33&gt;ROUND($F$1*'Trends Settings '!$B$1,0),
INDIRECT("'2019 Equip Index Factors'!C"&amp;TEXT(ROUND(($F$1*'Trends Settings '!$B$1),0)+2,"0")),
'2019 Equip Index Factors'!C34)*0.01,0),
IF(OR('M&amp;E Property Good Factor'!E33 &gt; 'Trends Settings '!$B$2,B33 &lt;=ROUND($F$1*'Trends Settings '!$B$1,0)),
ROUND('Trends Settings '!$B$2*
IF(B33&gt;ROUND($F$1*'Trends Settings '!$B$1,0),INDIRECT("'2019 Equip Index Factors'!C"&amp;TEXT(ROUND(($F$1*'Trends Settings '!$B$1),0)+2,"0")),'2019 Equip Index Factors'!C34)*0.01,0),F32))</f>
        <v>10</v>
      </c>
      <c r="G33" s="38">
        <f ca="1">IF(OR(B33=1,'M&amp;E Property Good Factor'!F34&gt;'Trends Settings '!$B$2),
ROUND('M&amp;E Property Good Factor'!F34*IF(B33&gt;ROUND($G$1*'Trends Settings '!$B$1,0),
INDIRECT("'2019 Equip Index Factors'!C"&amp;TEXT(ROUND(($G$1*'Trends Settings '!$B$1),0)+2,"0")),
'2019 Equip Index Factors'!C34)*0.01,0),
IF(OR('M&amp;E Property Good Factor'!F33 &gt; 'Trends Settings '!$B$2,B33 &lt;=ROUND($G$1*'Trends Settings '!$B$1,0)),
ROUND('Trends Settings '!$B$2*
IF(B33&gt;ROUND($G$1*'Trends Settings '!$B$1,0),INDIRECT("'2019 Equip Index Factors'!C"&amp;TEXT(ROUND(($G$1*'Trends Settings '!$B$1),0)+2,"0")),'2019 Equip Index Factors'!C34)*0.01,0),G32))</f>
        <v>10</v>
      </c>
      <c r="H33" s="38">
        <f ca="1">IF(OR(B33=1,'M&amp;E Property Good Factor'!G34&gt;'Trends Settings '!$B$2),
ROUND('M&amp;E Property Good Factor'!G34*IF(B33&gt;ROUND($H$1*'Trends Settings '!$B$1,0),
INDIRECT("'2019 Equip Index Factors'!C"&amp;TEXT(ROUND(($H$1*'Trends Settings '!$B$1),0)+2,"0")),
'2019 Equip Index Factors'!C34)*0.01,0),
IF(OR('M&amp;E Property Good Factor'!G33 &gt; 'Trends Settings '!$B$2,B33 &lt;=ROUND($H$1*'Trends Settings '!$B$1,0)),
ROUND('Trends Settings '!$B$2*
IF(B33&gt;ROUND($H$1*'Trends Settings '!$B$1,0),INDIRECT("'2019 Equip Index Factors'!C"&amp;TEXT(ROUND(($H$1*'Trends Settings '!$B$1),0)+2,"0")),'2019 Equip Index Factors'!C34)*0.01,0),H32))</f>
        <v>10</v>
      </c>
      <c r="I33" s="38">
        <f ca="1">IF(OR(B33=1,'M&amp;E Property Good Factor'!H34&gt;'Trends Settings '!$B$2),
ROUND('M&amp;E Property Good Factor'!H34*IF(B33&gt;ROUND($I$1*'Trends Settings '!$B$1,0),
INDIRECT("'2019 Equip Index Factors'!C"&amp;TEXT(ROUND(($I$1*'Trends Settings '!$B$1),0)+2,"0")),
'2019 Equip Index Factors'!C34)*0.01,0),
IF(OR('M&amp;E Property Good Factor'!H33 &gt; 'Trends Settings '!$B$2,B33 &lt;=ROUND($I$1*'Trends Settings '!$B$1,0)),
ROUND('Trends Settings '!$B$2*
IF(B33&gt;ROUND($I$1*'Trends Settings '!$B$1,0),INDIRECT("'2019 Equip Index Factors'!C"&amp;TEXT(ROUND(($I$1*'Trends Settings '!$B$1),0)+2,"0")),'2019 Equip Index Factors'!C34)*0.01,0),I32))</f>
        <v>10</v>
      </c>
      <c r="J33" s="38">
        <f ca="1">IF(OR(B33=1,'M&amp;E Property Good Factor'!I34&gt;'Trends Settings '!$B$2),
ROUND('M&amp;E Property Good Factor'!I34*IF(B33&gt;ROUND($J$1*'Trends Settings '!$B$1,0),
INDIRECT("'2019 Equip Index Factors'!C"&amp;TEXT(ROUND(($J$1*'Trends Settings '!$B$1),0)+2,"0")),
'2019 Equip Index Factors'!C34)*0.01,0),
IF(OR('M&amp;E Property Good Factor'!I33 &gt; 'Trends Settings '!$B$2,B33 &lt;=ROUND($J$1*'Trends Settings '!$B$1,0)),
ROUND('Trends Settings '!$B$2*
IF(B33&gt;ROUND($J$1*'Trends Settings '!$B$1,0),INDIRECT("'2019 Equip Index Factors'!C"&amp;TEXT(ROUND(($J$1*'Trends Settings '!$B$1),0)+2,"0")),'2019 Equip Index Factors'!C34)*0.01,0),J32))</f>
        <v>11</v>
      </c>
      <c r="K33" s="38">
        <f ca="1">IF(OR(B33=1,'M&amp;E Property Good Factor'!J34&gt;'Trends Settings '!$B$2),
ROUND('M&amp;E Property Good Factor'!J34*IF(B33&gt;ROUND($K$1*'Trends Settings '!$B$1,0),
INDIRECT("'2019 Equip Index Factors'!C"&amp;TEXT(ROUND(($K$1*'Trends Settings '!$B$1),0)+2,"0")),
'2019 Equip Index Factors'!C34)*0.01,0),
IF(OR('M&amp;E Property Good Factor'!J33 &gt; 'Trends Settings '!$B$2,B33 &lt;=ROUND($K$1*'Trends Settings '!$B$1,0)),
ROUND('Trends Settings '!$B$2*
IF(B33&gt;ROUND($K$1*'Trends Settings '!$B$1,0),INDIRECT("'2019 Equip Index Factors'!C"&amp;TEXT(ROUND(($K$1*'Trends Settings '!$B$1),0)+2,"0")),'2019 Equip Index Factors'!C34)*0.01,0),K32))</f>
        <v>11</v>
      </c>
      <c r="L33" s="38">
        <f ca="1">IF(OR(B33=1,'M&amp;E Property Good Factor'!K34&gt;'Trends Settings '!$B$2),
ROUND('M&amp;E Property Good Factor'!K34*IF(B33&gt;ROUND($L$1*'Trends Settings '!$B$1,0),
INDIRECT("'2019 Equip Index Factors'!C"&amp;TEXT(ROUND(($L$1*'Trends Settings '!$B$1),0)+2,"0")),
'2019 Equip Index Factors'!C34)*0.01,0),
IF(OR('M&amp;E Property Good Factor'!K33 &gt; 'Trends Settings '!$B$2,B33 &lt;=ROUND($L$1*'Trends Settings '!$B$1,0)),
ROUND('Trends Settings '!$B$2*
IF(B33&gt;ROUND($L$1*'Trends Settings '!$B$1,0),INDIRECT("'2019 Equip Index Factors'!C"&amp;TEXT(ROUND(($L$1*'Trends Settings '!$B$1),0)+2,"0")),'2019 Equip Index Factors'!C34)*0.01,0),L32))</f>
        <v>12</v>
      </c>
      <c r="M33" s="38">
        <f ca="1">IF(OR(B33=1,'M&amp;E Property Good Factor'!L34&gt;'Trends Settings '!$B$2),
ROUND('M&amp;E Property Good Factor'!L34*IF(B33&gt;ROUND($M$1*'Trends Settings '!$B$1,0),
INDIRECT("'2019 Equip Index Factors'!C"&amp;TEXT(ROUND(($M$1*'Trends Settings '!$B$1),0)+2,"0")),
'2019 Equip Index Factors'!C34)*0.01,0),
IF(OR('M&amp;E Property Good Factor'!L33 &gt; 'Trends Settings '!$B$2,B33 &lt;=ROUND($M$1*'Trends Settings '!$B$1,0)),
ROUND('Trends Settings '!$B$2*
IF(B33&gt;ROUND($M$1*'Trends Settings '!$B$1,0),INDIRECT("'2019 Equip Index Factors'!C"&amp;TEXT(ROUND(($M$1*'Trends Settings '!$B$1),0)+2,"0")),'2019 Equip Index Factors'!C34)*0.01,0),M32))</f>
        <v>12</v>
      </c>
      <c r="N33" s="38">
        <f ca="1">IF(OR(B33=1,'M&amp;E Property Good Factor'!M34&gt;'Trends Settings '!$B$2),
ROUND('M&amp;E Property Good Factor'!M34*IF(B33&gt;ROUND($N$1*'Trends Settings '!$B$1,0),
INDIRECT("'2019 Equip Index Factors'!C"&amp;TEXT(ROUND(($N$1*'Trends Settings '!$B$1),0)+2,"0")),
'2019 Equip Index Factors'!C34)*0.01,0),
IF(OR('M&amp;E Property Good Factor'!M33 &gt; 'Trends Settings '!$B$2,B33 &lt;=ROUND($N$1*'Trends Settings '!$B$1,0)),
ROUND('Trends Settings '!$B$2*
IF(B33&gt;ROUND($N$1*'Trends Settings '!$B$1,0),INDIRECT("'2019 Equip Index Factors'!C"&amp;TEXT(ROUND(($N$1*'Trends Settings '!$B$1),0)+2,"0")),'2019 Equip Index Factors'!C34)*0.01,0),N32))</f>
        <v>12</v>
      </c>
      <c r="O33" s="38">
        <f ca="1">IF(OR(B33=1,'M&amp;E Property Good Factor'!N34&gt;'Trends Settings '!$B$2),
ROUND('M&amp;E Property Good Factor'!N34*IF(B33&gt;ROUND($O$1*'Trends Settings '!$B$1,0),
INDIRECT("'2019 Equip Index Factors'!C"&amp;TEXT(ROUND(($O$1*'Trends Settings '!$B$1),0)+2,"0")),
'2019 Equip Index Factors'!C34)*0.01,0),
IF(OR('M&amp;E Property Good Factor'!N33 &gt; 'Trends Settings '!$B$2,B33 &lt;=ROUND($O$1*'Trends Settings '!$B$1,0)),
ROUND('Trends Settings '!$B$2*
IF(B33&gt;ROUND($O$1*'Trends Settings '!$B$1,0),INDIRECT("'2019 Equip Index Factors'!C"&amp;TEXT(ROUND(($O$1*'Trends Settings '!$B$1),0)+2,"0")),'2019 Equip Index Factors'!C34)*0.01,0),O32))</f>
        <v>12</v>
      </c>
      <c r="P33" s="38">
        <f ca="1">IF(OR(B33=1,'M&amp;E Property Good Factor'!O34&gt;'Trends Settings '!$B$2),
ROUND('M&amp;E Property Good Factor'!O34*IF(B33&gt;ROUND($P$1*'Trends Settings '!$B$1,0),
INDIRECT("'2019 Equip Index Factors'!C"&amp;TEXT(ROUND(($P$1*'Trends Settings '!$B$1),0)+2,"0")),
'2019 Equip Index Factors'!C34)*0.01,0),
IF(OR('M&amp;E Property Good Factor'!O33 &gt; 'Trends Settings '!$B$2,B33 &lt;=ROUND($P$1*'Trends Settings '!$B$1,0)),
ROUND('Trends Settings '!$B$2*
IF(B33&gt;ROUND($P$1*'Trends Settings '!$B$1,0),INDIRECT("'2019 Equip Index Factors'!C"&amp;TEXT(ROUND(($P$1*'Trends Settings '!$B$1),0)+2,"0")),'2019 Equip Index Factors'!C34)*0.01,0),P32))</f>
        <v>13</v>
      </c>
      <c r="Q33" s="38">
        <f ca="1">IF(OR(B33=1,'M&amp;E Property Good Factor'!P34&gt;'Trends Settings '!$B$2),
ROUND('M&amp;E Property Good Factor'!P34*IF(B33&gt;ROUND($Q$1*'Trends Settings '!$B$1,0),
INDIRECT("'2019 Equip Index Factors'!C"&amp;TEXT(ROUND(($Q$1*'Trends Settings '!$B$1),0)+2,"0")),
'2019 Equip Index Factors'!C34)*0.01,0),
IF(OR('M&amp;E Property Good Factor'!P33 &gt; 'Trends Settings '!$B$2,B33 &lt;=ROUND($Q$1*'Trends Settings '!$B$1,0)),
ROUND('Trends Settings '!$B$2*
IF(B33&gt;ROUND($Q$1*'Trends Settings '!$B$1,0),INDIRECT("'2019 Equip Index Factors'!C"&amp;TEXT(ROUND(($Q$1*'Trends Settings '!$B$1),0)+2,"0")),'2019 Equip Index Factors'!C34)*0.01,0),Q32))</f>
        <v>13</v>
      </c>
      <c r="R33" s="38">
        <f ca="1">IF(OR(B33=1,'M&amp;E Property Good Factor'!Q34&gt;'Trends Settings '!$B$2),
ROUND('M&amp;E Property Good Factor'!Q34*IF(B33&gt;ROUND($R$1*'Trends Settings '!$B$1,0),
INDIRECT("'2019 Equip Index Factors'!C"&amp;TEXT(ROUND(($R$1*'Trends Settings '!$B$1),0)+2,"0")),
'2019 Equip Index Factors'!C34)*0.01,0),
IF(OR('M&amp;E Property Good Factor'!Q33 &gt; 'Trends Settings '!$B$2,B33 &lt;=ROUND($R$1*'Trends Settings '!$B$1,0)),
ROUND('Trends Settings '!$B$2*
IF(B33&gt;ROUND($R$1*'Trends Settings '!$B$1,0),INDIRECT("'2019 Equip Index Factors'!C"&amp;TEXT(ROUND(($R$1*'Trends Settings '!$B$1),0)+2,"0")),'2019 Equip Index Factors'!C34)*0.01,0),R32))</f>
        <v>13</v>
      </c>
      <c r="S33" s="38">
        <f ca="1">IF(OR(B33=1,'M&amp;E Property Good Factor'!R34&gt;'Trends Settings '!$B$2),
ROUND('M&amp;E Property Good Factor'!R34*IF(B33&gt;ROUND($S$1*'Trends Settings '!$B$1,0),
INDIRECT("'2019 Equip Index Factors'!C"&amp;TEXT(ROUND(($S$1*'Trends Settings '!$B$1),0)+2,"0")),
'2019 Equip Index Factors'!C34)*0.01,0),
IF(OR('M&amp;E Property Good Factor'!R33 &gt; 'Trends Settings '!$B$2,B33 &lt;=ROUND($S$1*'Trends Settings '!$B$1,0)),
ROUND('Trends Settings '!$B$2*
IF(B33&gt;ROUND($S$1*'Trends Settings '!$B$1,0),INDIRECT("'2019 Equip Index Factors'!C"&amp;TEXT(ROUND(($S$1*'Trends Settings '!$B$1),0)+2,"0")),'2019 Equip Index Factors'!C34)*0.01,0),S32))</f>
        <v>14</v>
      </c>
      <c r="T33" s="38">
        <f ca="1">IF(OR(B33=1,'M&amp;E Property Good Factor'!S34&gt;'Trends Settings '!$B$2),
ROUND('M&amp;E Property Good Factor'!S34*IF(B33&gt;ROUND($T$1*'Trends Settings '!$B$1,0),
INDIRECT("'2019 Equip Index Factors'!C"&amp;TEXT(ROUND(($T$1*'Trends Settings '!$B$1),0)+2,"0")),
'2019 Equip Index Factors'!C34)*0.01,0),
IF(OR('M&amp;E Property Good Factor'!S33 &gt; 'Trends Settings '!$B$2,B33 &lt;=ROUND($T$1*'Trends Settings '!$B$1,0)),
ROUND('Trends Settings '!$B$2*
IF(B33&gt;ROUND($T$1*'Trends Settings '!$B$1,0),INDIRECT("'2019 Equip Index Factors'!C"&amp;TEXT(ROUND(($T$1*'Trends Settings '!$B$1),0)+2,"0")),'2019 Equip Index Factors'!C34)*0.01,0),T32))</f>
        <v>21</v>
      </c>
      <c r="U33" s="38">
        <f ca="1">IF(OR(B33=1,'M&amp;E Property Good Factor'!T34&gt;'Trends Settings '!$B$2),
ROUND('M&amp;E Property Good Factor'!T34*IF(B33&gt;ROUND($U$1*'Trends Settings '!$B$1,0),
INDIRECT("'2019 Equip Index Factors'!C"&amp;TEXT(ROUND(($U$1*'Trends Settings '!$B$1),0)+2,"0")),
'2019 Equip Index Factors'!C34)*0.01,0),
IF(OR('M&amp;E Property Good Factor'!T33 &gt; 'Trends Settings '!$B$2,B33 &lt;=ROUND($U$1*'Trends Settings '!$B$1,0)),
ROUND('Trends Settings '!$B$2*
IF(B33&gt;ROUND($U$1*'Trends Settings '!$B$1,0),INDIRECT("'2019 Equip Index Factors'!C"&amp;TEXT(ROUND(($U$1*'Trends Settings '!$B$1),0)+2,"0")),'2019 Equip Index Factors'!C34)*0.01,0),U32))</f>
        <v>39</v>
      </c>
      <c r="V33" s="38">
        <f ca="1">IF(OR(B33=1,'M&amp;E Property Good Factor'!U34&gt;'Trends Settings '!$B$2),
ROUND('M&amp;E Property Good Factor'!U34*IF(B33&gt;ROUND($V$1*'Trends Settings '!$B$1,0),
INDIRECT("'2019 Equip Index Factors'!C"&amp;TEXT(ROUND(($V$1*'Trends Settings '!$B$1),0)+2,"0")),
'2019 Equip Index Factors'!C34)*0.01,0),
IF(OR('M&amp;E Property Good Factor'!U33 &gt; 'Trends Settings '!$B$2,B33 &lt;=ROUND($V$1*'Trends Settings '!$B$1,0)),
ROUND('Trends Settings '!$B$2*
IF(B33&gt;ROUND($V$1*'Trends Settings '!$B$1,0),INDIRECT("'2019 Equip Index Factors'!C"&amp;TEXT(ROUND(($V$1*'Trends Settings '!$B$1),0)+2,"0")),'2019 Equip Index Factors'!C34)*0.01,0),V32))</f>
        <v>61</v>
      </c>
      <c r="W33" s="38">
        <f ca="1">IF(OR(B33=1,'M&amp;E Property Good Factor'!V34&gt;'Trends Settings '!$B$2),
ROUND('M&amp;E Property Good Factor'!V34*IF(B33&gt;ROUND($W$1*'Trends Settings '!$B$1,0),
INDIRECT("'2019 Equip Index Factors'!C"&amp;TEXT(ROUND(($W$1*'Trends Settings '!$B$1),0)+2,"0")),
'2019 Equip Index Factors'!C34)*0.01,0),
IF(OR('M&amp;E Property Good Factor'!V33 &gt; 'Trends Settings '!$B$2,B33 &lt;=ROUND($W$1*'Trends Settings '!$B$1,0)),
ROUND('Trends Settings '!$B$2*
IF(B33&gt;ROUND($W$1*'Trends Settings '!$B$1,0),INDIRECT("'2019 Equip Index Factors'!C"&amp;TEXT(ROUND(($W$1*'Trends Settings '!$B$1),0)+2,"0")),'2019 Equip Index Factors'!C34)*0.01,0),W32))</f>
        <v>81</v>
      </c>
    </row>
    <row r="34" spans="1:23" ht="12.75" customHeight="1">
      <c r="A34" s="63">
        <v>1987</v>
      </c>
      <c r="B34" s="33">
        <v>33</v>
      </c>
      <c r="C34" s="38">
        <f ca="1">IF(OR(B34=1,'M&amp;E Property Good Factor'!B35&gt;'Trends Settings '!$B$2),ROUND('M&amp;E Property Good Factor'!B35*IF(B34&gt;ROUND($C$1*'Trends Settings '!$B$1,0),INDIRECT("'2019 Equip Index Factors'!C"&amp;TEXT(ROUND(($C$1*'Trends Settings '!$B$1),0)+2,"0")),'2019 Equip Index Factors'!C35)*0.01,0),IF(OR('M&amp;E Property Good Factor'!B34 &gt; 'Trends Settings '!$B$2,B34 &lt;=ROUND($C$1*'Trends Settings '!$B$1,0)),ROUND('Trends Settings '!$B$2*IF(B34&gt;ROUND($C$1*'Trends Settings '!$B$1,0),INDIRECT("'2019 Equip Index Factors'!C"&amp;TEXT(ROUND(($C$1*'Trends Settings '!$B$1),0)+2,"0")),'2019 Equip Index Factors'!C35)*0.01,0),C33))</f>
        <v>10</v>
      </c>
      <c r="D34" s="38">
        <f ca="1">IF(OR(B34=1,'M&amp;E Property Good Factor'!C35&gt;'Trends Settings '!$B$2),
ROUND('M&amp;E Property Good Factor'!C35*IF(B34&gt;ROUND($D$1*'Trends Settings '!$B$1,0),
INDIRECT("'2019 Equip Index Factors'!C"&amp;TEXT(ROUND(($D$1*'Trends Settings '!$B$1),0)+2,"0")),
'2019 Equip Index Factors'!C35)*0.01,0),
IF(OR('M&amp;E Property Good Factor'!C34 &gt; 'Trends Settings '!$B$2,B34 &lt;=ROUND($D$1*'Trends Settings '!$B$1,0)),
ROUND('Trends Settings '!$B$2*
IF(B34&gt;ROUND($D$1*'Trends Settings '!$B$1,0),INDIRECT("'2019 Equip Index Factors'!C"&amp;TEXT(ROUND(($D$1*'Trends Settings '!$B$1),0)+2,"0")),'2019 Equip Index Factors'!C35)*0.01,0),D33))</f>
        <v>10</v>
      </c>
      <c r="E34" s="38">
        <f ca="1">IF(OR(B34=1,'M&amp;E Property Good Factor'!D35&gt;'Trends Settings '!$B$2),
ROUND('M&amp;E Property Good Factor'!D35*IF(B34&gt;ROUND($E$1*'Trends Settings '!$B$1,0),
INDIRECT("'2019 Equip Index Factors'!C"&amp;TEXT(ROUND(($E$1*'Trends Settings '!$B$1),0)+2,"0")),
'2019 Equip Index Factors'!C35)*0.01,0),
IF(OR('M&amp;E Property Good Factor'!D34 &gt; 'Trends Settings '!$B$2,B34 &lt;=ROUND($E$1*'Trends Settings '!$B$1,0)),
ROUND('Trends Settings '!$B$2*
IF(B34&gt;ROUND($E$1*'Trends Settings '!$B$1,0),INDIRECT("'2019 Equip Index Factors'!C"&amp;TEXT(ROUND(($E$1*'Trends Settings '!$B$1),0)+2,"0")),'2019 Equip Index Factors'!C35)*0.01,0),E33))</f>
        <v>10</v>
      </c>
      <c r="F34" s="38">
        <f ca="1">IF(OR(B34=1,'M&amp;E Property Good Factor'!E35&gt;'Trends Settings '!$B$2),
ROUND('M&amp;E Property Good Factor'!E35*IF(B34&gt;ROUND($F$1*'Trends Settings '!$B$1,0),
INDIRECT("'2019 Equip Index Factors'!C"&amp;TEXT(ROUND(($F$1*'Trends Settings '!$B$1),0)+2,"0")),
'2019 Equip Index Factors'!C35)*0.01,0),
IF(OR('M&amp;E Property Good Factor'!E34 &gt; 'Trends Settings '!$B$2,B34 &lt;=ROUND($F$1*'Trends Settings '!$B$1,0)),
ROUND('Trends Settings '!$B$2*
IF(B34&gt;ROUND($F$1*'Trends Settings '!$B$1,0),INDIRECT("'2019 Equip Index Factors'!C"&amp;TEXT(ROUND(($F$1*'Trends Settings '!$B$1),0)+2,"0")),'2019 Equip Index Factors'!C35)*0.01,0),F33))</f>
        <v>10</v>
      </c>
      <c r="G34" s="38">
        <f ca="1">IF(OR(B34=1,'M&amp;E Property Good Factor'!F35&gt;'Trends Settings '!$B$2),
ROUND('M&amp;E Property Good Factor'!F35*IF(B34&gt;ROUND($G$1*'Trends Settings '!$B$1,0),
INDIRECT("'2019 Equip Index Factors'!C"&amp;TEXT(ROUND(($G$1*'Trends Settings '!$B$1),0)+2,"0")),
'2019 Equip Index Factors'!C35)*0.01,0),
IF(OR('M&amp;E Property Good Factor'!F34 &gt; 'Trends Settings '!$B$2,B34 &lt;=ROUND($G$1*'Trends Settings '!$B$1,0)),
ROUND('Trends Settings '!$B$2*
IF(B34&gt;ROUND($G$1*'Trends Settings '!$B$1,0),INDIRECT("'2019 Equip Index Factors'!C"&amp;TEXT(ROUND(($G$1*'Trends Settings '!$B$1),0)+2,"0")),'2019 Equip Index Factors'!C35)*0.01,0),G33))</f>
        <v>10</v>
      </c>
      <c r="H34" s="38">
        <f ca="1">IF(OR(B34=1,'M&amp;E Property Good Factor'!G35&gt;'Trends Settings '!$B$2),
ROUND('M&amp;E Property Good Factor'!G35*IF(B34&gt;ROUND($H$1*'Trends Settings '!$B$1,0),
INDIRECT("'2019 Equip Index Factors'!C"&amp;TEXT(ROUND(($H$1*'Trends Settings '!$B$1),0)+2,"0")),
'2019 Equip Index Factors'!C35)*0.01,0),
IF(OR('M&amp;E Property Good Factor'!G34 &gt; 'Trends Settings '!$B$2,B34 &lt;=ROUND($H$1*'Trends Settings '!$B$1,0)),
ROUND('Trends Settings '!$B$2*
IF(B34&gt;ROUND($H$1*'Trends Settings '!$B$1,0),INDIRECT("'2019 Equip Index Factors'!C"&amp;TEXT(ROUND(($H$1*'Trends Settings '!$B$1),0)+2,"0")),'2019 Equip Index Factors'!C35)*0.01,0),H33))</f>
        <v>10</v>
      </c>
      <c r="I34" s="38">
        <f ca="1">IF(OR(B34=1,'M&amp;E Property Good Factor'!H35&gt;'Trends Settings '!$B$2),
ROUND('M&amp;E Property Good Factor'!H35*IF(B34&gt;ROUND($I$1*'Trends Settings '!$B$1,0),
INDIRECT("'2019 Equip Index Factors'!C"&amp;TEXT(ROUND(($I$1*'Trends Settings '!$B$1),0)+2,"0")),
'2019 Equip Index Factors'!C35)*0.01,0),
IF(OR('M&amp;E Property Good Factor'!H34 &gt; 'Trends Settings '!$B$2,B34 &lt;=ROUND($I$1*'Trends Settings '!$B$1,0)),
ROUND('Trends Settings '!$B$2*
IF(B34&gt;ROUND($I$1*'Trends Settings '!$B$1,0),INDIRECT("'2019 Equip Index Factors'!C"&amp;TEXT(ROUND(($I$1*'Trends Settings '!$B$1),0)+2,"0")),'2019 Equip Index Factors'!C35)*0.01,0),I33))</f>
        <v>10</v>
      </c>
      <c r="J34" s="38">
        <f ca="1">IF(OR(B34=1,'M&amp;E Property Good Factor'!I35&gt;'Trends Settings '!$B$2),
ROUND('M&amp;E Property Good Factor'!I35*IF(B34&gt;ROUND($J$1*'Trends Settings '!$B$1,0),
INDIRECT("'2019 Equip Index Factors'!C"&amp;TEXT(ROUND(($J$1*'Trends Settings '!$B$1),0)+2,"0")),
'2019 Equip Index Factors'!C35)*0.01,0),
IF(OR('M&amp;E Property Good Factor'!I34 &gt; 'Trends Settings '!$B$2,B34 &lt;=ROUND($J$1*'Trends Settings '!$B$1,0)),
ROUND('Trends Settings '!$B$2*
IF(B34&gt;ROUND($J$1*'Trends Settings '!$B$1,0),INDIRECT("'2019 Equip Index Factors'!C"&amp;TEXT(ROUND(($J$1*'Trends Settings '!$B$1),0)+2,"0")),'2019 Equip Index Factors'!C35)*0.01,0),J33))</f>
        <v>11</v>
      </c>
      <c r="K34" s="38">
        <f ca="1">IF(OR(B34=1,'M&amp;E Property Good Factor'!J35&gt;'Trends Settings '!$B$2),
ROUND('M&amp;E Property Good Factor'!J35*IF(B34&gt;ROUND($K$1*'Trends Settings '!$B$1,0),
INDIRECT("'2019 Equip Index Factors'!C"&amp;TEXT(ROUND(($K$1*'Trends Settings '!$B$1),0)+2,"0")),
'2019 Equip Index Factors'!C35)*0.01,0),
IF(OR('M&amp;E Property Good Factor'!J34 &gt; 'Trends Settings '!$B$2,B34 &lt;=ROUND($K$1*'Trends Settings '!$B$1,0)),
ROUND('Trends Settings '!$B$2*
IF(B34&gt;ROUND($K$1*'Trends Settings '!$B$1,0),INDIRECT("'2019 Equip Index Factors'!C"&amp;TEXT(ROUND(($K$1*'Trends Settings '!$B$1),0)+2,"0")),'2019 Equip Index Factors'!C35)*0.01,0),K33))</f>
        <v>11</v>
      </c>
      <c r="L34" s="38">
        <f ca="1">IF(OR(B34=1,'M&amp;E Property Good Factor'!K35&gt;'Trends Settings '!$B$2),
ROUND('M&amp;E Property Good Factor'!K35*IF(B34&gt;ROUND($L$1*'Trends Settings '!$B$1,0),
INDIRECT("'2019 Equip Index Factors'!C"&amp;TEXT(ROUND(($L$1*'Trends Settings '!$B$1),0)+2,"0")),
'2019 Equip Index Factors'!C35)*0.01,0),
IF(OR('M&amp;E Property Good Factor'!K34 &gt; 'Trends Settings '!$B$2,B34 &lt;=ROUND($L$1*'Trends Settings '!$B$1,0)),
ROUND('Trends Settings '!$B$2*
IF(B34&gt;ROUND($L$1*'Trends Settings '!$B$1,0),INDIRECT("'2019 Equip Index Factors'!C"&amp;TEXT(ROUND(($L$1*'Trends Settings '!$B$1),0)+2,"0")),'2019 Equip Index Factors'!C35)*0.01,0),L33))</f>
        <v>12</v>
      </c>
      <c r="M34" s="38">
        <f ca="1">IF(OR(B34=1,'M&amp;E Property Good Factor'!L35&gt;'Trends Settings '!$B$2),
ROUND('M&amp;E Property Good Factor'!L35*IF(B34&gt;ROUND($M$1*'Trends Settings '!$B$1,0),
INDIRECT("'2019 Equip Index Factors'!C"&amp;TEXT(ROUND(($M$1*'Trends Settings '!$B$1),0)+2,"0")),
'2019 Equip Index Factors'!C35)*0.01,0),
IF(OR('M&amp;E Property Good Factor'!L34 &gt; 'Trends Settings '!$B$2,B34 &lt;=ROUND($M$1*'Trends Settings '!$B$1,0)),
ROUND('Trends Settings '!$B$2*
IF(B34&gt;ROUND($M$1*'Trends Settings '!$B$1,0),INDIRECT("'2019 Equip Index Factors'!C"&amp;TEXT(ROUND(($M$1*'Trends Settings '!$B$1),0)+2,"0")),'2019 Equip Index Factors'!C35)*0.01,0),M33))</f>
        <v>12</v>
      </c>
      <c r="N34" s="38">
        <f ca="1">IF(OR(B34=1,'M&amp;E Property Good Factor'!M35&gt;'Trends Settings '!$B$2),
ROUND('M&amp;E Property Good Factor'!M35*IF(B34&gt;ROUND($N$1*'Trends Settings '!$B$1,0),
INDIRECT("'2019 Equip Index Factors'!C"&amp;TEXT(ROUND(($N$1*'Trends Settings '!$B$1),0)+2,"0")),
'2019 Equip Index Factors'!C35)*0.01,0),
IF(OR('M&amp;E Property Good Factor'!M34 &gt; 'Trends Settings '!$B$2,B34 &lt;=ROUND($N$1*'Trends Settings '!$B$1,0)),
ROUND('Trends Settings '!$B$2*
IF(B34&gt;ROUND($N$1*'Trends Settings '!$B$1,0),INDIRECT("'2019 Equip Index Factors'!C"&amp;TEXT(ROUND(($N$1*'Trends Settings '!$B$1),0)+2,"0")),'2019 Equip Index Factors'!C35)*0.01,0),N33))</f>
        <v>12</v>
      </c>
      <c r="O34" s="38">
        <f ca="1">IF(OR(B34=1,'M&amp;E Property Good Factor'!N35&gt;'Trends Settings '!$B$2),
ROUND('M&amp;E Property Good Factor'!N35*IF(B34&gt;ROUND($O$1*'Trends Settings '!$B$1,0),
INDIRECT("'2019 Equip Index Factors'!C"&amp;TEXT(ROUND(($O$1*'Trends Settings '!$B$1),0)+2,"0")),
'2019 Equip Index Factors'!C35)*0.01,0),
IF(OR('M&amp;E Property Good Factor'!N34 &gt; 'Trends Settings '!$B$2,B34 &lt;=ROUND($O$1*'Trends Settings '!$B$1,0)),
ROUND('Trends Settings '!$B$2*
IF(B34&gt;ROUND($O$1*'Trends Settings '!$B$1,0),INDIRECT("'2019 Equip Index Factors'!C"&amp;TEXT(ROUND(($O$1*'Trends Settings '!$B$1),0)+2,"0")),'2019 Equip Index Factors'!C35)*0.01,0),O33))</f>
        <v>12</v>
      </c>
      <c r="P34" s="38">
        <f ca="1">IF(OR(B34=1,'M&amp;E Property Good Factor'!O35&gt;'Trends Settings '!$B$2),
ROUND('M&amp;E Property Good Factor'!O35*IF(B34&gt;ROUND($P$1*'Trends Settings '!$B$1,0),
INDIRECT("'2019 Equip Index Factors'!C"&amp;TEXT(ROUND(($P$1*'Trends Settings '!$B$1),0)+2,"0")),
'2019 Equip Index Factors'!C35)*0.01,0),
IF(OR('M&amp;E Property Good Factor'!O34 &gt; 'Trends Settings '!$B$2,B34 &lt;=ROUND($P$1*'Trends Settings '!$B$1,0)),
ROUND('Trends Settings '!$B$2*
IF(B34&gt;ROUND($P$1*'Trends Settings '!$B$1,0),INDIRECT("'2019 Equip Index Factors'!C"&amp;TEXT(ROUND(($P$1*'Trends Settings '!$B$1),0)+2,"0")),'2019 Equip Index Factors'!C35)*0.01,0),P33))</f>
        <v>13</v>
      </c>
      <c r="Q34" s="38">
        <f ca="1">IF(OR(B34=1,'M&amp;E Property Good Factor'!P35&gt;'Trends Settings '!$B$2),
ROUND('M&amp;E Property Good Factor'!P35*IF(B34&gt;ROUND($Q$1*'Trends Settings '!$B$1,0),
INDIRECT("'2019 Equip Index Factors'!C"&amp;TEXT(ROUND(($Q$1*'Trends Settings '!$B$1),0)+2,"0")),
'2019 Equip Index Factors'!C35)*0.01,0),
IF(OR('M&amp;E Property Good Factor'!P34 &gt; 'Trends Settings '!$B$2,B34 &lt;=ROUND($Q$1*'Trends Settings '!$B$1,0)),
ROUND('Trends Settings '!$B$2*
IF(B34&gt;ROUND($Q$1*'Trends Settings '!$B$1,0),INDIRECT("'2019 Equip Index Factors'!C"&amp;TEXT(ROUND(($Q$1*'Trends Settings '!$B$1),0)+2,"0")),'2019 Equip Index Factors'!C35)*0.01,0),Q33))</f>
        <v>13</v>
      </c>
      <c r="R34" s="38">
        <f ca="1">IF(OR(B34=1,'M&amp;E Property Good Factor'!Q35&gt;'Trends Settings '!$B$2),
ROUND('M&amp;E Property Good Factor'!Q35*IF(B34&gt;ROUND($R$1*'Trends Settings '!$B$1,0),
INDIRECT("'2019 Equip Index Factors'!C"&amp;TEXT(ROUND(($R$1*'Trends Settings '!$B$1),0)+2,"0")),
'2019 Equip Index Factors'!C35)*0.01,0),
IF(OR('M&amp;E Property Good Factor'!Q34 &gt; 'Trends Settings '!$B$2,B34 &lt;=ROUND($R$1*'Trends Settings '!$B$1,0)),
ROUND('Trends Settings '!$B$2*
IF(B34&gt;ROUND($R$1*'Trends Settings '!$B$1,0),INDIRECT("'2019 Equip Index Factors'!C"&amp;TEXT(ROUND(($R$1*'Trends Settings '!$B$1),0)+2,"0")),'2019 Equip Index Factors'!C35)*0.01,0),R33))</f>
        <v>13</v>
      </c>
      <c r="S34" s="38">
        <f ca="1">IF(OR(B34=1,'M&amp;E Property Good Factor'!R35&gt;'Trends Settings '!$B$2),
ROUND('M&amp;E Property Good Factor'!R35*IF(B34&gt;ROUND($S$1*'Trends Settings '!$B$1,0),
INDIRECT("'2019 Equip Index Factors'!C"&amp;TEXT(ROUND(($S$1*'Trends Settings '!$B$1),0)+2,"0")),
'2019 Equip Index Factors'!C35)*0.01,0),
IF(OR('M&amp;E Property Good Factor'!R34 &gt; 'Trends Settings '!$B$2,B34 &lt;=ROUND($S$1*'Trends Settings '!$B$1,0)),
ROUND('Trends Settings '!$B$2*
IF(B34&gt;ROUND($S$1*'Trends Settings '!$B$1,0),INDIRECT("'2019 Equip Index Factors'!C"&amp;TEXT(ROUND(($S$1*'Trends Settings '!$B$1),0)+2,"0")),'2019 Equip Index Factors'!C35)*0.01,0),S33))</f>
        <v>14</v>
      </c>
      <c r="T34" s="38">
        <f ca="1">IF(OR(B34=1,'M&amp;E Property Good Factor'!S35&gt;'Trends Settings '!$B$2),
ROUND('M&amp;E Property Good Factor'!S35*IF(B34&gt;ROUND($T$1*'Trends Settings '!$B$1,0),
INDIRECT("'2019 Equip Index Factors'!C"&amp;TEXT(ROUND(($T$1*'Trends Settings '!$B$1),0)+2,"0")),
'2019 Equip Index Factors'!C35)*0.01,0),
IF(OR('M&amp;E Property Good Factor'!S34 &gt; 'Trends Settings '!$B$2,B34 &lt;=ROUND($T$1*'Trends Settings '!$B$1,0)),
ROUND('Trends Settings '!$B$2*
IF(B34&gt;ROUND($T$1*'Trends Settings '!$B$1,0),INDIRECT("'2019 Equip Index Factors'!C"&amp;TEXT(ROUND(($T$1*'Trends Settings '!$B$1),0)+2,"0")),'2019 Equip Index Factors'!C35)*0.01,0),T33))</f>
        <v>18</v>
      </c>
      <c r="U34" s="38">
        <f ca="1">IF(OR(B34=1,'M&amp;E Property Good Factor'!T35&gt;'Trends Settings '!$B$2),
ROUND('M&amp;E Property Good Factor'!T35*IF(B34&gt;ROUND($U$1*'Trends Settings '!$B$1,0),
INDIRECT("'2019 Equip Index Factors'!C"&amp;TEXT(ROUND(($U$1*'Trends Settings '!$B$1),0)+2,"0")),
'2019 Equip Index Factors'!C35)*0.01,0),
IF(OR('M&amp;E Property Good Factor'!T34 &gt; 'Trends Settings '!$B$2,B34 &lt;=ROUND($U$1*'Trends Settings '!$B$1,0)),
ROUND('Trends Settings '!$B$2*
IF(B34&gt;ROUND($U$1*'Trends Settings '!$B$1,0),INDIRECT("'2019 Equip Index Factors'!C"&amp;TEXT(ROUND(($U$1*'Trends Settings '!$B$1),0)+2,"0")),'2019 Equip Index Factors'!C35)*0.01,0),U33))</f>
        <v>39</v>
      </c>
      <c r="V34" s="38">
        <f ca="1">IF(OR(B34=1,'M&amp;E Property Good Factor'!U35&gt;'Trends Settings '!$B$2),
ROUND('M&amp;E Property Good Factor'!U35*IF(B34&gt;ROUND($V$1*'Trends Settings '!$B$1,0),
INDIRECT("'2019 Equip Index Factors'!C"&amp;TEXT(ROUND(($V$1*'Trends Settings '!$B$1),0)+2,"0")),
'2019 Equip Index Factors'!C35)*0.01,0),
IF(OR('M&amp;E Property Good Factor'!U34 &gt; 'Trends Settings '!$B$2,B34 &lt;=ROUND($V$1*'Trends Settings '!$B$1,0)),
ROUND('Trends Settings '!$B$2*
IF(B34&gt;ROUND($V$1*'Trends Settings '!$B$1,0),INDIRECT("'2019 Equip Index Factors'!C"&amp;TEXT(ROUND(($V$1*'Trends Settings '!$B$1),0)+2,"0")),'2019 Equip Index Factors'!C35)*0.01,0),V33))</f>
        <v>60</v>
      </c>
      <c r="W34" s="38">
        <f ca="1">IF(OR(B34=1,'M&amp;E Property Good Factor'!V35&gt;'Trends Settings '!$B$2),
ROUND('M&amp;E Property Good Factor'!V35*IF(B34&gt;ROUND($W$1*'Trends Settings '!$B$1,0),
INDIRECT("'2019 Equip Index Factors'!C"&amp;TEXT(ROUND(($W$1*'Trends Settings '!$B$1),0)+2,"0")),
'2019 Equip Index Factors'!C35)*0.01,0),
IF(OR('M&amp;E Property Good Factor'!V34 &gt; 'Trends Settings '!$B$2,B34 &lt;=ROUND($W$1*'Trends Settings '!$B$1,0)),
ROUND('Trends Settings '!$B$2*
IF(B34&gt;ROUND($W$1*'Trends Settings '!$B$1,0),INDIRECT("'2019 Equip Index Factors'!C"&amp;TEXT(ROUND(($W$1*'Trends Settings '!$B$1),0)+2,"0")),'2019 Equip Index Factors'!C35)*0.01,0),W33))</f>
        <v>81</v>
      </c>
    </row>
    <row r="35" spans="1:23" ht="12.75" customHeight="1">
      <c r="A35" s="63">
        <v>1986</v>
      </c>
      <c r="B35" s="33">
        <v>34</v>
      </c>
      <c r="C35" s="38">
        <f ca="1">IF(OR(B35=1,'M&amp;E Property Good Factor'!B36&gt;'Trends Settings '!$B$2),ROUND('M&amp;E Property Good Factor'!B36*IF(B35&gt;ROUND($C$1*'Trends Settings '!$B$1,0),INDIRECT("'2019 Equip Index Factors'!C"&amp;TEXT(ROUND(($C$1*'Trends Settings '!$B$1),0)+2,"0")),'2019 Equip Index Factors'!C36)*0.01,0),IF(OR('M&amp;E Property Good Factor'!B35 &gt; 'Trends Settings '!$B$2,B35 &lt;=ROUND($C$1*'Trends Settings '!$B$1,0)),ROUND('Trends Settings '!$B$2*IF(B35&gt;ROUND($C$1*'Trends Settings '!$B$1,0),INDIRECT("'2019 Equip Index Factors'!C"&amp;TEXT(ROUND(($C$1*'Trends Settings '!$B$1),0)+2,"0")),'2019 Equip Index Factors'!C36)*0.01,0),C34))</f>
        <v>10</v>
      </c>
      <c r="D35" s="38">
        <f ca="1">IF(OR(B35=1,'M&amp;E Property Good Factor'!C36&gt;'Trends Settings '!$B$2),
ROUND('M&amp;E Property Good Factor'!C36*IF(B35&gt;ROUND($D$1*'Trends Settings '!$B$1,0),
INDIRECT("'2019 Equip Index Factors'!C"&amp;TEXT(ROUND(($D$1*'Trends Settings '!$B$1),0)+2,"0")),
'2019 Equip Index Factors'!C36)*0.01,0),
IF(OR('M&amp;E Property Good Factor'!C35 &gt; 'Trends Settings '!$B$2,B35 &lt;=ROUND($D$1*'Trends Settings '!$B$1,0)),
ROUND('Trends Settings '!$B$2*
IF(B35&gt;ROUND($D$1*'Trends Settings '!$B$1,0),INDIRECT("'2019 Equip Index Factors'!C"&amp;TEXT(ROUND(($D$1*'Trends Settings '!$B$1),0)+2,"0")),'2019 Equip Index Factors'!C36)*0.01,0),D34))</f>
        <v>10</v>
      </c>
      <c r="E35" s="38">
        <f ca="1">IF(OR(B35=1,'M&amp;E Property Good Factor'!D36&gt;'Trends Settings '!$B$2),
ROUND('M&amp;E Property Good Factor'!D36*IF(B35&gt;ROUND($E$1*'Trends Settings '!$B$1,0),
INDIRECT("'2019 Equip Index Factors'!C"&amp;TEXT(ROUND(($E$1*'Trends Settings '!$B$1),0)+2,"0")),
'2019 Equip Index Factors'!C36)*0.01,0),
IF(OR('M&amp;E Property Good Factor'!D35 &gt; 'Trends Settings '!$B$2,B35 &lt;=ROUND($E$1*'Trends Settings '!$B$1,0)),
ROUND('Trends Settings '!$B$2*
IF(B35&gt;ROUND($E$1*'Trends Settings '!$B$1,0),INDIRECT("'2019 Equip Index Factors'!C"&amp;TEXT(ROUND(($E$1*'Trends Settings '!$B$1),0)+2,"0")),'2019 Equip Index Factors'!C36)*0.01,0),E34))</f>
        <v>10</v>
      </c>
      <c r="F35" s="38">
        <f ca="1">IF(OR(B35=1,'M&amp;E Property Good Factor'!E36&gt;'Trends Settings '!$B$2),
ROUND('M&amp;E Property Good Factor'!E36*IF(B35&gt;ROUND($F$1*'Trends Settings '!$B$1,0),
INDIRECT("'2019 Equip Index Factors'!C"&amp;TEXT(ROUND(($F$1*'Trends Settings '!$B$1),0)+2,"0")),
'2019 Equip Index Factors'!C36)*0.01,0),
IF(OR('M&amp;E Property Good Factor'!E35 &gt; 'Trends Settings '!$B$2,B35 &lt;=ROUND($F$1*'Trends Settings '!$B$1,0)),
ROUND('Trends Settings '!$B$2*
IF(B35&gt;ROUND($F$1*'Trends Settings '!$B$1,0),INDIRECT("'2019 Equip Index Factors'!C"&amp;TEXT(ROUND(($F$1*'Trends Settings '!$B$1),0)+2,"0")),'2019 Equip Index Factors'!C36)*0.01,0),F34))</f>
        <v>10</v>
      </c>
      <c r="G35" s="38">
        <f ca="1">IF(OR(B35=1,'M&amp;E Property Good Factor'!F36&gt;'Trends Settings '!$B$2),
ROUND('M&amp;E Property Good Factor'!F36*IF(B35&gt;ROUND($G$1*'Trends Settings '!$B$1,0),
INDIRECT("'2019 Equip Index Factors'!C"&amp;TEXT(ROUND(($G$1*'Trends Settings '!$B$1),0)+2,"0")),
'2019 Equip Index Factors'!C36)*0.01,0),
IF(OR('M&amp;E Property Good Factor'!F35 &gt; 'Trends Settings '!$B$2,B35 &lt;=ROUND($G$1*'Trends Settings '!$B$1,0)),
ROUND('Trends Settings '!$B$2*
IF(B35&gt;ROUND($G$1*'Trends Settings '!$B$1,0),INDIRECT("'2019 Equip Index Factors'!C"&amp;TEXT(ROUND(($G$1*'Trends Settings '!$B$1),0)+2,"0")),'2019 Equip Index Factors'!C36)*0.01,0),G34))</f>
        <v>10</v>
      </c>
      <c r="H35" s="38">
        <f ca="1">IF(OR(B35=1,'M&amp;E Property Good Factor'!G36&gt;'Trends Settings '!$B$2),
ROUND('M&amp;E Property Good Factor'!G36*IF(B35&gt;ROUND($H$1*'Trends Settings '!$B$1,0),
INDIRECT("'2019 Equip Index Factors'!C"&amp;TEXT(ROUND(($H$1*'Trends Settings '!$B$1),0)+2,"0")),
'2019 Equip Index Factors'!C36)*0.01,0),
IF(OR('M&amp;E Property Good Factor'!G35 &gt; 'Trends Settings '!$B$2,B35 &lt;=ROUND($H$1*'Trends Settings '!$B$1,0)),
ROUND('Trends Settings '!$B$2*
IF(B35&gt;ROUND($H$1*'Trends Settings '!$B$1,0),INDIRECT("'2019 Equip Index Factors'!C"&amp;TEXT(ROUND(($H$1*'Trends Settings '!$B$1),0)+2,"0")),'2019 Equip Index Factors'!C36)*0.01,0),H34))</f>
        <v>10</v>
      </c>
      <c r="I35" s="38">
        <f ca="1">IF(OR(B35=1,'M&amp;E Property Good Factor'!H36&gt;'Trends Settings '!$B$2),
ROUND('M&amp;E Property Good Factor'!H36*IF(B35&gt;ROUND($I$1*'Trends Settings '!$B$1,0),
INDIRECT("'2019 Equip Index Factors'!C"&amp;TEXT(ROUND(($I$1*'Trends Settings '!$B$1),0)+2,"0")),
'2019 Equip Index Factors'!C36)*0.01,0),
IF(OR('M&amp;E Property Good Factor'!H35 &gt; 'Trends Settings '!$B$2,B35 &lt;=ROUND($I$1*'Trends Settings '!$B$1,0)),
ROUND('Trends Settings '!$B$2*
IF(B35&gt;ROUND($I$1*'Trends Settings '!$B$1,0),INDIRECT("'2019 Equip Index Factors'!C"&amp;TEXT(ROUND(($I$1*'Trends Settings '!$B$1),0)+2,"0")),'2019 Equip Index Factors'!C36)*0.01,0),I34))</f>
        <v>10</v>
      </c>
      <c r="J35" s="38">
        <f ca="1">IF(OR(B35=1,'M&amp;E Property Good Factor'!I36&gt;'Trends Settings '!$B$2),
ROUND('M&amp;E Property Good Factor'!I36*IF(B35&gt;ROUND($J$1*'Trends Settings '!$B$1,0),
INDIRECT("'2019 Equip Index Factors'!C"&amp;TEXT(ROUND(($J$1*'Trends Settings '!$B$1),0)+2,"0")),
'2019 Equip Index Factors'!C36)*0.01,0),
IF(OR('M&amp;E Property Good Factor'!I35 &gt; 'Trends Settings '!$B$2,B35 &lt;=ROUND($J$1*'Trends Settings '!$B$1,0)),
ROUND('Trends Settings '!$B$2*
IF(B35&gt;ROUND($J$1*'Trends Settings '!$B$1,0),INDIRECT("'2019 Equip Index Factors'!C"&amp;TEXT(ROUND(($J$1*'Trends Settings '!$B$1),0)+2,"0")),'2019 Equip Index Factors'!C36)*0.01,0),J34))</f>
        <v>11</v>
      </c>
      <c r="K35" s="38">
        <f ca="1">IF(OR(B35=1,'M&amp;E Property Good Factor'!J36&gt;'Trends Settings '!$B$2),
ROUND('M&amp;E Property Good Factor'!J36*IF(B35&gt;ROUND($K$1*'Trends Settings '!$B$1,0),
INDIRECT("'2019 Equip Index Factors'!C"&amp;TEXT(ROUND(($K$1*'Trends Settings '!$B$1),0)+2,"0")),
'2019 Equip Index Factors'!C36)*0.01,0),
IF(OR('M&amp;E Property Good Factor'!J35 &gt; 'Trends Settings '!$B$2,B35 &lt;=ROUND($K$1*'Trends Settings '!$B$1,0)),
ROUND('Trends Settings '!$B$2*
IF(B35&gt;ROUND($K$1*'Trends Settings '!$B$1,0),INDIRECT("'2019 Equip Index Factors'!C"&amp;TEXT(ROUND(($K$1*'Trends Settings '!$B$1),0)+2,"0")),'2019 Equip Index Factors'!C36)*0.01,0),K34))</f>
        <v>11</v>
      </c>
      <c r="L35" s="38">
        <f ca="1">IF(OR(B35=1,'M&amp;E Property Good Factor'!K36&gt;'Trends Settings '!$B$2),
ROUND('M&amp;E Property Good Factor'!K36*IF(B35&gt;ROUND($L$1*'Trends Settings '!$B$1,0),
INDIRECT("'2019 Equip Index Factors'!C"&amp;TEXT(ROUND(($L$1*'Trends Settings '!$B$1),0)+2,"0")),
'2019 Equip Index Factors'!C36)*0.01,0),
IF(OR('M&amp;E Property Good Factor'!K35 &gt; 'Trends Settings '!$B$2,B35 &lt;=ROUND($L$1*'Trends Settings '!$B$1,0)),
ROUND('Trends Settings '!$B$2*
IF(B35&gt;ROUND($L$1*'Trends Settings '!$B$1,0),INDIRECT("'2019 Equip Index Factors'!C"&amp;TEXT(ROUND(($L$1*'Trends Settings '!$B$1),0)+2,"0")),'2019 Equip Index Factors'!C36)*0.01,0),L34))</f>
        <v>12</v>
      </c>
      <c r="M35" s="38">
        <f ca="1">IF(OR(B35=1,'M&amp;E Property Good Factor'!L36&gt;'Trends Settings '!$B$2),
ROUND('M&amp;E Property Good Factor'!L36*IF(B35&gt;ROUND($M$1*'Trends Settings '!$B$1,0),
INDIRECT("'2019 Equip Index Factors'!C"&amp;TEXT(ROUND(($M$1*'Trends Settings '!$B$1),0)+2,"0")),
'2019 Equip Index Factors'!C36)*0.01,0),
IF(OR('M&amp;E Property Good Factor'!L35 &gt; 'Trends Settings '!$B$2,B35 &lt;=ROUND($M$1*'Trends Settings '!$B$1,0)),
ROUND('Trends Settings '!$B$2*
IF(B35&gt;ROUND($M$1*'Trends Settings '!$B$1,0),INDIRECT("'2019 Equip Index Factors'!C"&amp;TEXT(ROUND(($M$1*'Trends Settings '!$B$1),0)+2,"0")),'2019 Equip Index Factors'!C36)*0.01,0),M34))</f>
        <v>12</v>
      </c>
      <c r="N35" s="38">
        <f ca="1">IF(OR(B35=1,'M&amp;E Property Good Factor'!M36&gt;'Trends Settings '!$B$2),
ROUND('M&amp;E Property Good Factor'!M36*IF(B35&gt;ROUND($N$1*'Trends Settings '!$B$1,0),
INDIRECT("'2019 Equip Index Factors'!C"&amp;TEXT(ROUND(($N$1*'Trends Settings '!$B$1),0)+2,"0")),
'2019 Equip Index Factors'!C36)*0.01,0),
IF(OR('M&amp;E Property Good Factor'!M35 &gt; 'Trends Settings '!$B$2,B35 &lt;=ROUND($N$1*'Trends Settings '!$B$1,0)),
ROUND('Trends Settings '!$B$2*
IF(B35&gt;ROUND($N$1*'Trends Settings '!$B$1,0),INDIRECT("'2019 Equip Index Factors'!C"&amp;TEXT(ROUND(($N$1*'Trends Settings '!$B$1),0)+2,"0")),'2019 Equip Index Factors'!C36)*0.01,0),N34))</f>
        <v>12</v>
      </c>
      <c r="O35" s="38">
        <f ca="1">IF(OR(B35=1,'M&amp;E Property Good Factor'!N36&gt;'Trends Settings '!$B$2),
ROUND('M&amp;E Property Good Factor'!N36*IF(B35&gt;ROUND($O$1*'Trends Settings '!$B$1,0),
INDIRECT("'2019 Equip Index Factors'!C"&amp;TEXT(ROUND(($O$1*'Trends Settings '!$B$1),0)+2,"0")),
'2019 Equip Index Factors'!C36)*0.01,0),
IF(OR('M&amp;E Property Good Factor'!N35 &gt; 'Trends Settings '!$B$2,B35 &lt;=ROUND($O$1*'Trends Settings '!$B$1,0)),
ROUND('Trends Settings '!$B$2*
IF(B35&gt;ROUND($O$1*'Trends Settings '!$B$1,0),INDIRECT("'2019 Equip Index Factors'!C"&amp;TEXT(ROUND(($O$1*'Trends Settings '!$B$1),0)+2,"0")),'2019 Equip Index Factors'!C36)*0.01,0),O34))</f>
        <v>12</v>
      </c>
      <c r="P35" s="38">
        <f ca="1">IF(OR(B35=1,'M&amp;E Property Good Factor'!O36&gt;'Trends Settings '!$B$2),
ROUND('M&amp;E Property Good Factor'!O36*IF(B35&gt;ROUND($P$1*'Trends Settings '!$B$1,0),
INDIRECT("'2019 Equip Index Factors'!C"&amp;TEXT(ROUND(($P$1*'Trends Settings '!$B$1),0)+2,"0")),
'2019 Equip Index Factors'!C36)*0.01,0),
IF(OR('M&amp;E Property Good Factor'!O35 &gt; 'Trends Settings '!$B$2,B35 &lt;=ROUND($P$1*'Trends Settings '!$B$1,0)),
ROUND('Trends Settings '!$B$2*
IF(B35&gt;ROUND($P$1*'Trends Settings '!$B$1,0),INDIRECT("'2019 Equip Index Factors'!C"&amp;TEXT(ROUND(($P$1*'Trends Settings '!$B$1),0)+2,"0")),'2019 Equip Index Factors'!C36)*0.01,0),P34))</f>
        <v>13</v>
      </c>
      <c r="Q35" s="38">
        <f ca="1">IF(OR(B35=1,'M&amp;E Property Good Factor'!P36&gt;'Trends Settings '!$B$2),
ROUND('M&amp;E Property Good Factor'!P36*IF(B35&gt;ROUND($Q$1*'Trends Settings '!$B$1,0),
INDIRECT("'2019 Equip Index Factors'!C"&amp;TEXT(ROUND(($Q$1*'Trends Settings '!$B$1),0)+2,"0")),
'2019 Equip Index Factors'!C36)*0.01,0),
IF(OR('M&amp;E Property Good Factor'!P35 &gt; 'Trends Settings '!$B$2,B35 &lt;=ROUND($Q$1*'Trends Settings '!$B$1,0)),
ROUND('Trends Settings '!$B$2*
IF(B35&gt;ROUND($Q$1*'Trends Settings '!$B$1,0),INDIRECT("'2019 Equip Index Factors'!C"&amp;TEXT(ROUND(($Q$1*'Trends Settings '!$B$1),0)+2,"0")),'2019 Equip Index Factors'!C36)*0.01,0),Q34))</f>
        <v>13</v>
      </c>
      <c r="R35" s="38">
        <f ca="1">IF(OR(B35=1,'M&amp;E Property Good Factor'!Q36&gt;'Trends Settings '!$B$2),
ROUND('M&amp;E Property Good Factor'!Q36*IF(B35&gt;ROUND($R$1*'Trends Settings '!$B$1,0),
INDIRECT("'2019 Equip Index Factors'!C"&amp;TEXT(ROUND(($R$1*'Trends Settings '!$B$1),0)+2,"0")),
'2019 Equip Index Factors'!C36)*0.01,0),
IF(OR('M&amp;E Property Good Factor'!Q35 &gt; 'Trends Settings '!$B$2,B35 &lt;=ROUND($R$1*'Trends Settings '!$B$1,0)),
ROUND('Trends Settings '!$B$2*
IF(B35&gt;ROUND($R$1*'Trends Settings '!$B$1,0),INDIRECT("'2019 Equip Index Factors'!C"&amp;TEXT(ROUND(($R$1*'Trends Settings '!$B$1),0)+2,"0")),'2019 Equip Index Factors'!C36)*0.01,0),R34))</f>
        <v>13</v>
      </c>
      <c r="S35" s="38">
        <f ca="1">IF(OR(B35=1,'M&amp;E Property Good Factor'!R36&gt;'Trends Settings '!$B$2),
ROUND('M&amp;E Property Good Factor'!R36*IF(B35&gt;ROUND($S$1*'Trends Settings '!$B$1,0),
INDIRECT("'2019 Equip Index Factors'!C"&amp;TEXT(ROUND(($S$1*'Trends Settings '!$B$1),0)+2,"0")),
'2019 Equip Index Factors'!C36)*0.01,0),
IF(OR('M&amp;E Property Good Factor'!R35 &gt; 'Trends Settings '!$B$2,B35 &lt;=ROUND($S$1*'Trends Settings '!$B$1,0)),
ROUND('Trends Settings '!$B$2*
IF(B35&gt;ROUND($S$1*'Trends Settings '!$B$1,0),INDIRECT("'2019 Equip Index Factors'!C"&amp;TEXT(ROUND(($S$1*'Trends Settings '!$B$1),0)+2,"0")),'2019 Equip Index Factors'!C36)*0.01,0),S34))</f>
        <v>14</v>
      </c>
      <c r="T35" s="38">
        <f ca="1">IF(OR(B35=1,'M&amp;E Property Good Factor'!S36&gt;'Trends Settings '!$B$2),
ROUND('M&amp;E Property Good Factor'!S36*IF(B35&gt;ROUND($T$1*'Trends Settings '!$B$1,0),
INDIRECT("'2019 Equip Index Factors'!C"&amp;TEXT(ROUND(($T$1*'Trends Settings '!$B$1),0)+2,"0")),
'2019 Equip Index Factors'!C36)*0.01,0),
IF(OR('M&amp;E Property Good Factor'!S35 &gt; 'Trends Settings '!$B$2,B35 &lt;=ROUND($T$1*'Trends Settings '!$B$1,0)),
ROUND('Trends Settings '!$B$2*
IF(B35&gt;ROUND($T$1*'Trends Settings '!$B$1,0),INDIRECT("'2019 Equip Index Factors'!C"&amp;TEXT(ROUND(($T$1*'Trends Settings '!$B$1),0)+2,"0")),'2019 Equip Index Factors'!C36)*0.01,0),T34))</f>
        <v>16</v>
      </c>
      <c r="U35" s="38">
        <f ca="1">IF(OR(B35=1,'M&amp;E Property Good Factor'!T36&gt;'Trends Settings '!$B$2),
ROUND('M&amp;E Property Good Factor'!T36*IF(B35&gt;ROUND($U$1*'Trends Settings '!$B$1,0),
INDIRECT("'2019 Equip Index Factors'!C"&amp;TEXT(ROUND(($U$1*'Trends Settings '!$B$1),0)+2,"0")),
'2019 Equip Index Factors'!C36)*0.01,0),
IF(OR('M&amp;E Property Good Factor'!T35 &gt; 'Trends Settings '!$B$2,B35 &lt;=ROUND($U$1*'Trends Settings '!$B$1,0)),
ROUND('Trends Settings '!$B$2*
IF(B35&gt;ROUND($U$1*'Trends Settings '!$B$1,0),INDIRECT("'2019 Equip Index Factors'!C"&amp;TEXT(ROUND(($U$1*'Trends Settings '!$B$1),0)+2,"0")),'2019 Equip Index Factors'!C36)*0.01,0),U34))</f>
        <v>36</v>
      </c>
      <c r="V35" s="38">
        <f ca="1">IF(OR(B35=1,'M&amp;E Property Good Factor'!U36&gt;'Trends Settings '!$B$2),
ROUND('M&amp;E Property Good Factor'!U36*IF(B35&gt;ROUND($V$1*'Trends Settings '!$B$1,0),
INDIRECT("'2019 Equip Index Factors'!C"&amp;TEXT(ROUND(($V$1*'Trends Settings '!$B$1),0)+2,"0")),
'2019 Equip Index Factors'!C36)*0.01,0),
IF(OR('M&amp;E Property Good Factor'!U35 &gt; 'Trends Settings '!$B$2,B35 &lt;=ROUND($V$1*'Trends Settings '!$B$1,0)),
ROUND('Trends Settings '!$B$2*
IF(B35&gt;ROUND($V$1*'Trends Settings '!$B$1,0),INDIRECT("'2019 Equip Index Factors'!C"&amp;TEXT(ROUND(($V$1*'Trends Settings '!$B$1),0)+2,"0")),'2019 Equip Index Factors'!C36)*0.01,0),V34))</f>
        <v>57</v>
      </c>
      <c r="W35" s="38">
        <f ca="1">IF(OR(B35=1,'M&amp;E Property Good Factor'!V36&gt;'Trends Settings '!$B$2),
ROUND('M&amp;E Property Good Factor'!V36*IF(B35&gt;ROUND($W$1*'Trends Settings '!$B$1,0),
INDIRECT("'2019 Equip Index Factors'!C"&amp;TEXT(ROUND(($W$1*'Trends Settings '!$B$1),0)+2,"0")),
'2019 Equip Index Factors'!C36)*0.01,0),
IF(OR('M&amp;E Property Good Factor'!V35 &gt; 'Trends Settings '!$B$2,B35 &lt;=ROUND($W$1*'Trends Settings '!$B$1,0)),
ROUND('Trends Settings '!$B$2*
IF(B35&gt;ROUND($W$1*'Trends Settings '!$B$1,0),INDIRECT("'2019 Equip Index Factors'!C"&amp;TEXT(ROUND(($W$1*'Trends Settings '!$B$1),0)+2,"0")),'2019 Equip Index Factors'!C36)*0.01,0),W34))</f>
        <v>78</v>
      </c>
    </row>
    <row r="36" spans="1:23" ht="12.75" customHeight="1">
      <c r="A36" s="63">
        <v>1985</v>
      </c>
      <c r="B36" s="33">
        <v>35</v>
      </c>
      <c r="C36" s="38">
        <f ca="1">IF(OR(B36=1,'M&amp;E Property Good Factor'!B37&gt;'Trends Settings '!$B$2),ROUND('M&amp;E Property Good Factor'!B37*IF(B36&gt;ROUND($C$1*'Trends Settings '!$B$1,0),INDIRECT("'2019 Equip Index Factors'!C"&amp;TEXT(ROUND(($C$1*'Trends Settings '!$B$1),0)+2,"0")),'2019 Equip Index Factors'!C37)*0.01,0),IF(OR('M&amp;E Property Good Factor'!B36 &gt; 'Trends Settings '!$B$2,B36 &lt;=ROUND($C$1*'Trends Settings '!$B$1,0)),ROUND('Trends Settings '!$B$2*IF(B36&gt;ROUND($C$1*'Trends Settings '!$B$1,0),INDIRECT("'2019 Equip Index Factors'!C"&amp;TEXT(ROUND(($C$1*'Trends Settings '!$B$1),0)+2,"0")),'2019 Equip Index Factors'!C37)*0.01,0),C35))</f>
        <v>10</v>
      </c>
      <c r="D36" s="38">
        <f ca="1">IF(OR(B36=1,'M&amp;E Property Good Factor'!C37&gt;'Trends Settings '!$B$2),
ROUND('M&amp;E Property Good Factor'!C37*IF(B36&gt;ROUND($D$1*'Trends Settings '!$B$1,0),
INDIRECT("'2019 Equip Index Factors'!C"&amp;TEXT(ROUND(($D$1*'Trends Settings '!$B$1),0)+2,"0")),
'2019 Equip Index Factors'!C37)*0.01,0),
IF(OR('M&amp;E Property Good Factor'!C36 &gt; 'Trends Settings '!$B$2,B36 &lt;=ROUND($D$1*'Trends Settings '!$B$1,0)),
ROUND('Trends Settings '!$B$2*
IF(B36&gt;ROUND($D$1*'Trends Settings '!$B$1,0),INDIRECT("'2019 Equip Index Factors'!C"&amp;TEXT(ROUND(($D$1*'Trends Settings '!$B$1),0)+2,"0")),'2019 Equip Index Factors'!C37)*0.01,0),D35))</f>
        <v>10</v>
      </c>
      <c r="E36" s="38">
        <f ca="1">IF(OR(B36=1,'M&amp;E Property Good Factor'!D37&gt;'Trends Settings '!$B$2),
ROUND('M&amp;E Property Good Factor'!D37*IF(B36&gt;ROUND($E$1*'Trends Settings '!$B$1,0),
INDIRECT("'2019 Equip Index Factors'!C"&amp;TEXT(ROUND(($E$1*'Trends Settings '!$B$1),0)+2,"0")),
'2019 Equip Index Factors'!C37)*0.01,0),
IF(OR('M&amp;E Property Good Factor'!D36 &gt; 'Trends Settings '!$B$2,B36 &lt;=ROUND($E$1*'Trends Settings '!$B$1,0)),
ROUND('Trends Settings '!$B$2*
IF(B36&gt;ROUND($E$1*'Trends Settings '!$B$1,0),INDIRECT("'2019 Equip Index Factors'!C"&amp;TEXT(ROUND(($E$1*'Trends Settings '!$B$1),0)+2,"0")),'2019 Equip Index Factors'!C37)*0.01,0),E35))</f>
        <v>10</v>
      </c>
      <c r="F36" s="38">
        <f ca="1">IF(OR(B36=1,'M&amp;E Property Good Factor'!E37&gt;'Trends Settings '!$B$2),
ROUND('M&amp;E Property Good Factor'!E37*IF(B36&gt;ROUND($F$1*'Trends Settings '!$B$1,0),
INDIRECT("'2019 Equip Index Factors'!C"&amp;TEXT(ROUND(($F$1*'Trends Settings '!$B$1),0)+2,"0")),
'2019 Equip Index Factors'!C37)*0.01,0),
IF(OR('M&amp;E Property Good Factor'!E36 &gt; 'Trends Settings '!$B$2,B36 &lt;=ROUND($F$1*'Trends Settings '!$B$1,0)),
ROUND('Trends Settings '!$B$2*
IF(B36&gt;ROUND($F$1*'Trends Settings '!$B$1,0),INDIRECT("'2019 Equip Index Factors'!C"&amp;TEXT(ROUND(($F$1*'Trends Settings '!$B$1),0)+2,"0")),'2019 Equip Index Factors'!C37)*0.01,0),F35))</f>
        <v>10</v>
      </c>
      <c r="G36" s="38">
        <f ca="1">IF(OR(B36=1,'M&amp;E Property Good Factor'!F37&gt;'Trends Settings '!$B$2),
ROUND('M&amp;E Property Good Factor'!F37*IF(B36&gt;ROUND($G$1*'Trends Settings '!$B$1,0),
INDIRECT("'2019 Equip Index Factors'!C"&amp;TEXT(ROUND(($G$1*'Trends Settings '!$B$1),0)+2,"0")),
'2019 Equip Index Factors'!C37)*0.01,0),
IF(OR('M&amp;E Property Good Factor'!F36 &gt; 'Trends Settings '!$B$2,B36 &lt;=ROUND($G$1*'Trends Settings '!$B$1,0)),
ROUND('Trends Settings '!$B$2*
IF(B36&gt;ROUND($G$1*'Trends Settings '!$B$1,0),INDIRECT("'2019 Equip Index Factors'!C"&amp;TEXT(ROUND(($G$1*'Trends Settings '!$B$1),0)+2,"0")),'2019 Equip Index Factors'!C37)*0.01,0),G35))</f>
        <v>10</v>
      </c>
      <c r="H36" s="38">
        <f ca="1">IF(OR(B36=1,'M&amp;E Property Good Factor'!G37&gt;'Trends Settings '!$B$2),
ROUND('M&amp;E Property Good Factor'!G37*IF(B36&gt;ROUND($H$1*'Trends Settings '!$B$1,0),
INDIRECT("'2019 Equip Index Factors'!C"&amp;TEXT(ROUND(($H$1*'Trends Settings '!$B$1),0)+2,"0")),
'2019 Equip Index Factors'!C37)*0.01,0),
IF(OR('M&amp;E Property Good Factor'!G36 &gt; 'Trends Settings '!$B$2,B36 &lt;=ROUND($H$1*'Trends Settings '!$B$1,0)),
ROUND('Trends Settings '!$B$2*
IF(B36&gt;ROUND($H$1*'Trends Settings '!$B$1,0),INDIRECT("'2019 Equip Index Factors'!C"&amp;TEXT(ROUND(($H$1*'Trends Settings '!$B$1),0)+2,"0")),'2019 Equip Index Factors'!C37)*0.01,0),H35))</f>
        <v>10</v>
      </c>
      <c r="I36" s="38">
        <f ca="1">IF(OR(B36=1,'M&amp;E Property Good Factor'!H37&gt;'Trends Settings '!$B$2),
ROUND('M&amp;E Property Good Factor'!H37*IF(B36&gt;ROUND($I$1*'Trends Settings '!$B$1,0),
INDIRECT("'2019 Equip Index Factors'!C"&amp;TEXT(ROUND(($I$1*'Trends Settings '!$B$1),0)+2,"0")),
'2019 Equip Index Factors'!C37)*0.01,0),
IF(OR('M&amp;E Property Good Factor'!H36 &gt; 'Trends Settings '!$B$2,B36 &lt;=ROUND($I$1*'Trends Settings '!$B$1,0)),
ROUND('Trends Settings '!$B$2*
IF(B36&gt;ROUND($I$1*'Trends Settings '!$B$1,0),INDIRECT("'2019 Equip Index Factors'!C"&amp;TEXT(ROUND(($I$1*'Trends Settings '!$B$1),0)+2,"0")),'2019 Equip Index Factors'!C37)*0.01,0),I35))</f>
        <v>10</v>
      </c>
      <c r="J36" s="38">
        <f ca="1">IF(OR(B36=1,'M&amp;E Property Good Factor'!I37&gt;'Trends Settings '!$B$2),
ROUND('M&amp;E Property Good Factor'!I37*IF(B36&gt;ROUND($J$1*'Trends Settings '!$B$1,0),
INDIRECT("'2019 Equip Index Factors'!C"&amp;TEXT(ROUND(($J$1*'Trends Settings '!$B$1),0)+2,"0")),
'2019 Equip Index Factors'!C37)*0.01,0),
IF(OR('M&amp;E Property Good Factor'!I36 &gt; 'Trends Settings '!$B$2,B36 &lt;=ROUND($J$1*'Trends Settings '!$B$1,0)),
ROUND('Trends Settings '!$B$2*
IF(B36&gt;ROUND($J$1*'Trends Settings '!$B$1,0),INDIRECT("'2019 Equip Index Factors'!C"&amp;TEXT(ROUND(($J$1*'Trends Settings '!$B$1),0)+2,"0")),'2019 Equip Index Factors'!C37)*0.01,0),J35))</f>
        <v>11</v>
      </c>
      <c r="K36" s="38">
        <f ca="1">IF(OR(B36=1,'M&amp;E Property Good Factor'!J37&gt;'Trends Settings '!$B$2),
ROUND('M&amp;E Property Good Factor'!J37*IF(B36&gt;ROUND($K$1*'Trends Settings '!$B$1,0),
INDIRECT("'2019 Equip Index Factors'!C"&amp;TEXT(ROUND(($K$1*'Trends Settings '!$B$1),0)+2,"0")),
'2019 Equip Index Factors'!C37)*0.01,0),
IF(OR('M&amp;E Property Good Factor'!J36 &gt; 'Trends Settings '!$B$2,B36 &lt;=ROUND($K$1*'Trends Settings '!$B$1,0)),
ROUND('Trends Settings '!$B$2*
IF(B36&gt;ROUND($K$1*'Trends Settings '!$B$1,0),INDIRECT("'2019 Equip Index Factors'!C"&amp;TEXT(ROUND(($K$1*'Trends Settings '!$B$1),0)+2,"0")),'2019 Equip Index Factors'!C37)*0.01,0),K35))</f>
        <v>11</v>
      </c>
      <c r="L36" s="38">
        <f ca="1">IF(OR(B36=1,'M&amp;E Property Good Factor'!K37&gt;'Trends Settings '!$B$2),
ROUND('M&amp;E Property Good Factor'!K37*IF(B36&gt;ROUND($L$1*'Trends Settings '!$B$1,0),
INDIRECT("'2019 Equip Index Factors'!C"&amp;TEXT(ROUND(($L$1*'Trends Settings '!$B$1),0)+2,"0")),
'2019 Equip Index Factors'!C37)*0.01,0),
IF(OR('M&amp;E Property Good Factor'!K36 &gt; 'Trends Settings '!$B$2,B36 &lt;=ROUND($L$1*'Trends Settings '!$B$1,0)),
ROUND('Trends Settings '!$B$2*
IF(B36&gt;ROUND($L$1*'Trends Settings '!$B$1,0),INDIRECT("'2019 Equip Index Factors'!C"&amp;TEXT(ROUND(($L$1*'Trends Settings '!$B$1),0)+2,"0")),'2019 Equip Index Factors'!C37)*0.01,0),L35))</f>
        <v>12</v>
      </c>
      <c r="M36" s="38">
        <f ca="1">IF(OR(B36=1,'M&amp;E Property Good Factor'!L37&gt;'Trends Settings '!$B$2),
ROUND('M&amp;E Property Good Factor'!L37*IF(B36&gt;ROUND($M$1*'Trends Settings '!$B$1,0),
INDIRECT("'2019 Equip Index Factors'!C"&amp;TEXT(ROUND(($M$1*'Trends Settings '!$B$1),0)+2,"0")),
'2019 Equip Index Factors'!C37)*0.01,0),
IF(OR('M&amp;E Property Good Factor'!L36 &gt; 'Trends Settings '!$B$2,B36 &lt;=ROUND($M$1*'Trends Settings '!$B$1,0)),
ROUND('Trends Settings '!$B$2*
IF(B36&gt;ROUND($M$1*'Trends Settings '!$B$1,0),INDIRECT("'2019 Equip Index Factors'!C"&amp;TEXT(ROUND(($M$1*'Trends Settings '!$B$1),0)+2,"0")),'2019 Equip Index Factors'!C37)*0.01,0),M35))</f>
        <v>12</v>
      </c>
      <c r="N36" s="38">
        <f ca="1">IF(OR(B36=1,'M&amp;E Property Good Factor'!M37&gt;'Trends Settings '!$B$2),
ROUND('M&amp;E Property Good Factor'!M37*IF(B36&gt;ROUND($N$1*'Trends Settings '!$B$1,0),
INDIRECT("'2019 Equip Index Factors'!C"&amp;TEXT(ROUND(($N$1*'Trends Settings '!$B$1),0)+2,"0")),
'2019 Equip Index Factors'!C37)*0.01,0),
IF(OR('M&amp;E Property Good Factor'!M36 &gt; 'Trends Settings '!$B$2,B36 &lt;=ROUND($N$1*'Trends Settings '!$B$1,0)),
ROUND('Trends Settings '!$B$2*
IF(B36&gt;ROUND($N$1*'Trends Settings '!$B$1,0),INDIRECT("'2019 Equip Index Factors'!C"&amp;TEXT(ROUND(($N$1*'Trends Settings '!$B$1),0)+2,"0")),'2019 Equip Index Factors'!C37)*0.01,0),N35))</f>
        <v>12</v>
      </c>
      <c r="O36" s="38">
        <f ca="1">IF(OR(B36=1,'M&amp;E Property Good Factor'!N37&gt;'Trends Settings '!$B$2),
ROUND('M&amp;E Property Good Factor'!N37*IF(B36&gt;ROUND($O$1*'Trends Settings '!$B$1,0),
INDIRECT("'2019 Equip Index Factors'!C"&amp;TEXT(ROUND(($O$1*'Trends Settings '!$B$1),0)+2,"0")),
'2019 Equip Index Factors'!C37)*0.01,0),
IF(OR('M&amp;E Property Good Factor'!N36 &gt; 'Trends Settings '!$B$2,B36 &lt;=ROUND($O$1*'Trends Settings '!$B$1,0)),
ROUND('Trends Settings '!$B$2*
IF(B36&gt;ROUND($O$1*'Trends Settings '!$B$1,0),INDIRECT("'2019 Equip Index Factors'!C"&amp;TEXT(ROUND(($O$1*'Trends Settings '!$B$1),0)+2,"0")),'2019 Equip Index Factors'!C37)*0.01,0),O35))</f>
        <v>12</v>
      </c>
      <c r="P36" s="38">
        <f ca="1">IF(OR(B36=1,'M&amp;E Property Good Factor'!O37&gt;'Trends Settings '!$B$2),
ROUND('M&amp;E Property Good Factor'!O37*IF(B36&gt;ROUND($P$1*'Trends Settings '!$B$1,0),
INDIRECT("'2019 Equip Index Factors'!C"&amp;TEXT(ROUND(($P$1*'Trends Settings '!$B$1),0)+2,"0")),
'2019 Equip Index Factors'!C37)*0.01,0),
IF(OR('M&amp;E Property Good Factor'!O36 &gt; 'Trends Settings '!$B$2,B36 &lt;=ROUND($P$1*'Trends Settings '!$B$1,0)),
ROUND('Trends Settings '!$B$2*
IF(B36&gt;ROUND($P$1*'Trends Settings '!$B$1,0),INDIRECT("'2019 Equip Index Factors'!C"&amp;TEXT(ROUND(($P$1*'Trends Settings '!$B$1),0)+2,"0")),'2019 Equip Index Factors'!C37)*0.01,0),P35))</f>
        <v>13</v>
      </c>
      <c r="Q36" s="38">
        <f ca="1">IF(OR(B36=1,'M&amp;E Property Good Factor'!P37&gt;'Trends Settings '!$B$2),
ROUND('M&amp;E Property Good Factor'!P37*IF(B36&gt;ROUND($Q$1*'Trends Settings '!$B$1,0),
INDIRECT("'2019 Equip Index Factors'!C"&amp;TEXT(ROUND(($Q$1*'Trends Settings '!$B$1),0)+2,"0")),
'2019 Equip Index Factors'!C37)*0.01,0),
IF(OR('M&amp;E Property Good Factor'!P36 &gt; 'Trends Settings '!$B$2,B36 &lt;=ROUND($Q$1*'Trends Settings '!$B$1,0)),
ROUND('Trends Settings '!$B$2*
IF(B36&gt;ROUND($Q$1*'Trends Settings '!$B$1,0),INDIRECT("'2019 Equip Index Factors'!C"&amp;TEXT(ROUND(($Q$1*'Trends Settings '!$B$1),0)+2,"0")),'2019 Equip Index Factors'!C37)*0.01,0),Q35))</f>
        <v>13</v>
      </c>
      <c r="R36" s="38">
        <f ca="1">IF(OR(B36=1,'M&amp;E Property Good Factor'!Q37&gt;'Trends Settings '!$B$2),
ROUND('M&amp;E Property Good Factor'!Q37*IF(B36&gt;ROUND($R$1*'Trends Settings '!$B$1,0),
INDIRECT("'2019 Equip Index Factors'!C"&amp;TEXT(ROUND(($R$1*'Trends Settings '!$B$1),0)+2,"0")),
'2019 Equip Index Factors'!C37)*0.01,0),
IF(OR('M&amp;E Property Good Factor'!Q36 &gt; 'Trends Settings '!$B$2,B36 &lt;=ROUND($R$1*'Trends Settings '!$B$1,0)),
ROUND('Trends Settings '!$B$2*
IF(B36&gt;ROUND($R$1*'Trends Settings '!$B$1,0),INDIRECT("'2019 Equip Index Factors'!C"&amp;TEXT(ROUND(($R$1*'Trends Settings '!$B$1),0)+2,"0")),'2019 Equip Index Factors'!C37)*0.01,0),R35))</f>
        <v>13</v>
      </c>
      <c r="S36" s="38">
        <f ca="1">IF(OR(B36=1,'M&amp;E Property Good Factor'!R37&gt;'Trends Settings '!$B$2),
ROUND('M&amp;E Property Good Factor'!R37*IF(B36&gt;ROUND($S$1*'Trends Settings '!$B$1,0),
INDIRECT("'2019 Equip Index Factors'!C"&amp;TEXT(ROUND(($S$1*'Trends Settings '!$B$1),0)+2,"0")),
'2019 Equip Index Factors'!C37)*0.01,0),
IF(OR('M&amp;E Property Good Factor'!R36 &gt; 'Trends Settings '!$B$2,B36 &lt;=ROUND($S$1*'Trends Settings '!$B$1,0)),
ROUND('Trends Settings '!$B$2*
IF(B36&gt;ROUND($S$1*'Trends Settings '!$B$1,0),INDIRECT("'2019 Equip Index Factors'!C"&amp;TEXT(ROUND(($S$1*'Trends Settings '!$B$1),0)+2,"0")),'2019 Equip Index Factors'!C37)*0.01,0),S35))</f>
        <v>14</v>
      </c>
      <c r="T36" s="38">
        <f ca="1">IF(OR(B36=1,'M&amp;E Property Good Factor'!S37&gt;'Trends Settings '!$B$2),
ROUND('M&amp;E Property Good Factor'!S37*IF(B36&gt;ROUND($T$1*'Trends Settings '!$B$1,0),
INDIRECT("'2019 Equip Index Factors'!C"&amp;TEXT(ROUND(($T$1*'Trends Settings '!$B$1),0)+2,"0")),
'2019 Equip Index Factors'!C37)*0.01,0),
IF(OR('M&amp;E Property Good Factor'!S36 &gt; 'Trends Settings '!$B$2,B36 &lt;=ROUND($T$1*'Trends Settings '!$B$1,0)),
ROUND('Trends Settings '!$B$2*
IF(B36&gt;ROUND($T$1*'Trends Settings '!$B$1,0),INDIRECT("'2019 Equip Index Factors'!C"&amp;TEXT(ROUND(($T$1*'Trends Settings '!$B$1),0)+2,"0")),'2019 Equip Index Factors'!C37)*0.01,0),T35))</f>
        <v>15</v>
      </c>
      <c r="U36" s="38">
        <f ca="1">IF(OR(B36=1,'M&amp;E Property Good Factor'!T37&gt;'Trends Settings '!$B$2),
ROUND('M&amp;E Property Good Factor'!T37*IF(B36&gt;ROUND($U$1*'Trends Settings '!$B$1,0),
INDIRECT("'2019 Equip Index Factors'!C"&amp;TEXT(ROUND(($U$1*'Trends Settings '!$B$1),0)+2,"0")),
'2019 Equip Index Factors'!C37)*0.01,0),
IF(OR('M&amp;E Property Good Factor'!T36 &gt; 'Trends Settings '!$B$2,B36 &lt;=ROUND($U$1*'Trends Settings '!$B$1,0)),
ROUND('Trends Settings '!$B$2*
IF(B36&gt;ROUND($U$1*'Trends Settings '!$B$1,0),INDIRECT("'2019 Equip Index Factors'!C"&amp;TEXT(ROUND(($U$1*'Trends Settings '!$B$1),0)+2,"0")),'2019 Equip Index Factors'!C37)*0.01,0),U35))</f>
        <v>33</v>
      </c>
      <c r="V36" s="38">
        <f ca="1">IF(OR(B36=1,'M&amp;E Property Good Factor'!U37&gt;'Trends Settings '!$B$2),
ROUND('M&amp;E Property Good Factor'!U37*IF(B36&gt;ROUND($V$1*'Trends Settings '!$B$1,0),
INDIRECT("'2019 Equip Index Factors'!C"&amp;TEXT(ROUND(($V$1*'Trends Settings '!$B$1),0)+2,"0")),
'2019 Equip Index Factors'!C37)*0.01,0),
IF(OR('M&amp;E Property Good Factor'!U36 &gt; 'Trends Settings '!$B$2,B36 &lt;=ROUND($V$1*'Trends Settings '!$B$1,0)),
ROUND('Trends Settings '!$B$2*
IF(B36&gt;ROUND($V$1*'Trends Settings '!$B$1,0),INDIRECT("'2019 Equip Index Factors'!C"&amp;TEXT(ROUND(($V$1*'Trends Settings '!$B$1),0)+2,"0")),'2019 Equip Index Factors'!C37)*0.01,0),V35))</f>
        <v>55</v>
      </c>
      <c r="W36" s="38">
        <f ca="1">IF(OR(B36=1,'M&amp;E Property Good Factor'!V37&gt;'Trends Settings '!$B$2),
ROUND('M&amp;E Property Good Factor'!V37*IF(B36&gt;ROUND($W$1*'Trends Settings '!$B$1,0),
INDIRECT("'2019 Equip Index Factors'!C"&amp;TEXT(ROUND(($W$1*'Trends Settings '!$B$1),0)+2,"0")),
'2019 Equip Index Factors'!C37)*0.01,0),
IF(OR('M&amp;E Property Good Factor'!V36 &gt; 'Trends Settings '!$B$2,B36 &lt;=ROUND($W$1*'Trends Settings '!$B$1,0)),
ROUND('Trends Settings '!$B$2*
IF(B36&gt;ROUND($W$1*'Trends Settings '!$B$1,0),INDIRECT("'2019 Equip Index Factors'!C"&amp;TEXT(ROUND(($W$1*'Trends Settings '!$B$1),0)+2,"0")),'2019 Equip Index Factors'!C37)*0.01,0),W35))</f>
        <v>76</v>
      </c>
    </row>
    <row r="37" spans="1:23" ht="12.75" customHeight="1">
      <c r="A37" s="63">
        <v>1984</v>
      </c>
      <c r="B37" s="33">
        <v>36</v>
      </c>
      <c r="C37" s="38">
        <f ca="1">IF(OR(B37=1,'M&amp;E Property Good Factor'!B38&gt;'Trends Settings '!$B$2),ROUND('M&amp;E Property Good Factor'!B38*IF(B37&gt;ROUND($C$1*'Trends Settings '!$B$1,0),INDIRECT("'2019 Equip Index Factors'!C"&amp;TEXT(ROUND(($C$1*'Trends Settings '!$B$1),0)+2,"0")),'2019 Equip Index Factors'!C38)*0.01,0),IF(OR('M&amp;E Property Good Factor'!B37 &gt; 'Trends Settings '!$B$2,B37 &lt;=ROUND($C$1*'Trends Settings '!$B$1,0)),ROUND('Trends Settings '!$B$2*IF(B37&gt;ROUND($C$1*'Trends Settings '!$B$1,0),INDIRECT("'2019 Equip Index Factors'!C"&amp;TEXT(ROUND(($C$1*'Trends Settings '!$B$1),0)+2,"0")),'2019 Equip Index Factors'!C38)*0.01,0),C36))</f>
        <v>10</v>
      </c>
      <c r="D37" s="38">
        <f ca="1">IF(OR(B37=1,'M&amp;E Property Good Factor'!C38&gt;'Trends Settings '!$B$2),
ROUND('M&amp;E Property Good Factor'!C38*IF(B37&gt;ROUND($D$1*'Trends Settings '!$B$1,0),
INDIRECT("'2019 Equip Index Factors'!C"&amp;TEXT(ROUND(($D$1*'Trends Settings '!$B$1),0)+2,"0")),
'2019 Equip Index Factors'!C38)*0.01,0),
IF(OR('M&amp;E Property Good Factor'!C37 &gt; 'Trends Settings '!$B$2,B37 &lt;=ROUND($D$1*'Trends Settings '!$B$1,0)),
ROUND('Trends Settings '!$B$2*
IF(B37&gt;ROUND($D$1*'Trends Settings '!$B$1,0),INDIRECT("'2019 Equip Index Factors'!C"&amp;TEXT(ROUND(($D$1*'Trends Settings '!$B$1),0)+2,"0")),'2019 Equip Index Factors'!C38)*0.01,0),D36))</f>
        <v>10</v>
      </c>
      <c r="E37" s="38">
        <f ca="1">IF(OR(B37=1,'M&amp;E Property Good Factor'!D38&gt;'Trends Settings '!$B$2),
ROUND('M&amp;E Property Good Factor'!D38*IF(B37&gt;ROUND($E$1*'Trends Settings '!$B$1,0),
INDIRECT("'2019 Equip Index Factors'!C"&amp;TEXT(ROUND(($E$1*'Trends Settings '!$B$1),0)+2,"0")),
'2019 Equip Index Factors'!C38)*0.01,0),
IF(OR('M&amp;E Property Good Factor'!D37 &gt; 'Trends Settings '!$B$2,B37 &lt;=ROUND($E$1*'Trends Settings '!$B$1,0)),
ROUND('Trends Settings '!$B$2*
IF(B37&gt;ROUND($E$1*'Trends Settings '!$B$1,0),INDIRECT("'2019 Equip Index Factors'!C"&amp;TEXT(ROUND(($E$1*'Trends Settings '!$B$1),0)+2,"0")),'2019 Equip Index Factors'!C38)*0.01,0),E36))</f>
        <v>10</v>
      </c>
      <c r="F37" s="38">
        <f ca="1">IF(OR(B37=1,'M&amp;E Property Good Factor'!E38&gt;'Trends Settings '!$B$2),
ROUND('M&amp;E Property Good Factor'!E38*IF(B37&gt;ROUND($F$1*'Trends Settings '!$B$1,0),
INDIRECT("'2019 Equip Index Factors'!C"&amp;TEXT(ROUND(($F$1*'Trends Settings '!$B$1),0)+2,"0")),
'2019 Equip Index Factors'!C38)*0.01,0),
IF(OR('M&amp;E Property Good Factor'!E37 &gt; 'Trends Settings '!$B$2,B37 &lt;=ROUND($F$1*'Trends Settings '!$B$1,0)),
ROUND('Trends Settings '!$B$2*
IF(B37&gt;ROUND($F$1*'Trends Settings '!$B$1,0),INDIRECT("'2019 Equip Index Factors'!C"&amp;TEXT(ROUND(($F$1*'Trends Settings '!$B$1),0)+2,"0")),'2019 Equip Index Factors'!C38)*0.01,0),F36))</f>
        <v>10</v>
      </c>
      <c r="G37" s="38">
        <f ca="1">IF(OR(B37=1,'M&amp;E Property Good Factor'!F38&gt;'Trends Settings '!$B$2),
ROUND('M&amp;E Property Good Factor'!F38*IF(B37&gt;ROUND($G$1*'Trends Settings '!$B$1,0),
INDIRECT("'2019 Equip Index Factors'!C"&amp;TEXT(ROUND(($G$1*'Trends Settings '!$B$1),0)+2,"0")),
'2019 Equip Index Factors'!C38)*0.01,0),
IF(OR('M&amp;E Property Good Factor'!F37 &gt; 'Trends Settings '!$B$2,B37 &lt;=ROUND($G$1*'Trends Settings '!$B$1,0)),
ROUND('Trends Settings '!$B$2*
IF(B37&gt;ROUND($G$1*'Trends Settings '!$B$1,0),INDIRECT("'2019 Equip Index Factors'!C"&amp;TEXT(ROUND(($G$1*'Trends Settings '!$B$1),0)+2,"0")),'2019 Equip Index Factors'!C38)*0.01,0),G36))</f>
        <v>10</v>
      </c>
      <c r="H37" s="38">
        <f ca="1">IF(OR(B37=1,'M&amp;E Property Good Factor'!G38&gt;'Trends Settings '!$B$2),
ROUND('M&amp;E Property Good Factor'!G38*IF(B37&gt;ROUND($H$1*'Trends Settings '!$B$1,0),
INDIRECT("'2019 Equip Index Factors'!C"&amp;TEXT(ROUND(($H$1*'Trends Settings '!$B$1),0)+2,"0")),
'2019 Equip Index Factors'!C38)*0.01,0),
IF(OR('M&amp;E Property Good Factor'!G37 &gt; 'Trends Settings '!$B$2,B37 &lt;=ROUND($H$1*'Trends Settings '!$B$1,0)),
ROUND('Trends Settings '!$B$2*
IF(B37&gt;ROUND($H$1*'Trends Settings '!$B$1,0),INDIRECT("'2019 Equip Index Factors'!C"&amp;TEXT(ROUND(($H$1*'Trends Settings '!$B$1),0)+2,"0")),'2019 Equip Index Factors'!C38)*0.01,0),H36))</f>
        <v>10</v>
      </c>
      <c r="I37" s="38">
        <f ca="1">IF(OR(B37=1,'M&amp;E Property Good Factor'!H38&gt;'Trends Settings '!$B$2),
ROUND('M&amp;E Property Good Factor'!H38*IF(B37&gt;ROUND($I$1*'Trends Settings '!$B$1,0),
INDIRECT("'2019 Equip Index Factors'!C"&amp;TEXT(ROUND(($I$1*'Trends Settings '!$B$1),0)+2,"0")),
'2019 Equip Index Factors'!C38)*0.01,0),
IF(OR('M&amp;E Property Good Factor'!H37 &gt; 'Trends Settings '!$B$2,B37 &lt;=ROUND($I$1*'Trends Settings '!$B$1,0)),
ROUND('Trends Settings '!$B$2*
IF(B37&gt;ROUND($I$1*'Trends Settings '!$B$1,0),INDIRECT("'2019 Equip Index Factors'!C"&amp;TEXT(ROUND(($I$1*'Trends Settings '!$B$1),0)+2,"0")),'2019 Equip Index Factors'!C38)*0.01,0),I36))</f>
        <v>10</v>
      </c>
      <c r="J37" s="38">
        <f ca="1">IF(OR(B37=1,'M&amp;E Property Good Factor'!I38&gt;'Trends Settings '!$B$2),
ROUND('M&amp;E Property Good Factor'!I38*IF(B37&gt;ROUND($J$1*'Trends Settings '!$B$1,0),
INDIRECT("'2019 Equip Index Factors'!C"&amp;TEXT(ROUND(($J$1*'Trends Settings '!$B$1),0)+2,"0")),
'2019 Equip Index Factors'!C38)*0.01,0),
IF(OR('M&amp;E Property Good Factor'!I37 &gt; 'Trends Settings '!$B$2,B37 &lt;=ROUND($J$1*'Trends Settings '!$B$1,0)),
ROUND('Trends Settings '!$B$2*
IF(B37&gt;ROUND($J$1*'Trends Settings '!$B$1,0),INDIRECT("'2019 Equip Index Factors'!C"&amp;TEXT(ROUND(($J$1*'Trends Settings '!$B$1),0)+2,"0")),'2019 Equip Index Factors'!C38)*0.01,0),J36))</f>
        <v>11</v>
      </c>
      <c r="K37" s="38">
        <f ca="1">IF(OR(B37=1,'M&amp;E Property Good Factor'!J38&gt;'Trends Settings '!$B$2),
ROUND('M&amp;E Property Good Factor'!J38*IF(B37&gt;ROUND($K$1*'Trends Settings '!$B$1,0),
INDIRECT("'2019 Equip Index Factors'!C"&amp;TEXT(ROUND(($K$1*'Trends Settings '!$B$1),0)+2,"0")),
'2019 Equip Index Factors'!C38)*0.01,0),
IF(OR('M&amp;E Property Good Factor'!J37 &gt; 'Trends Settings '!$B$2,B37 &lt;=ROUND($K$1*'Trends Settings '!$B$1,0)),
ROUND('Trends Settings '!$B$2*
IF(B37&gt;ROUND($K$1*'Trends Settings '!$B$1,0),INDIRECT("'2019 Equip Index Factors'!C"&amp;TEXT(ROUND(($K$1*'Trends Settings '!$B$1),0)+2,"0")),'2019 Equip Index Factors'!C38)*0.01,0),K36))</f>
        <v>11</v>
      </c>
      <c r="L37" s="38">
        <f ca="1">IF(OR(B37=1,'M&amp;E Property Good Factor'!K38&gt;'Trends Settings '!$B$2),
ROUND('M&amp;E Property Good Factor'!K38*IF(B37&gt;ROUND($L$1*'Trends Settings '!$B$1,0),
INDIRECT("'2019 Equip Index Factors'!C"&amp;TEXT(ROUND(($L$1*'Trends Settings '!$B$1),0)+2,"0")),
'2019 Equip Index Factors'!C38)*0.01,0),
IF(OR('M&amp;E Property Good Factor'!K37 &gt; 'Trends Settings '!$B$2,B37 &lt;=ROUND($L$1*'Trends Settings '!$B$1,0)),
ROUND('Trends Settings '!$B$2*
IF(B37&gt;ROUND($L$1*'Trends Settings '!$B$1,0),INDIRECT("'2019 Equip Index Factors'!C"&amp;TEXT(ROUND(($L$1*'Trends Settings '!$B$1),0)+2,"0")),'2019 Equip Index Factors'!C38)*0.01,0),L36))</f>
        <v>12</v>
      </c>
      <c r="M37" s="38">
        <f ca="1">IF(OR(B37=1,'M&amp;E Property Good Factor'!L38&gt;'Trends Settings '!$B$2),
ROUND('M&amp;E Property Good Factor'!L38*IF(B37&gt;ROUND($M$1*'Trends Settings '!$B$1,0),
INDIRECT("'2019 Equip Index Factors'!C"&amp;TEXT(ROUND(($M$1*'Trends Settings '!$B$1),0)+2,"0")),
'2019 Equip Index Factors'!C38)*0.01,0),
IF(OR('M&amp;E Property Good Factor'!L37 &gt; 'Trends Settings '!$B$2,B37 &lt;=ROUND($M$1*'Trends Settings '!$B$1,0)),
ROUND('Trends Settings '!$B$2*
IF(B37&gt;ROUND($M$1*'Trends Settings '!$B$1,0),INDIRECT("'2019 Equip Index Factors'!C"&amp;TEXT(ROUND(($M$1*'Trends Settings '!$B$1),0)+2,"0")),'2019 Equip Index Factors'!C38)*0.01,0),M36))</f>
        <v>12</v>
      </c>
      <c r="N37" s="38">
        <f ca="1">IF(OR(B37=1,'M&amp;E Property Good Factor'!M38&gt;'Trends Settings '!$B$2),
ROUND('M&amp;E Property Good Factor'!M38*IF(B37&gt;ROUND($N$1*'Trends Settings '!$B$1,0),
INDIRECT("'2019 Equip Index Factors'!C"&amp;TEXT(ROUND(($N$1*'Trends Settings '!$B$1),0)+2,"0")),
'2019 Equip Index Factors'!C38)*0.01,0),
IF(OR('M&amp;E Property Good Factor'!M37 &gt; 'Trends Settings '!$B$2,B37 &lt;=ROUND($N$1*'Trends Settings '!$B$1,0)),
ROUND('Trends Settings '!$B$2*
IF(B37&gt;ROUND($N$1*'Trends Settings '!$B$1,0),INDIRECT("'2019 Equip Index Factors'!C"&amp;TEXT(ROUND(($N$1*'Trends Settings '!$B$1),0)+2,"0")),'2019 Equip Index Factors'!C38)*0.01,0),N36))</f>
        <v>12</v>
      </c>
      <c r="O37" s="38">
        <f ca="1">IF(OR(B37=1,'M&amp;E Property Good Factor'!N38&gt;'Trends Settings '!$B$2),
ROUND('M&amp;E Property Good Factor'!N38*IF(B37&gt;ROUND($O$1*'Trends Settings '!$B$1,0),
INDIRECT("'2019 Equip Index Factors'!C"&amp;TEXT(ROUND(($O$1*'Trends Settings '!$B$1),0)+2,"0")),
'2019 Equip Index Factors'!C38)*0.01,0),
IF(OR('M&amp;E Property Good Factor'!N37 &gt; 'Trends Settings '!$B$2,B37 &lt;=ROUND($O$1*'Trends Settings '!$B$1,0)),
ROUND('Trends Settings '!$B$2*
IF(B37&gt;ROUND($O$1*'Trends Settings '!$B$1,0),INDIRECT("'2019 Equip Index Factors'!C"&amp;TEXT(ROUND(($O$1*'Trends Settings '!$B$1),0)+2,"0")),'2019 Equip Index Factors'!C38)*0.01,0),O36))</f>
        <v>12</v>
      </c>
      <c r="P37" s="38">
        <f ca="1">IF(OR(B37=1,'M&amp;E Property Good Factor'!O38&gt;'Trends Settings '!$B$2),
ROUND('M&amp;E Property Good Factor'!O38*IF(B37&gt;ROUND($P$1*'Trends Settings '!$B$1,0),
INDIRECT("'2019 Equip Index Factors'!C"&amp;TEXT(ROUND(($P$1*'Trends Settings '!$B$1),0)+2,"0")),
'2019 Equip Index Factors'!C38)*0.01,0),
IF(OR('M&amp;E Property Good Factor'!O37 &gt; 'Trends Settings '!$B$2,B37 &lt;=ROUND($P$1*'Trends Settings '!$B$1,0)),
ROUND('Trends Settings '!$B$2*
IF(B37&gt;ROUND($P$1*'Trends Settings '!$B$1,0),INDIRECT("'2019 Equip Index Factors'!C"&amp;TEXT(ROUND(($P$1*'Trends Settings '!$B$1),0)+2,"0")),'2019 Equip Index Factors'!C38)*0.01,0),P36))</f>
        <v>13</v>
      </c>
      <c r="Q37" s="38">
        <f ca="1">IF(OR(B37=1,'M&amp;E Property Good Factor'!P38&gt;'Trends Settings '!$B$2),
ROUND('M&amp;E Property Good Factor'!P38*IF(B37&gt;ROUND($Q$1*'Trends Settings '!$B$1,0),
INDIRECT("'2019 Equip Index Factors'!C"&amp;TEXT(ROUND(($Q$1*'Trends Settings '!$B$1),0)+2,"0")),
'2019 Equip Index Factors'!C38)*0.01,0),
IF(OR('M&amp;E Property Good Factor'!P37 &gt; 'Trends Settings '!$B$2,B37 &lt;=ROUND($Q$1*'Trends Settings '!$B$1,0)),
ROUND('Trends Settings '!$B$2*
IF(B37&gt;ROUND($Q$1*'Trends Settings '!$B$1,0),INDIRECT("'2019 Equip Index Factors'!C"&amp;TEXT(ROUND(($Q$1*'Trends Settings '!$B$1),0)+2,"0")),'2019 Equip Index Factors'!C38)*0.01,0),Q36))</f>
        <v>13</v>
      </c>
      <c r="R37" s="38">
        <f ca="1">IF(OR(B37=1,'M&amp;E Property Good Factor'!Q38&gt;'Trends Settings '!$B$2),
ROUND('M&amp;E Property Good Factor'!Q38*IF(B37&gt;ROUND($R$1*'Trends Settings '!$B$1,0),
INDIRECT("'2019 Equip Index Factors'!C"&amp;TEXT(ROUND(($R$1*'Trends Settings '!$B$1),0)+2,"0")),
'2019 Equip Index Factors'!C38)*0.01,0),
IF(OR('M&amp;E Property Good Factor'!Q37 &gt; 'Trends Settings '!$B$2,B37 &lt;=ROUND($R$1*'Trends Settings '!$B$1,0)),
ROUND('Trends Settings '!$B$2*
IF(B37&gt;ROUND($R$1*'Trends Settings '!$B$1,0),INDIRECT("'2019 Equip Index Factors'!C"&amp;TEXT(ROUND(($R$1*'Trends Settings '!$B$1),0)+2,"0")),'2019 Equip Index Factors'!C38)*0.01,0),R36))</f>
        <v>13</v>
      </c>
      <c r="S37" s="38">
        <f ca="1">IF(OR(B37=1,'M&amp;E Property Good Factor'!R38&gt;'Trends Settings '!$B$2),
ROUND('M&amp;E Property Good Factor'!R38*IF(B37&gt;ROUND($S$1*'Trends Settings '!$B$1,0),
INDIRECT("'2019 Equip Index Factors'!C"&amp;TEXT(ROUND(($S$1*'Trends Settings '!$B$1),0)+2,"0")),
'2019 Equip Index Factors'!C38)*0.01,0),
IF(OR('M&amp;E Property Good Factor'!R37 &gt; 'Trends Settings '!$B$2,B37 &lt;=ROUND($S$1*'Trends Settings '!$B$1,0)),
ROUND('Trends Settings '!$B$2*
IF(B37&gt;ROUND($S$1*'Trends Settings '!$B$1,0),INDIRECT("'2019 Equip Index Factors'!C"&amp;TEXT(ROUND(($S$1*'Trends Settings '!$B$1),0)+2,"0")),'2019 Equip Index Factors'!C38)*0.01,0),S36))</f>
        <v>14</v>
      </c>
      <c r="T37" s="38">
        <f ca="1">IF(OR(B37=1,'M&amp;E Property Good Factor'!S38&gt;'Trends Settings '!$B$2),
ROUND('M&amp;E Property Good Factor'!S38*IF(B37&gt;ROUND($T$1*'Trends Settings '!$B$1,0),
INDIRECT("'2019 Equip Index Factors'!C"&amp;TEXT(ROUND(($T$1*'Trends Settings '!$B$1),0)+2,"0")),
'2019 Equip Index Factors'!C38)*0.01,0),
IF(OR('M&amp;E Property Good Factor'!S37 &gt; 'Trends Settings '!$B$2,B37 &lt;=ROUND($T$1*'Trends Settings '!$B$1,0)),
ROUND('Trends Settings '!$B$2*
IF(B37&gt;ROUND($T$1*'Trends Settings '!$B$1,0),INDIRECT("'2019 Equip Index Factors'!C"&amp;TEXT(ROUND(($T$1*'Trends Settings '!$B$1),0)+2,"0")),'2019 Equip Index Factors'!C38)*0.01,0),T36))</f>
        <v>15</v>
      </c>
      <c r="U37" s="38">
        <f ca="1">IF(OR(B37=1,'M&amp;E Property Good Factor'!T38&gt;'Trends Settings '!$B$2),
ROUND('M&amp;E Property Good Factor'!T38*IF(B37&gt;ROUND($U$1*'Trends Settings '!$B$1,0),
INDIRECT("'2019 Equip Index Factors'!C"&amp;TEXT(ROUND(($U$1*'Trends Settings '!$B$1),0)+2,"0")),
'2019 Equip Index Factors'!C38)*0.01,0),
IF(OR('M&amp;E Property Good Factor'!T37 &gt; 'Trends Settings '!$B$2,B37 &lt;=ROUND($U$1*'Trends Settings '!$B$1,0)),
ROUND('Trends Settings '!$B$2*
IF(B37&gt;ROUND($U$1*'Trends Settings '!$B$1,0),INDIRECT("'2019 Equip Index Factors'!C"&amp;TEXT(ROUND(($U$1*'Trends Settings '!$B$1),0)+2,"0")),'2019 Equip Index Factors'!C38)*0.01,0),U36))</f>
        <v>32</v>
      </c>
      <c r="V37" s="38">
        <f ca="1">IF(OR(B37=1,'M&amp;E Property Good Factor'!U38&gt;'Trends Settings '!$B$2),
ROUND('M&amp;E Property Good Factor'!U38*IF(B37&gt;ROUND($V$1*'Trends Settings '!$B$1,0),
INDIRECT("'2019 Equip Index Factors'!C"&amp;TEXT(ROUND(($V$1*'Trends Settings '!$B$1),0)+2,"0")),
'2019 Equip Index Factors'!C38)*0.01,0),
IF(OR('M&amp;E Property Good Factor'!U37 &gt; 'Trends Settings '!$B$2,B37 &lt;=ROUND($V$1*'Trends Settings '!$B$1,0)),
ROUND('Trends Settings '!$B$2*
IF(B37&gt;ROUND($V$1*'Trends Settings '!$B$1,0),INDIRECT("'2019 Equip Index Factors'!C"&amp;TEXT(ROUND(($V$1*'Trends Settings '!$B$1),0)+2,"0")),'2019 Equip Index Factors'!C38)*0.01,0),V36))</f>
        <v>52</v>
      </c>
      <c r="W37" s="38">
        <f ca="1">IF(OR(B37=1,'M&amp;E Property Good Factor'!V38&gt;'Trends Settings '!$B$2),
ROUND('M&amp;E Property Good Factor'!V38*IF(B37&gt;ROUND($W$1*'Trends Settings '!$B$1,0),
INDIRECT("'2019 Equip Index Factors'!C"&amp;TEXT(ROUND(($W$1*'Trends Settings '!$B$1),0)+2,"0")),
'2019 Equip Index Factors'!C38)*0.01,0),
IF(OR('M&amp;E Property Good Factor'!V37 &gt; 'Trends Settings '!$B$2,B37 &lt;=ROUND($W$1*'Trends Settings '!$B$1,0)),
ROUND('Trends Settings '!$B$2*
IF(B37&gt;ROUND($W$1*'Trends Settings '!$B$1,0),INDIRECT("'2019 Equip Index Factors'!C"&amp;TEXT(ROUND(($W$1*'Trends Settings '!$B$1),0)+2,"0")),'2019 Equip Index Factors'!C38)*0.01,0),W36))</f>
        <v>74</v>
      </c>
    </row>
    <row r="38" spans="1:23" ht="12.75" customHeight="1">
      <c r="A38" s="63">
        <v>1983</v>
      </c>
      <c r="B38" s="33">
        <v>37</v>
      </c>
      <c r="C38" s="38">
        <f ca="1">IF(OR(B38=1,'M&amp;E Property Good Factor'!B39&gt;'Trends Settings '!$B$2),ROUND('M&amp;E Property Good Factor'!B39*IF(B38&gt;ROUND($C$1*'Trends Settings '!$B$1,0),INDIRECT("'2019 Equip Index Factors'!C"&amp;TEXT(ROUND(($C$1*'Trends Settings '!$B$1),0)+2,"0")),'2019 Equip Index Factors'!C39)*0.01,0),IF(OR('M&amp;E Property Good Factor'!B38 &gt; 'Trends Settings '!$B$2,B38 &lt;=ROUND($C$1*'Trends Settings '!$B$1,0)),ROUND('Trends Settings '!$B$2*IF(B38&gt;ROUND($C$1*'Trends Settings '!$B$1,0),INDIRECT("'2019 Equip Index Factors'!C"&amp;TEXT(ROUND(($C$1*'Trends Settings '!$B$1),0)+2,"0")),'2019 Equip Index Factors'!C39)*0.01,0),C37))</f>
        <v>10</v>
      </c>
      <c r="D38" s="38">
        <f ca="1">IF(OR(B38=1,'M&amp;E Property Good Factor'!C39&gt;'Trends Settings '!$B$2),
ROUND('M&amp;E Property Good Factor'!C39*IF(B38&gt;ROUND($D$1*'Trends Settings '!$B$1,0),
INDIRECT("'2019 Equip Index Factors'!C"&amp;TEXT(ROUND(($D$1*'Trends Settings '!$B$1),0)+2,"0")),
'2019 Equip Index Factors'!C39)*0.01,0),
IF(OR('M&amp;E Property Good Factor'!C38 &gt; 'Trends Settings '!$B$2,B38 &lt;=ROUND($D$1*'Trends Settings '!$B$1,0)),
ROUND('Trends Settings '!$B$2*
IF(B38&gt;ROUND($D$1*'Trends Settings '!$B$1,0),INDIRECT("'2019 Equip Index Factors'!C"&amp;TEXT(ROUND(($D$1*'Trends Settings '!$B$1),0)+2,"0")),'2019 Equip Index Factors'!C39)*0.01,0),D37))</f>
        <v>10</v>
      </c>
      <c r="E38" s="38">
        <f ca="1">IF(OR(B38=1,'M&amp;E Property Good Factor'!D39&gt;'Trends Settings '!$B$2),
ROUND('M&amp;E Property Good Factor'!D39*IF(B38&gt;ROUND($E$1*'Trends Settings '!$B$1,0),
INDIRECT("'2019 Equip Index Factors'!C"&amp;TEXT(ROUND(($E$1*'Trends Settings '!$B$1),0)+2,"0")),
'2019 Equip Index Factors'!C39)*0.01,0),
IF(OR('M&amp;E Property Good Factor'!D38 &gt; 'Trends Settings '!$B$2,B38 &lt;=ROUND($E$1*'Trends Settings '!$B$1,0)),
ROUND('Trends Settings '!$B$2*
IF(B38&gt;ROUND($E$1*'Trends Settings '!$B$1,0),INDIRECT("'2019 Equip Index Factors'!C"&amp;TEXT(ROUND(($E$1*'Trends Settings '!$B$1),0)+2,"0")),'2019 Equip Index Factors'!C39)*0.01,0),E37))</f>
        <v>10</v>
      </c>
      <c r="F38" s="38">
        <f ca="1">IF(OR(B38=1,'M&amp;E Property Good Factor'!E39&gt;'Trends Settings '!$B$2),
ROUND('M&amp;E Property Good Factor'!E39*IF(B38&gt;ROUND($F$1*'Trends Settings '!$B$1,0),
INDIRECT("'2019 Equip Index Factors'!C"&amp;TEXT(ROUND(($F$1*'Trends Settings '!$B$1),0)+2,"0")),
'2019 Equip Index Factors'!C39)*0.01,0),
IF(OR('M&amp;E Property Good Factor'!E38 &gt; 'Trends Settings '!$B$2,B38 &lt;=ROUND($F$1*'Trends Settings '!$B$1,0)),
ROUND('Trends Settings '!$B$2*
IF(B38&gt;ROUND($F$1*'Trends Settings '!$B$1,0),INDIRECT("'2019 Equip Index Factors'!C"&amp;TEXT(ROUND(($F$1*'Trends Settings '!$B$1),0)+2,"0")),'2019 Equip Index Factors'!C39)*0.01,0),F37))</f>
        <v>10</v>
      </c>
      <c r="G38" s="38">
        <f ca="1">IF(OR(B38=1,'M&amp;E Property Good Factor'!F39&gt;'Trends Settings '!$B$2),
ROUND('M&amp;E Property Good Factor'!F39*IF(B38&gt;ROUND($G$1*'Trends Settings '!$B$1,0),
INDIRECT("'2019 Equip Index Factors'!C"&amp;TEXT(ROUND(($G$1*'Trends Settings '!$B$1),0)+2,"0")),
'2019 Equip Index Factors'!C39)*0.01,0),
IF(OR('M&amp;E Property Good Factor'!F38 &gt; 'Trends Settings '!$B$2,B38 &lt;=ROUND($G$1*'Trends Settings '!$B$1,0)),
ROUND('Trends Settings '!$B$2*
IF(B38&gt;ROUND($G$1*'Trends Settings '!$B$1,0),INDIRECT("'2019 Equip Index Factors'!C"&amp;TEXT(ROUND(($G$1*'Trends Settings '!$B$1),0)+2,"0")),'2019 Equip Index Factors'!C39)*0.01,0),G37))</f>
        <v>10</v>
      </c>
      <c r="H38" s="38">
        <f ca="1">IF(OR(B38=1,'M&amp;E Property Good Factor'!G39&gt;'Trends Settings '!$B$2),
ROUND('M&amp;E Property Good Factor'!G39*IF(B38&gt;ROUND($H$1*'Trends Settings '!$B$1,0),
INDIRECT("'2019 Equip Index Factors'!C"&amp;TEXT(ROUND(($H$1*'Trends Settings '!$B$1),0)+2,"0")),
'2019 Equip Index Factors'!C39)*0.01,0),
IF(OR('M&amp;E Property Good Factor'!G38 &gt; 'Trends Settings '!$B$2,B38 &lt;=ROUND($H$1*'Trends Settings '!$B$1,0)),
ROUND('Trends Settings '!$B$2*
IF(B38&gt;ROUND($H$1*'Trends Settings '!$B$1,0),INDIRECT("'2019 Equip Index Factors'!C"&amp;TEXT(ROUND(($H$1*'Trends Settings '!$B$1),0)+2,"0")),'2019 Equip Index Factors'!C39)*0.01,0),H37))</f>
        <v>10</v>
      </c>
      <c r="I38" s="38">
        <f ca="1">IF(OR(B38=1,'M&amp;E Property Good Factor'!H39&gt;'Trends Settings '!$B$2),
ROUND('M&amp;E Property Good Factor'!H39*IF(B38&gt;ROUND($I$1*'Trends Settings '!$B$1,0),
INDIRECT("'2019 Equip Index Factors'!C"&amp;TEXT(ROUND(($I$1*'Trends Settings '!$B$1),0)+2,"0")),
'2019 Equip Index Factors'!C39)*0.01,0),
IF(OR('M&amp;E Property Good Factor'!H38 &gt; 'Trends Settings '!$B$2,B38 &lt;=ROUND($I$1*'Trends Settings '!$B$1,0)),
ROUND('Trends Settings '!$B$2*
IF(B38&gt;ROUND($I$1*'Trends Settings '!$B$1,0),INDIRECT("'2019 Equip Index Factors'!C"&amp;TEXT(ROUND(($I$1*'Trends Settings '!$B$1),0)+2,"0")),'2019 Equip Index Factors'!C39)*0.01,0),I37))</f>
        <v>10</v>
      </c>
      <c r="J38" s="38">
        <f ca="1">IF(OR(B38=1,'M&amp;E Property Good Factor'!I39&gt;'Trends Settings '!$B$2),
ROUND('M&amp;E Property Good Factor'!I39*IF(B38&gt;ROUND($J$1*'Trends Settings '!$B$1,0),
INDIRECT("'2019 Equip Index Factors'!C"&amp;TEXT(ROUND(($J$1*'Trends Settings '!$B$1),0)+2,"0")),
'2019 Equip Index Factors'!C39)*0.01,0),
IF(OR('M&amp;E Property Good Factor'!I38 &gt; 'Trends Settings '!$B$2,B38 &lt;=ROUND($J$1*'Trends Settings '!$B$1,0)),
ROUND('Trends Settings '!$B$2*
IF(B38&gt;ROUND($J$1*'Trends Settings '!$B$1,0),INDIRECT("'2019 Equip Index Factors'!C"&amp;TEXT(ROUND(($J$1*'Trends Settings '!$B$1),0)+2,"0")),'2019 Equip Index Factors'!C39)*0.01,0),J37))</f>
        <v>11</v>
      </c>
      <c r="K38" s="38">
        <f ca="1">IF(OR(B38=1,'M&amp;E Property Good Factor'!J39&gt;'Trends Settings '!$B$2),
ROUND('M&amp;E Property Good Factor'!J39*IF(B38&gt;ROUND($K$1*'Trends Settings '!$B$1,0),
INDIRECT("'2019 Equip Index Factors'!C"&amp;TEXT(ROUND(($K$1*'Trends Settings '!$B$1),0)+2,"0")),
'2019 Equip Index Factors'!C39)*0.01,0),
IF(OR('M&amp;E Property Good Factor'!J38 &gt; 'Trends Settings '!$B$2,B38 &lt;=ROUND($K$1*'Trends Settings '!$B$1,0)),
ROUND('Trends Settings '!$B$2*
IF(B38&gt;ROUND($K$1*'Trends Settings '!$B$1,0),INDIRECT("'2019 Equip Index Factors'!C"&amp;TEXT(ROUND(($K$1*'Trends Settings '!$B$1),0)+2,"0")),'2019 Equip Index Factors'!C39)*0.01,0),K37))</f>
        <v>11</v>
      </c>
      <c r="L38" s="38">
        <f ca="1">IF(OR(B38=1,'M&amp;E Property Good Factor'!K39&gt;'Trends Settings '!$B$2),
ROUND('M&amp;E Property Good Factor'!K39*IF(B38&gt;ROUND($L$1*'Trends Settings '!$B$1,0),
INDIRECT("'2019 Equip Index Factors'!C"&amp;TEXT(ROUND(($L$1*'Trends Settings '!$B$1),0)+2,"0")),
'2019 Equip Index Factors'!C39)*0.01,0),
IF(OR('M&amp;E Property Good Factor'!K38 &gt; 'Trends Settings '!$B$2,B38 &lt;=ROUND($L$1*'Trends Settings '!$B$1,0)),
ROUND('Trends Settings '!$B$2*
IF(B38&gt;ROUND($L$1*'Trends Settings '!$B$1,0),INDIRECT("'2019 Equip Index Factors'!C"&amp;TEXT(ROUND(($L$1*'Trends Settings '!$B$1),0)+2,"0")),'2019 Equip Index Factors'!C39)*0.01,0),L37))</f>
        <v>12</v>
      </c>
      <c r="M38" s="38">
        <f ca="1">IF(OR(B38=1,'M&amp;E Property Good Factor'!L39&gt;'Trends Settings '!$B$2),
ROUND('M&amp;E Property Good Factor'!L39*IF(B38&gt;ROUND($M$1*'Trends Settings '!$B$1,0),
INDIRECT("'2019 Equip Index Factors'!C"&amp;TEXT(ROUND(($M$1*'Trends Settings '!$B$1),0)+2,"0")),
'2019 Equip Index Factors'!C39)*0.01,0),
IF(OR('M&amp;E Property Good Factor'!L38 &gt; 'Trends Settings '!$B$2,B38 &lt;=ROUND($M$1*'Trends Settings '!$B$1,0)),
ROUND('Trends Settings '!$B$2*
IF(B38&gt;ROUND($M$1*'Trends Settings '!$B$1,0),INDIRECT("'2019 Equip Index Factors'!C"&amp;TEXT(ROUND(($M$1*'Trends Settings '!$B$1),0)+2,"0")),'2019 Equip Index Factors'!C39)*0.01,0),M37))</f>
        <v>12</v>
      </c>
      <c r="N38" s="38">
        <f ca="1">IF(OR(B38=1,'M&amp;E Property Good Factor'!M39&gt;'Trends Settings '!$B$2),
ROUND('M&amp;E Property Good Factor'!M39*IF(B38&gt;ROUND($N$1*'Trends Settings '!$B$1,0),
INDIRECT("'2019 Equip Index Factors'!C"&amp;TEXT(ROUND(($N$1*'Trends Settings '!$B$1),0)+2,"0")),
'2019 Equip Index Factors'!C39)*0.01,0),
IF(OR('M&amp;E Property Good Factor'!M38 &gt; 'Trends Settings '!$B$2,B38 &lt;=ROUND($N$1*'Trends Settings '!$B$1,0)),
ROUND('Trends Settings '!$B$2*
IF(B38&gt;ROUND($N$1*'Trends Settings '!$B$1,0),INDIRECT("'2019 Equip Index Factors'!C"&amp;TEXT(ROUND(($N$1*'Trends Settings '!$B$1),0)+2,"0")),'2019 Equip Index Factors'!C39)*0.01,0),N37))</f>
        <v>12</v>
      </c>
      <c r="O38" s="38">
        <f ca="1">IF(OR(B38=1,'M&amp;E Property Good Factor'!N39&gt;'Trends Settings '!$B$2),
ROUND('M&amp;E Property Good Factor'!N39*IF(B38&gt;ROUND($O$1*'Trends Settings '!$B$1,0),
INDIRECT("'2019 Equip Index Factors'!C"&amp;TEXT(ROUND(($O$1*'Trends Settings '!$B$1),0)+2,"0")),
'2019 Equip Index Factors'!C39)*0.01,0),
IF(OR('M&amp;E Property Good Factor'!N38 &gt; 'Trends Settings '!$B$2,B38 &lt;=ROUND($O$1*'Trends Settings '!$B$1,0)),
ROUND('Trends Settings '!$B$2*
IF(B38&gt;ROUND($O$1*'Trends Settings '!$B$1,0),INDIRECT("'2019 Equip Index Factors'!C"&amp;TEXT(ROUND(($O$1*'Trends Settings '!$B$1),0)+2,"0")),'2019 Equip Index Factors'!C39)*0.01,0),O37))</f>
        <v>12</v>
      </c>
      <c r="P38" s="38">
        <f ca="1">IF(OR(B38=1,'M&amp;E Property Good Factor'!O39&gt;'Trends Settings '!$B$2),
ROUND('M&amp;E Property Good Factor'!O39*IF(B38&gt;ROUND($P$1*'Trends Settings '!$B$1,0),
INDIRECT("'2019 Equip Index Factors'!C"&amp;TEXT(ROUND(($P$1*'Trends Settings '!$B$1),0)+2,"0")),
'2019 Equip Index Factors'!C39)*0.01,0),
IF(OR('M&amp;E Property Good Factor'!O38 &gt; 'Trends Settings '!$B$2,B38 &lt;=ROUND($P$1*'Trends Settings '!$B$1,0)),
ROUND('Trends Settings '!$B$2*
IF(B38&gt;ROUND($P$1*'Trends Settings '!$B$1,0),INDIRECT("'2019 Equip Index Factors'!C"&amp;TEXT(ROUND(($P$1*'Trends Settings '!$B$1),0)+2,"0")),'2019 Equip Index Factors'!C39)*0.01,0),P37))</f>
        <v>13</v>
      </c>
      <c r="Q38" s="38">
        <f ca="1">IF(OR(B38=1,'M&amp;E Property Good Factor'!P39&gt;'Trends Settings '!$B$2),
ROUND('M&amp;E Property Good Factor'!P39*IF(B38&gt;ROUND($Q$1*'Trends Settings '!$B$1,0),
INDIRECT("'2019 Equip Index Factors'!C"&amp;TEXT(ROUND(($Q$1*'Trends Settings '!$B$1),0)+2,"0")),
'2019 Equip Index Factors'!C39)*0.01,0),
IF(OR('M&amp;E Property Good Factor'!P38 &gt; 'Trends Settings '!$B$2,B38 &lt;=ROUND($Q$1*'Trends Settings '!$B$1,0)),
ROUND('Trends Settings '!$B$2*
IF(B38&gt;ROUND($Q$1*'Trends Settings '!$B$1,0),INDIRECT("'2019 Equip Index Factors'!C"&amp;TEXT(ROUND(($Q$1*'Trends Settings '!$B$1),0)+2,"0")),'2019 Equip Index Factors'!C39)*0.01,0),Q37))</f>
        <v>13</v>
      </c>
      <c r="R38" s="38">
        <f ca="1">IF(OR(B38=1,'M&amp;E Property Good Factor'!Q39&gt;'Trends Settings '!$B$2),
ROUND('M&amp;E Property Good Factor'!Q39*IF(B38&gt;ROUND($R$1*'Trends Settings '!$B$1,0),
INDIRECT("'2019 Equip Index Factors'!C"&amp;TEXT(ROUND(($R$1*'Trends Settings '!$B$1),0)+2,"0")),
'2019 Equip Index Factors'!C39)*0.01,0),
IF(OR('M&amp;E Property Good Factor'!Q38 &gt; 'Trends Settings '!$B$2,B38 &lt;=ROUND($R$1*'Trends Settings '!$B$1,0)),
ROUND('Trends Settings '!$B$2*
IF(B38&gt;ROUND($R$1*'Trends Settings '!$B$1,0),INDIRECT("'2019 Equip Index Factors'!C"&amp;TEXT(ROUND(($R$1*'Trends Settings '!$B$1),0)+2,"0")),'2019 Equip Index Factors'!C39)*0.01,0),R37))</f>
        <v>13</v>
      </c>
      <c r="S38" s="38">
        <f ca="1">IF(OR(B38=1,'M&amp;E Property Good Factor'!R39&gt;'Trends Settings '!$B$2),
ROUND('M&amp;E Property Good Factor'!R39*IF(B38&gt;ROUND($S$1*'Trends Settings '!$B$1,0),
INDIRECT("'2019 Equip Index Factors'!C"&amp;TEXT(ROUND(($S$1*'Trends Settings '!$B$1),0)+2,"0")),
'2019 Equip Index Factors'!C39)*0.01,0),
IF(OR('M&amp;E Property Good Factor'!R38 &gt; 'Trends Settings '!$B$2,B38 &lt;=ROUND($S$1*'Trends Settings '!$B$1,0)),
ROUND('Trends Settings '!$B$2*
IF(B38&gt;ROUND($S$1*'Trends Settings '!$B$1,0),INDIRECT("'2019 Equip Index Factors'!C"&amp;TEXT(ROUND(($S$1*'Trends Settings '!$B$1),0)+2,"0")),'2019 Equip Index Factors'!C39)*0.01,0),S37))</f>
        <v>14</v>
      </c>
      <c r="T38" s="38">
        <f ca="1">IF(OR(B38=1,'M&amp;E Property Good Factor'!S39&gt;'Trends Settings '!$B$2),
ROUND('M&amp;E Property Good Factor'!S39*IF(B38&gt;ROUND($T$1*'Trends Settings '!$B$1,0),
INDIRECT("'2019 Equip Index Factors'!C"&amp;TEXT(ROUND(($T$1*'Trends Settings '!$B$1),0)+2,"0")),
'2019 Equip Index Factors'!C39)*0.01,0),
IF(OR('M&amp;E Property Good Factor'!S38 &gt; 'Trends Settings '!$B$2,B38 &lt;=ROUND($T$1*'Trends Settings '!$B$1,0)),
ROUND('Trends Settings '!$B$2*
IF(B38&gt;ROUND($T$1*'Trends Settings '!$B$1,0),INDIRECT("'2019 Equip Index Factors'!C"&amp;TEXT(ROUND(($T$1*'Trends Settings '!$B$1),0)+2,"0")),'2019 Equip Index Factors'!C39)*0.01,0),T37))</f>
        <v>15</v>
      </c>
      <c r="U38" s="38">
        <f ca="1">IF(OR(B38=1,'M&amp;E Property Good Factor'!T39&gt;'Trends Settings '!$B$2),
ROUND('M&amp;E Property Good Factor'!T39*IF(B38&gt;ROUND($U$1*'Trends Settings '!$B$1,0),
INDIRECT("'2019 Equip Index Factors'!C"&amp;TEXT(ROUND(($U$1*'Trends Settings '!$B$1),0)+2,"0")),
'2019 Equip Index Factors'!C39)*0.01,0),
IF(OR('M&amp;E Property Good Factor'!T38 &gt; 'Trends Settings '!$B$2,B38 &lt;=ROUND($U$1*'Trends Settings '!$B$1,0)),
ROUND('Trends Settings '!$B$2*
IF(B38&gt;ROUND($U$1*'Trends Settings '!$B$1,0),INDIRECT("'2019 Equip Index Factors'!C"&amp;TEXT(ROUND(($U$1*'Trends Settings '!$B$1),0)+2,"0")),'2019 Equip Index Factors'!C39)*0.01,0),U37))</f>
        <v>30</v>
      </c>
      <c r="V38" s="38">
        <f ca="1">IF(OR(B38=1,'M&amp;E Property Good Factor'!U39&gt;'Trends Settings '!$B$2),
ROUND('M&amp;E Property Good Factor'!U39*IF(B38&gt;ROUND($V$1*'Trends Settings '!$B$1,0),
INDIRECT("'2019 Equip Index Factors'!C"&amp;TEXT(ROUND(($V$1*'Trends Settings '!$B$1),0)+2,"0")),
'2019 Equip Index Factors'!C39)*0.01,0),
IF(OR('M&amp;E Property Good Factor'!U38 &gt; 'Trends Settings '!$B$2,B38 &lt;=ROUND($V$1*'Trends Settings '!$B$1,0)),
ROUND('Trends Settings '!$B$2*
IF(B38&gt;ROUND($V$1*'Trends Settings '!$B$1,0),INDIRECT("'2019 Equip Index Factors'!C"&amp;TEXT(ROUND(($V$1*'Trends Settings '!$B$1),0)+2,"0")),'2019 Equip Index Factors'!C39)*0.01,0),V37))</f>
        <v>49</v>
      </c>
      <c r="W38" s="38">
        <f ca="1">IF(OR(B38=1,'M&amp;E Property Good Factor'!V39&gt;'Trends Settings '!$B$2),
ROUND('M&amp;E Property Good Factor'!V39*IF(B38&gt;ROUND($W$1*'Trends Settings '!$B$1,0),
INDIRECT("'2019 Equip Index Factors'!C"&amp;TEXT(ROUND(($W$1*'Trends Settings '!$B$1),0)+2,"0")),
'2019 Equip Index Factors'!C39)*0.01,0),
IF(OR('M&amp;E Property Good Factor'!V38 &gt; 'Trends Settings '!$B$2,B38 &lt;=ROUND($W$1*'Trends Settings '!$B$1,0)),
ROUND('Trends Settings '!$B$2*
IF(B38&gt;ROUND($W$1*'Trends Settings '!$B$1,0),INDIRECT("'2019 Equip Index Factors'!C"&amp;TEXT(ROUND(($W$1*'Trends Settings '!$B$1),0)+2,"0")),'2019 Equip Index Factors'!C39)*0.01,0),W37))</f>
        <v>72</v>
      </c>
    </row>
    <row r="39" spans="1:23" ht="12.75" customHeight="1">
      <c r="A39" s="63">
        <v>1982</v>
      </c>
      <c r="B39" s="33">
        <v>38</v>
      </c>
      <c r="C39" s="38">
        <f ca="1">IF(OR(B39=1,'M&amp;E Property Good Factor'!B40&gt;'Trends Settings '!$B$2),ROUND('M&amp;E Property Good Factor'!B40*IF(B39&gt;ROUND($C$1*'Trends Settings '!$B$1,0),INDIRECT("'2019 Equip Index Factors'!C"&amp;TEXT(ROUND(($C$1*'Trends Settings '!$B$1),0)+2,"0")),'2019 Equip Index Factors'!C40)*0.01,0),IF(OR('M&amp;E Property Good Factor'!B39 &gt; 'Trends Settings '!$B$2,B39 &lt;=ROUND($C$1*'Trends Settings '!$B$1,0)),ROUND('Trends Settings '!$B$2*IF(B39&gt;ROUND($C$1*'Trends Settings '!$B$1,0),INDIRECT("'2019 Equip Index Factors'!C"&amp;TEXT(ROUND(($C$1*'Trends Settings '!$B$1),0)+2,"0")),'2019 Equip Index Factors'!C40)*0.01,0),C38))</f>
        <v>10</v>
      </c>
      <c r="D39" s="38">
        <f ca="1">IF(OR(B39=1,'M&amp;E Property Good Factor'!C40&gt;'Trends Settings '!$B$2),
ROUND('M&amp;E Property Good Factor'!C40*IF(B39&gt;ROUND($D$1*'Trends Settings '!$B$1,0),
INDIRECT("'2019 Equip Index Factors'!C"&amp;TEXT(ROUND(($D$1*'Trends Settings '!$B$1),0)+2,"0")),
'2019 Equip Index Factors'!C40)*0.01,0),
IF(OR('M&amp;E Property Good Factor'!C39 &gt; 'Trends Settings '!$B$2,B39 &lt;=ROUND($D$1*'Trends Settings '!$B$1,0)),
ROUND('Trends Settings '!$B$2*
IF(B39&gt;ROUND($D$1*'Trends Settings '!$B$1,0),INDIRECT("'2019 Equip Index Factors'!C"&amp;TEXT(ROUND(($D$1*'Trends Settings '!$B$1),0)+2,"0")),'2019 Equip Index Factors'!C40)*0.01,0),D38))</f>
        <v>10</v>
      </c>
      <c r="E39" s="38">
        <f ca="1">IF(OR(B39=1,'M&amp;E Property Good Factor'!D40&gt;'Trends Settings '!$B$2),
ROUND('M&amp;E Property Good Factor'!D40*IF(B39&gt;ROUND($E$1*'Trends Settings '!$B$1,0),
INDIRECT("'2019 Equip Index Factors'!C"&amp;TEXT(ROUND(($E$1*'Trends Settings '!$B$1),0)+2,"0")),
'2019 Equip Index Factors'!C40)*0.01,0),
IF(OR('M&amp;E Property Good Factor'!D39 &gt; 'Trends Settings '!$B$2,B39 &lt;=ROUND($E$1*'Trends Settings '!$B$1,0)),
ROUND('Trends Settings '!$B$2*
IF(B39&gt;ROUND($E$1*'Trends Settings '!$B$1,0),INDIRECT("'2019 Equip Index Factors'!C"&amp;TEXT(ROUND(($E$1*'Trends Settings '!$B$1),0)+2,"0")),'2019 Equip Index Factors'!C40)*0.01,0),E38))</f>
        <v>10</v>
      </c>
      <c r="F39" s="38">
        <f ca="1">IF(OR(B39=1,'M&amp;E Property Good Factor'!E40&gt;'Trends Settings '!$B$2),
ROUND('M&amp;E Property Good Factor'!E40*IF(B39&gt;ROUND($F$1*'Trends Settings '!$B$1,0),
INDIRECT("'2019 Equip Index Factors'!C"&amp;TEXT(ROUND(($F$1*'Trends Settings '!$B$1),0)+2,"0")),
'2019 Equip Index Factors'!C40)*0.01,0),
IF(OR('M&amp;E Property Good Factor'!E39 &gt; 'Trends Settings '!$B$2,B39 &lt;=ROUND($F$1*'Trends Settings '!$B$1,0)),
ROUND('Trends Settings '!$B$2*
IF(B39&gt;ROUND($F$1*'Trends Settings '!$B$1,0),INDIRECT("'2019 Equip Index Factors'!C"&amp;TEXT(ROUND(($F$1*'Trends Settings '!$B$1),0)+2,"0")),'2019 Equip Index Factors'!C40)*0.01,0),F38))</f>
        <v>10</v>
      </c>
      <c r="G39" s="38">
        <f ca="1">IF(OR(B39=1,'M&amp;E Property Good Factor'!F40&gt;'Trends Settings '!$B$2),
ROUND('M&amp;E Property Good Factor'!F40*IF(B39&gt;ROUND($G$1*'Trends Settings '!$B$1,0),
INDIRECT("'2019 Equip Index Factors'!C"&amp;TEXT(ROUND(($G$1*'Trends Settings '!$B$1),0)+2,"0")),
'2019 Equip Index Factors'!C40)*0.01,0),
IF(OR('M&amp;E Property Good Factor'!F39 &gt; 'Trends Settings '!$B$2,B39 &lt;=ROUND($G$1*'Trends Settings '!$B$1,0)),
ROUND('Trends Settings '!$B$2*
IF(B39&gt;ROUND($G$1*'Trends Settings '!$B$1,0),INDIRECT("'2019 Equip Index Factors'!C"&amp;TEXT(ROUND(($G$1*'Trends Settings '!$B$1),0)+2,"0")),'2019 Equip Index Factors'!C40)*0.01,0),G38))</f>
        <v>10</v>
      </c>
      <c r="H39" s="38">
        <f ca="1">IF(OR(B39=1,'M&amp;E Property Good Factor'!G40&gt;'Trends Settings '!$B$2),
ROUND('M&amp;E Property Good Factor'!G40*IF(B39&gt;ROUND($H$1*'Trends Settings '!$B$1,0),
INDIRECT("'2019 Equip Index Factors'!C"&amp;TEXT(ROUND(($H$1*'Trends Settings '!$B$1),0)+2,"0")),
'2019 Equip Index Factors'!C40)*0.01,0),
IF(OR('M&amp;E Property Good Factor'!G39 &gt; 'Trends Settings '!$B$2,B39 &lt;=ROUND($H$1*'Trends Settings '!$B$1,0)),
ROUND('Trends Settings '!$B$2*
IF(B39&gt;ROUND($H$1*'Trends Settings '!$B$1,0),INDIRECT("'2019 Equip Index Factors'!C"&amp;TEXT(ROUND(($H$1*'Trends Settings '!$B$1),0)+2,"0")),'2019 Equip Index Factors'!C40)*0.01,0),H38))</f>
        <v>10</v>
      </c>
      <c r="I39" s="38">
        <f ca="1">IF(OR(B39=1,'M&amp;E Property Good Factor'!H40&gt;'Trends Settings '!$B$2),
ROUND('M&amp;E Property Good Factor'!H40*IF(B39&gt;ROUND($I$1*'Trends Settings '!$B$1,0),
INDIRECT("'2019 Equip Index Factors'!C"&amp;TEXT(ROUND(($I$1*'Trends Settings '!$B$1),0)+2,"0")),
'2019 Equip Index Factors'!C40)*0.01,0),
IF(OR('M&amp;E Property Good Factor'!H39 &gt; 'Trends Settings '!$B$2,B39 &lt;=ROUND($I$1*'Trends Settings '!$B$1,0)),
ROUND('Trends Settings '!$B$2*
IF(B39&gt;ROUND($I$1*'Trends Settings '!$B$1,0),INDIRECT("'2019 Equip Index Factors'!C"&amp;TEXT(ROUND(($I$1*'Trends Settings '!$B$1),0)+2,"0")),'2019 Equip Index Factors'!C40)*0.01,0),I38))</f>
        <v>10</v>
      </c>
      <c r="J39" s="38">
        <f ca="1">IF(OR(B39=1,'M&amp;E Property Good Factor'!I40&gt;'Trends Settings '!$B$2),
ROUND('M&amp;E Property Good Factor'!I40*IF(B39&gt;ROUND($J$1*'Trends Settings '!$B$1,0),
INDIRECT("'2019 Equip Index Factors'!C"&amp;TEXT(ROUND(($J$1*'Trends Settings '!$B$1),0)+2,"0")),
'2019 Equip Index Factors'!C40)*0.01,0),
IF(OR('M&amp;E Property Good Factor'!I39 &gt; 'Trends Settings '!$B$2,B39 &lt;=ROUND($J$1*'Trends Settings '!$B$1,0)),
ROUND('Trends Settings '!$B$2*
IF(B39&gt;ROUND($J$1*'Trends Settings '!$B$1,0),INDIRECT("'2019 Equip Index Factors'!C"&amp;TEXT(ROUND(($J$1*'Trends Settings '!$B$1),0)+2,"0")),'2019 Equip Index Factors'!C40)*0.01,0),J38))</f>
        <v>11</v>
      </c>
      <c r="K39" s="38">
        <f ca="1">IF(OR(B39=1,'M&amp;E Property Good Factor'!J40&gt;'Trends Settings '!$B$2),
ROUND('M&amp;E Property Good Factor'!J40*IF(B39&gt;ROUND($K$1*'Trends Settings '!$B$1,0),
INDIRECT("'2019 Equip Index Factors'!C"&amp;TEXT(ROUND(($K$1*'Trends Settings '!$B$1),0)+2,"0")),
'2019 Equip Index Factors'!C40)*0.01,0),
IF(OR('M&amp;E Property Good Factor'!J39 &gt; 'Trends Settings '!$B$2,B39 &lt;=ROUND($K$1*'Trends Settings '!$B$1,0)),
ROUND('Trends Settings '!$B$2*
IF(B39&gt;ROUND($K$1*'Trends Settings '!$B$1,0),INDIRECT("'2019 Equip Index Factors'!C"&amp;TEXT(ROUND(($K$1*'Trends Settings '!$B$1),0)+2,"0")),'2019 Equip Index Factors'!C40)*0.01,0),K38))</f>
        <v>11</v>
      </c>
      <c r="L39" s="38">
        <f ca="1">IF(OR(B39=1,'M&amp;E Property Good Factor'!K40&gt;'Trends Settings '!$B$2),
ROUND('M&amp;E Property Good Factor'!K40*IF(B39&gt;ROUND($L$1*'Trends Settings '!$B$1,0),
INDIRECT("'2019 Equip Index Factors'!C"&amp;TEXT(ROUND(($L$1*'Trends Settings '!$B$1),0)+2,"0")),
'2019 Equip Index Factors'!C40)*0.01,0),
IF(OR('M&amp;E Property Good Factor'!K39 &gt; 'Trends Settings '!$B$2,B39 &lt;=ROUND($L$1*'Trends Settings '!$B$1,0)),
ROUND('Trends Settings '!$B$2*
IF(B39&gt;ROUND($L$1*'Trends Settings '!$B$1,0),INDIRECT("'2019 Equip Index Factors'!C"&amp;TEXT(ROUND(($L$1*'Trends Settings '!$B$1),0)+2,"0")),'2019 Equip Index Factors'!C40)*0.01,0),L38))</f>
        <v>12</v>
      </c>
      <c r="M39" s="38">
        <f ca="1">IF(OR(B39=1,'M&amp;E Property Good Factor'!L40&gt;'Trends Settings '!$B$2),
ROUND('M&amp;E Property Good Factor'!L40*IF(B39&gt;ROUND($M$1*'Trends Settings '!$B$1,0),
INDIRECT("'2019 Equip Index Factors'!C"&amp;TEXT(ROUND(($M$1*'Trends Settings '!$B$1),0)+2,"0")),
'2019 Equip Index Factors'!C40)*0.01,0),
IF(OR('M&amp;E Property Good Factor'!L39 &gt; 'Trends Settings '!$B$2,B39 &lt;=ROUND($M$1*'Trends Settings '!$B$1,0)),
ROUND('Trends Settings '!$B$2*
IF(B39&gt;ROUND($M$1*'Trends Settings '!$B$1,0),INDIRECT("'2019 Equip Index Factors'!C"&amp;TEXT(ROUND(($M$1*'Trends Settings '!$B$1),0)+2,"0")),'2019 Equip Index Factors'!C40)*0.01,0),M38))</f>
        <v>12</v>
      </c>
      <c r="N39" s="38">
        <f ca="1">IF(OR(B39=1,'M&amp;E Property Good Factor'!M40&gt;'Trends Settings '!$B$2),
ROUND('M&amp;E Property Good Factor'!M40*IF(B39&gt;ROUND($N$1*'Trends Settings '!$B$1,0),
INDIRECT("'2019 Equip Index Factors'!C"&amp;TEXT(ROUND(($N$1*'Trends Settings '!$B$1),0)+2,"0")),
'2019 Equip Index Factors'!C40)*0.01,0),
IF(OR('M&amp;E Property Good Factor'!M39 &gt; 'Trends Settings '!$B$2,B39 &lt;=ROUND($N$1*'Trends Settings '!$B$1,0)),
ROUND('Trends Settings '!$B$2*
IF(B39&gt;ROUND($N$1*'Trends Settings '!$B$1,0),INDIRECT("'2019 Equip Index Factors'!C"&amp;TEXT(ROUND(($N$1*'Trends Settings '!$B$1),0)+2,"0")),'2019 Equip Index Factors'!C40)*0.01,0),N38))</f>
        <v>12</v>
      </c>
      <c r="O39" s="38">
        <f ca="1">IF(OR(B39=1,'M&amp;E Property Good Factor'!N40&gt;'Trends Settings '!$B$2),
ROUND('M&amp;E Property Good Factor'!N40*IF(B39&gt;ROUND($O$1*'Trends Settings '!$B$1,0),
INDIRECT("'2019 Equip Index Factors'!C"&amp;TEXT(ROUND(($O$1*'Trends Settings '!$B$1),0)+2,"0")),
'2019 Equip Index Factors'!C40)*0.01,0),
IF(OR('M&amp;E Property Good Factor'!N39 &gt; 'Trends Settings '!$B$2,B39 &lt;=ROUND($O$1*'Trends Settings '!$B$1,0)),
ROUND('Trends Settings '!$B$2*
IF(B39&gt;ROUND($O$1*'Trends Settings '!$B$1,0),INDIRECT("'2019 Equip Index Factors'!C"&amp;TEXT(ROUND(($O$1*'Trends Settings '!$B$1),0)+2,"0")),'2019 Equip Index Factors'!C40)*0.01,0),O38))</f>
        <v>12</v>
      </c>
      <c r="P39" s="38">
        <f ca="1">IF(OR(B39=1,'M&amp;E Property Good Factor'!O40&gt;'Trends Settings '!$B$2),
ROUND('M&amp;E Property Good Factor'!O40*IF(B39&gt;ROUND($P$1*'Trends Settings '!$B$1,0),
INDIRECT("'2019 Equip Index Factors'!C"&amp;TEXT(ROUND(($P$1*'Trends Settings '!$B$1),0)+2,"0")),
'2019 Equip Index Factors'!C40)*0.01,0),
IF(OR('M&amp;E Property Good Factor'!O39 &gt; 'Trends Settings '!$B$2,B39 &lt;=ROUND($P$1*'Trends Settings '!$B$1,0)),
ROUND('Trends Settings '!$B$2*
IF(B39&gt;ROUND($P$1*'Trends Settings '!$B$1,0),INDIRECT("'2019 Equip Index Factors'!C"&amp;TEXT(ROUND(($P$1*'Trends Settings '!$B$1),0)+2,"0")),'2019 Equip Index Factors'!C40)*0.01,0),P38))</f>
        <v>13</v>
      </c>
      <c r="Q39" s="38">
        <f ca="1">IF(OR(B39=1,'M&amp;E Property Good Factor'!P40&gt;'Trends Settings '!$B$2),
ROUND('M&amp;E Property Good Factor'!P40*IF(B39&gt;ROUND($Q$1*'Trends Settings '!$B$1,0),
INDIRECT("'2019 Equip Index Factors'!C"&amp;TEXT(ROUND(($Q$1*'Trends Settings '!$B$1),0)+2,"0")),
'2019 Equip Index Factors'!C40)*0.01,0),
IF(OR('M&amp;E Property Good Factor'!P39 &gt; 'Trends Settings '!$B$2,B39 &lt;=ROUND($Q$1*'Trends Settings '!$B$1,0)),
ROUND('Trends Settings '!$B$2*
IF(B39&gt;ROUND($Q$1*'Trends Settings '!$B$1,0),INDIRECT("'2019 Equip Index Factors'!C"&amp;TEXT(ROUND(($Q$1*'Trends Settings '!$B$1),0)+2,"0")),'2019 Equip Index Factors'!C40)*0.01,0),Q38))</f>
        <v>13</v>
      </c>
      <c r="R39" s="38">
        <f ca="1">IF(OR(B39=1,'M&amp;E Property Good Factor'!Q40&gt;'Trends Settings '!$B$2),
ROUND('M&amp;E Property Good Factor'!Q40*IF(B39&gt;ROUND($R$1*'Trends Settings '!$B$1,0),
INDIRECT("'2019 Equip Index Factors'!C"&amp;TEXT(ROUND(($R$1*'Trends Settings '!$B$1),0)+2,"0")),
'2019 Equip Index Factors'!C40)*0.01,0),
IF(OR('M&amp;E Property Good Factor'!Q39 &gt; 'Trends Settings '!$B$2,B39 &lt;=ROUND($R$1*'Trends Settings '!$B$1,0)),
ROUND('Trends Settings '!$B$2*
IF(B39&gt;ROUND($R$1*'Trends Settings '!$B$1,0),INDIRECT("'2019 Equip Index Factors'!C"&amp;TEXT(ROUND(($R$1*'Trends Settings '!$B$1),0)+2,"0")),'2019 Equip Index Factors'!C40)*0.01,0),R38))</f>
        <v>13</v>
      </c>
      <c r="S39" s="38">
        <f ca="1">IF(OR(B39=1,'M&amp;E Property Good Factor'!R40&gt;'Trends Settings '!$B$2),
ROUND('M&amp;E Property Good Factor'!R40*IF(B39&gt;ROUND($S$1*'Trends Settings '!$B$1,0),
INDIRECT("'2019 Equip Index Factors'!C"&amp;TEXT(ROUND(($S$1*'Trends Settings '!$B$1),0)+2,"0")),
'2019 Equip Index Factors'!C40)*0.01,0),
IF(OR('M&amp;E Property Good Factor'!R39 &gt; 'Trends Settings '!$B$2,B39 &lt;=ROUND($S$1*'Trends Settings '!$B$1,0)),
ROUND('Trends Settings '!$B$2*
IF(B39&gt;ROUND($S$1*'Trends Settings '!$B$1,0),INDIRECT("'2019 Equip Index Factors'!C"&amp;TEXT(ROUND(($S$1*'Trends Settings '!$B$1),0)+2,"0")),'2019 Equip Index Factors'!C40)*0.01,0),S38))</f>
        <v>14</v>
      </c>
      <c r="T39" s="38">
        <f ca="1">IF(OR(B39=1,'M&amp;E Property Good Factor'!S40&gt;'Trends Settings '!$B$2),
ROUND('M&amp;E Property Good Factor'!S40*IF(B39&gt;ROUND($T$1*'Trends Settings '!$B$1,0),
INDIRECT("'2019 Equip Index Factors'!C"&amp;TEXT(ROUND(($T$1*'Trends Settings '!$B$1),0)+2,"0")),
'2019 Equip Index Factors'!C40)*0.01,0),
IF(OR('M&amp;E Property Good Factor'!S39 &gt; 'Trends Settings '!$B$2,B39 &lt;=ROUND($T$1*'Trends Settings '!$B$1,0)),
ROUND('Trends Settings '!$B$2*
IF(B39&gt;ROUND($T$1*'Trends Settings '!$B$1,0),INDIRECT("'2019 Equip Index Factors'!C"&amp;TEXT(ROUND(($T$1*'Trends Settings '!$B$1),0)+2,"0")),'2019 Equip Index Factors'!C40)*0.01,0),T38))</f>
        <v>15</v>
      </c>
      <c r="U39" s="38">
        <f ca="1">IF(OR(B39=1,'M&amp;E Property Good Factor'!T40&gt;'Trends Settings '!$B$2),
ROUND('M&amp;E Property Good Factor'!T40*IF(B39&gt;ROUND($U$1*'Trends Settings '!$B$1,0),
INDIRECT("'2019 Equip Index Factors'!C"&amp;TEXT(ROUND(($U$1*'Trends Settings '!$B$1),0)+2,"0")),
'2019 Equip Index Factors'!C40)*0.01,0),
IF(OR('M&amp;E Property Good Factor'!T39 &gt; 'Trends Settings '!$B$2,B39 &lt;=ROUND($U$1*'Trends Settings '!$B$1,0)),
ROUND('Trends Settings '!$B$2*
IF(B39&gt;ROUND($U$1*'Trends Settings '!$B$1,0),INDIRECT("'2019 Equip Index Factors'!C"&amp;TEXT(ROUND(($U$1*'Trends Settings '!$B$1),0)+2,"0")),'2019 Equip Index Factors'!C40)*0.01,0),U38))</f>
        <v>27</v>
      </c>
      <c r="V39" s="38">
        <f ca="1">IF(OR(B39=1,'M&amp;E Property Good Factor'!U40&gt;'Trends Settings '!$B$2),
ROUND('M&amp;E Property Good Factor'!U40*IF(B39&gt;ROUND($V$1*'Trends Settings '!$B$1,0),
INDIRECT("'2019 Equip Index Factors'!C"&amp;TEXT(ROUND(($V$1*'Trends Settings '!$B$1),0)+2,"0")),
'2019 Equip Index Factors'!C40)*0.01,0),
IF(OR('M&amp;E Property Good Factor'!U39 &gt; 'Trends Settings '!$B$2,B39 &lt;=ROUND($V$1*'Trends Settings '!$B$1,0)),
ROUND('Trends Settings '!$B$2*
IF(B39&gt;ROUND($V$1*'Trends Settings '!$B$1,0),INDIRECT("'2019 Equip Index Factors'!C"&amp;TEXT(ROUND(($V$1*'Trends Settings '!$B$1),0)+2,"0")),'2019 Equip Index Factors'!C40)*0.01,0),V38))</f>
        <v>47</v>
      </c>
      <c r="W39" s="38">
        <f ca="1">IF(OR(B39=1,'M&amp;E Property Good Factor'!V40&gt;'Trends Settings '!$B$2),
ROUND('M&amp;E Property Good Factor'!V40*IF(B39&gt;ROUND($W$1*'Trends Settings '!$B$1,0),
INDIRECT("'2019 Equip Index Factors'!C"&amp;TEXT(ROUND(($W$1*'Trends Settings '!$B$1),0)+2,"0")),
'2019 Equip Index Factors'!C40)*0.01,0),
IF(OR('M&amp;E Property Good Factor'!V39 &gt; 'Trends Settings '!$B$2,B39 &lt;=ROUND($W$1*'Trends Settings '!$B$1,0)),
ROUND('Trends Settings '!$B$2*
IF(B39&gt;ROUND($W$1*'Trends Settings '!$B$1,0),INDIRECT("'2019 Equip Index Factors'!C"&amp;TEXT(ROUND(($W$1*'Trends Settings '!$B$1),0)+2,"0")),'2019 Equip Index Factors'!C40)*0.01,0),W38))</f>
        <v>70</v>
      </c>
    </row>
    <row r="40" spans="1:23" ht="12.75" customHeight="1">
      <c r="A40" s="63">
        <v>1981</v>
      </c>
      <c r="B40" s="33">
        <v>39</v>
      </c>
      <c r="C40" s="38">
        <f ca="1">IF(OR(B40=1,'M&amp;E Property Good Factor'!B41&gt;'Trends Settings '!$B$2),ROUND('M&amp;E Property Good Factor'!B41*IF(B40&gt;ROUND($C$1*'Trends Settings '!$B$1,0),INDIRECT("'2019 Equip Index Factors'!C"&amp;TEXT(ROUND(($C$1*'Trends Settings '!$B$1),0)+2,"0")),'2019 Equip Index Factors'!C41)*0.01,0),IF(OR('M&amp;E Property Good Factor'!B40 &gt; 'Trends Settings '!$B$2,B40 &lt;=ROUND($C$1*'Trends Settings '!$B$1,0)),ROUND('Trends Settings '!$B$2*IF(B40&gt;ROUND($C$1*'Trends Settings '!$B$1,0),INDIRECT("'2019 Equip Index Factors'!C"&amp;TEXT(ROUND(($C$1*'Trends Settings '!$B$1),0)+2,"0")),'2019 Equip Index Factors'!C41)*0.01,0),C39))</f>
        <v>10</v>
      </c>
      <c r="D40" s="38">
        <f ca="1">IF(OR(B40=1,'M&amp;E Property Good Factor'!C41&gt;'Trends Settings '!$B$2),
ROUND('M&amp;E Property Good Factor'!C41*IF(B40&gt;ROUND($D$1*'Trends Settings '!$B$1,0),
INDIRECT("'2019 Equip Index Factors'!C"&amp;TEXT(ROUND(($D$1*'Trends Settings '!$B$1),0)+2,"0")),
'2019 Equip Index Factors'!C41)*0.01,0),
IF(OR('M&amp;E Property Good Factor'!C40 &gt; 'Trends Settings '!$B$2,B40 &lt;=ROUND($D$1*'Trends Settings '!$B$1,0)),
ROUND('Trends Settings '!$B$2*
IF(B40&gt;ROUND($D$1*'Trends Settings '!$B$1,0),INDIRECT("'2019 Equip Index Factors'!C"&amp;TEXT(ROUND(($D$1*'Trends Settings '!$B$1),0)+2,"0")),'2019 Equip Index Factors'!C41)*0.01,0),D39))</f>
        <v>10</v>
      </c>
      <c r="E40" s="38">
        <f ca="1">IF(OR(B40=1,'M&amp;E Property Good Factor'!D41&gt;'Trends Settings '!$B$2),
ROUND('M&amp;E Property Good Factor'!D41*IF(B40&gt;ROUND($E$1*'Trends Settings '!$B$1,0),
INDIRECT("'2019 Equip Index Factors'!C"&amp;TEXT(ROUND(($E$1*'Trends Settings '!$B$1),0)+2,"0")),
'2019 Equip Index Factors'!C41)*0.01,0),
IF(OR('M&amp;E Property Good Factor'!D40 &gt; 'Trends Settings '!$B$2,B40 &lt;=ROUND($E$1*'Trends Settings '!$B$1,0)),
ROUND('Trends Settings '!$B$2*
IF(B40&gt;ROUND($E$1*'Trends Settings '!$B$1,0),INDIRECT("'2019 Equip Index Factors'!C"&amp;TEXT(ROUND(($E$1*'Trends Settings '!$B$1),0)+2,"0")),'2019 Equip Index Factors'!C41)*0.01,0),E39))</f>
        <v>10</v>
      </c>
      <c r="F40" s="38">
        <f ca="1">IF(OR(B40=1,'M&amp;E Property Good Factor'!E41&gt;'Trends Settings '!$B$2),
ROUND('M&amp;E Property Good Factor'!E41*IF(B40&gt;ROUND($F$1*'Trends Settings '!$B$1,0),
INDIRECT("'2019 Equip Index Factors'!C"&amp;TEXT(ROUND(($F$1*'Trends Settings '!$B$1),0)+2,"0")),
'2019 Equip Index Factors'!C41)*0.01,0),
IF(OR('M&amp;E Property Good Factor'!E40 &gt; 'Trends Settings '!$B$2,B40 &lt;=ROUND($F$1*'Trends Settings '!$B$1,0)),
ROUND('Trends Settings '!$B$2*
IF(B40&gt;ROUND($F$1*'Trends Settings '!$B$1,0),INDIRECT("'2019 Equip Index Factors'!C"&amp;TEXT(ROUND(($F$1*'Trends Settings '!$B$1),0)+2,"0")),'2019 Equip Index Factors'!C41)*0.01,0),F39))</f>
        <v>10</v>
      </c>
      <c r="G40" s="38">
        <f ca="1">IF(OR(B40=1,'M&amp;E Property Good Factor'!F41&gt;'Trends Settings '!$B$2),
ROUND('M&amp;E Property Good Factor'!F41*IF(B40&gt;ROUND($G$1*'Trends Settings '!$B$1,0),
INDIRECT("'2019 Equip Index Factors'!C"&amp;TEXT(ROUND(($G$1*'Trends Settings '!$B$1),0)+2,"0")),
'2019 Equip Index Factors'!C41)*0.01,0),
IF(OR('M&amp;E Property Good Factor'!F40 &gt; 'Trends Settings '!$B$2,B40 &lt;=ROUND($G$1*'Trends Settings '!$B$1,0)),
ROUND('Trends Settings '!$B$2*
IF(B40&gt;ROUND($G$1*'Trends Settings '!$B$1,0),INDIRECT("'2019 Equip Index Factors'!C"&amp;TEXT(ROUND(($G$1*'Trends Settings '!$B$1),0)+2,"0")),'2019 Equip Index Factors'!C41)*0.01,0),G39))</f>
        <v>10</v>
      </c>
      <c r="H40" s="38">
        <f ca="1">IF(OR(B40=1,'M&amp;E Property Good Factor'!G41&gt;'Trends Settings '!$B$2),
ROUND('M&amp;E Property Good Factor'!G41*IF(B40&gt;ROUND($H$1*'Trends Settings '!$B$1,0),
INDIRECT("'2019 Equip Index Factors'!C"&amp;TEXT(ROUND(($H$1*'Trends Settings '!$B$1),0)+2,"0")),
'2019 Equip Index Factors'!C41)*0.01,0),
IF(OR('M&amp;E Property Good Factor'!G40 &gt; 'Trends Settings '!$B$2,B40 &lt;=ROUND($H$1*'Trends Settings '!$B$1,0)),
ROUND('Trends Settings '!$B$2*
IF(B40&gt;ROUND($H$1*'Trends Settings '!$B$1,0),INDIRECT("'2019 Equip Index Factors'!C"&amp;TEXT(ROUND(($H$1*'Trends Settings '!$B$1),0)+2,"0")),'2019 Equip Index Factors'!C41)*0.01,0),H39))</f>
        <v>10</v>
      </c>
      <c r="I40" s="38">
        <f ca="1">IF(OR(B40=1,'M&amp;E Property Good Factor'!H41&gt;'Trends Settings '!$B$2),
ROUND('M&amp;E Property Good Factor'!H41*IF(B40&gt;ROUND($I$1*'Trends Settings '!$B$1,0),
INDIRECT("'2019 Equip Index Factors'!C"&amp;TEXT(ROUND(($I$1*'Trends Settings '!$B$1),0)+2,"0")),
'2019 Equip Index Factors'!C41)*0.01,0),
IF(OR('M&amp;E Property Good Factor'!H40 &gt; 'Trends Settings '!$B$2,B40 &lt;=ROUND($I$1*'Trends Settings '!$B$1,0)),
ROUND('Trends Settings '!$B$2*
IF(B40&gt;ROUND($I$1*'Trends Settings '!$B$1,0),INDIRECT("'2019 Equip Index Factors'!C"&amp;TEXT(ROUND(($I$1*'Trends Settings '!$B$1),0)+2,"0")),'2019 Equip Index Factors'!C41)*0.01,0),I39))</f>
        <v>10</v>
      </c>
      <c r="J40" s="38">
        <f ca="1">IF(OR(B40=1,'M&amp;E Property Good Factor'!I41&gt;'Trends Settings '!$B$2),
ROUND('M&amp;E Property Good Factor'!I41*IF(B40&gt;ROUND($J$1*'Trends Settings '!$B$1,0),
INDIRECT("'2019 Equip Index Factors'!C"&amp;TEXT(ROUND(($J$1*'Trends Settings '!$B$1),0)+2,"0")),
'2019 Equip Index Factors'!C41)*0.01,0),
IF(OR('M&amp;E Property Good Factor'!I40 &gt; 'Trends Settings '!$B$2,B40 &lt;=ROUND($J$1*'Trends Settings '!$B$1,0)),
ROUND('Trends Settings '!$B$2*
IF(B40&gt;ROUND($J$1*'Trends Settings '!$B$1,0),INDIRECT("'2019 Equip Index Factors'!C"&amp;TEXT(ROUND(($J$1*'Trends Settings '!$B$1),0)+2,"0")),'2019 Equip Index Factors'!C41)*0.01,0),J39))</f>
        <v>11</v>
      </c>
      <c r="K40" s="38">
        <f ca="1">IF(OR(B40=1,'M&amp;E Property Good Factor'!J41&gt;'Trends Settings '!$B$2),
ROUND('M&amp;E Property Good Factor'!J41*IF(B40&gt;ROUND($K$1*'Trends Settings '!$B$1,0),
INDIRECT("'2019 Equip Index Factors'!C"&amp;TEXT(ROUND(($K$1*'Trends Settings '!$B$1),0)+2,"0")),
'2019 Equip Index Factors'!C41)*0.01,0),
IF(OR('M&amp;E Property Good Factor'!J40 &gt; 'Trends Settings '!$B$2,B40 &lt;=ROUND($K$1*'Trends Settings '!$B$1,0)),
ROUND('Trends Settings '!$B$2*
IF(B40&gt;ROUND($K$1*'Trends Settings '!$B$1,0),INDIRECT("'2019 Equip Index Factors'!C"&amp;TEXT(ROUND(($K$1*'Trends Settings '!$B$1),0)+2,"0")),'2019 Equip Index Factors'!C41)*0.01,0),K39))</f>
        <v>11</v>
      </c>
      <c r="L40" s="38">
        <f ca="1">IF(OR(B40=1,'M&amp;E Property Good Factor'!K41&gt;'Trends Settings '!$B$2),
ROUND('M&amp;E Property Good Factor'!K41*IF(B40&gt;ROUND($L$1*'Trends Settings '!$B$1,0),
INDIRECT("'2019 Equip Index Factors'!C"&amp;TEXT(ROUND(($L$1*'Trends Settings '!$B$1),0)+2,"0")),
'2019 Equip Index Factors'!C41)*0.01,0),
IF(OR('M&amp;E Property Good Factor'!K40 &gt; 'Trends Settings '!$B$2,B40 &lt;=ROUND($L$1*'Trends Settings '!$B$1,0)),
ROUND('Trends Settings '!$B$2*
IF(B40&gt;ROUND($L$1*'Trends Settings '!$B$1,0),INDIRECT("'2019 Equip Index Factors'!C"&amp;TEXT(ROUND(($L$1*'Trends Settings '!$B$1),0)+2,"0")),'2019 Equip Index Factors'!C41)*0.01,0),L39))</f>
        <v>12</v>
      </c>
      <c r="M40" s="38">
        <f ca="1">IF(OR(B40=1,'M&amp;E Property Good Factor'!L41&gt;'Trends Settings '!$B$2),
ROUND('M&amp;E Property Good Factor'!L41*IF(B40&gt;ROUND($M$1*'Trends Settings '!$B$1,0),
INDIRECT("'2019 Equip Index Factors'!C"&amp;TEXT(ROUND(($M$1*'Trends Settings '!$B$1),0)+2,"0")),
'2019 Equip Index Factors'!C41)*0.01,0),
IF(OR('M&amp;E Property Good Factor'!L40 &gt; 'Trends Settings '!$B$2,B40 &lt;=ROUND($M$1*'Trends Settings '!$B$1,0)),
ROUND('Trends Settings '!$B$2*
IF(B40&gt;ROUND($M$1*'Trends Settings '!$B$1,0),INDIRECT("'2019 Equip Index Factors'!C"&amp;TEXT(ROUND(($M$1*'Trends Settings '!$B$1),0)+2,"0")),'2019 Equip Index Factors'!C41)*0.01,0),M39))</f>
        <v>12</v>
      </c>
      <c r="N40" s="38">
        <f ca="1">IF(OR(B40=1,'M&amp;E Property Good Factor'!M41&gt;'Trends Settings '!$B$2),
ROUND('M&amp;E Property Good Factor'!M41*IF(B40&gt;ROUND($N$1*'Trends Settings '!$B$1,0),
INDIRECT("'2019 Equip Index Factors'!C"&amp;TEXT(ROUND(($N$1*'Trends Settings '!$B$1),0)+2,"0")),
'2019 Equip Index Factors'!C41)*0.01,0),
IF(OR('M&amp;E Property Good Factor'!M40 &gt; 'Trends Settings '!$B$2,B40 &lt;=ROUND($N$1*'Trends Settings '!$B$1,0)),
ROUND('Trends Settings '!$B$2*
IF(B40&gt;ROUND($N$1*'Trends Settings '!$B$1,0),INDIRECT("'2019 Equip Index Factors'!C"&amp;TEXT(ROUND(($N$1*'Trends Settings '!$B$1),0)+2,"0")),'2019 Equip Index Factors'!C41)*0.01,0),N39))</f>
        <v>12</v>
      </c>
      <c r="O40" s="38">
        <f ca="1">IF(OR(B40=1,'M&amp;E Property Good Factor'!N41&gt;'Trends Settings '!$B$2),
ROUND('M&amp;E Property Good Factor'!N41*IF(B40&gt;ROUND($O$1*'Trends Settings '!$B$1,0),
INDIRECT("'2019 Equip Index Factors'!C"&amp;TEXT(ROUND(($O$1*'Trends Settings '!$B$1),0)+2,"0")),
'2019 Equip Index Factors'!C41)*0.01,0),
IF(OR('M&amp;E Property Good Factor'!N40 &gt; 'Trends Settings '!$B$2,B40 &lt;=ROUND($O$1*'Trends Settings '!$B$1,0)),
ROUND('Trends Settings '!$B$2*
IF(B40&gt;ROUND($O$1*'Trends Settings '!$B$1,0),INDIRECT("'2019 Equip Index Factors'!C"&amp;TEXT(ROUND(($O$1*'Trends Settings '!$B$1),0)+2,"0")),'2019 Equip Index Factors'!C41)*0.01,0),O39))</f>
        <v>12</v>
      </c>
      <c r="P40" s="38">
        <f ca="1">IF(OR(B40=1,'M&amp;E Property Good Factor'!O41&gt;'Trends Settings '!$B$2),
ROUND('M&amp;E Property Good Factor'!O41*IF(B40&gt;ROUND($P$1*'Trends Settings '!$B$1,0),
INDIRECT("'2019 Equip Index Factors'!C"&amp;TEXT(ROUND(($P$1*'Trends Settings '!$B$1),0)+2,"0")),
'2019 Equip Index Factors'!C41)*0.01,0),
IF(OR('M&amp;E Property Good Factor'!O40 &gt; 'Trends Settings '!$B$2,B40 &lt;=ROUND($P$1*'Trends Settings '!$B$1,0)),
ROUND('Trends Settings '!$B$2*
IF(B40&gt;ROUND($P$1*'Trends Settings '!$B$1,0),INDIRECT("'2019 Equip Index Factors'!C"&amp;TEXT(ROUND(($P$1*'Trends Settings '!$B$1),0)+2,"0")),'2019 Equip Index Factors'!C41)*0.01,0),P39))</f>
        <v>13</v>
      </c>
      <c r="Q40" s="38">
        <f ca="1">IF(OR(B40=1,'M&amp;E Property Good Factor'!P41&gt;'Trends Settings '!$B$2),
ROUND('M&amp;E Property Good Factor'!P41*IF(B40&gt;ROUND($Q$1*'Trends Settings '!$B$1,0),
INDIRECT("'2019 Equip Index Factors'!C"&amp;TEXT(ROUND(($Q$1*'Trends Settings '!$B$1),0)+2,"0")),
'2019 Equip Index Factors'!C41)*0.01,0),
IF(OR('M&amp;E Property Good Factor'!P40 &gt; 'Trends Settings '!$B$2,B40 &lt;=ROUND($Q$1*'Trends Settings '!$B$1,0)),
ROUND('Trends Settings '!$B$2*
IF(B40&gt;ROUND($Q$1*'Trends Settings '!$B$1,0),INDIRECT("'2019 Equip Index Factors'!C"&amp;TEXT(ROUND(($Q$1*'Trends Settings '!$B$1),0)+2,"0")),'2019 Equip Index Factors'!C41)*0.01,0),Q39))</f>
        <v>13</v>
      </c>
      <c r="R40" s="38">
        <f ca="1">IF(OR(B40=1,'M&amp;E Property Good Factor'!Q41&gt;'Trends Settings '!$B$2),
ROUND('M&amp;E Property Good Factor'!Q41*IF(B40&gt;ROUND($R$1*'Trends Settings '!$B$1,0),
INDIRECT("'2019 Equip Index Factors'!C"&amp;TEXT(ROUND(($R$1*'Trends Settings '!$B$1),0)+2,"0")),
'2019 Equip Index Factors'!C41)*0.01,0),
IF(OR('M&amp;E Property Good Factor'!Q40 &gt; 'Trends Settings '!$B$2,B40 &lt;=ROUND($R$1*'Trends Settings '!$B$1,0)),
ROUND('Trends Settings '!$B$2*
IF(B40&gt;ROUND($R$1*'Trends Settings '!$B$1,0),INDIRECT("'2019 Equip Index Factors'!C"&amp;TEXT(ROUND(($R$1*'Trends Settings '!$B$1),0)+2,"0")),'2019 Equip Index Factors'!C41)*0.01,0),R39))</f>
        <v>13</v>
      </c>
      <c r="S40" s="38">
        <f ca="1">IF(OR(B40=1,'M&amp;E Property Good Factor'!R41&gt;'Trends Settings '!$B$2),
ROUND('M&amp;E Property Good Factor'!R41*IF(B40&gt;ROUND($S$1*'Trends Settings '!$B$1,0),
INDIRECT("'2019 Equip Index Factors'!C"&amp;TEXT(ROUND(($S$1*'Trends Settings '!$B$1),0)+2,"0")),
'2019 Equip Index Factors'!C41)*0.01,0),
IF(OR('M&amp;E Property Good Factor'!R40 &gt; 'Trends Settings '!$B$2,B40 &lt;=ROUND($S$1*'Trends Settings '!$B$1,0)),
ROUND('Trends Settings '!$B$2*
IF(B40&gt;ROUND($S$1*'Trends Settings '!$B$1,0),INDIRECT("'2019 Equip Index Factors'!C"&amp;TEXT(ROUND(($S$1*'Trends Settings '!$B$1),0)+2,"0")),'2019 Equip Index Factors'!C41)*0.01,0),S39))</f>
        <v>14</v>
      </c>
      <c r="T40" s="38">
        <f ca="1">IF(OR(B40=1,'M&amp;E Property Good Factor'!S41&gt;'Trends Settings '!$B$2),
ROUND('M&amp;E Property Good Factor'!S41*IF(B40&gt;ROUND($T$1*'Trends Settings '!$B$1,0),
INDIRECT("'2019 Equip Index Factors'!C"&amp;TEXT(ROUND(($T$1*'Trends Settings '!$B$1),0)+2,"0")),
'2019 Equip Index Factors'!C41)*0.01,0),
IF(OR('M&amp;E Property Good Factor'!S40 &gt; 'Trends Settings '!$B$2,B40 &lt;=ROUND($T$1*'Trends Settings '!$B$1,0)),
ROUND('Trends Settings '!$B$2*
IF(B40&gt;ROUND($T$1*'Trends Settings '!$B$1,0),INDIRECT("'2019 Equip Index Factors'!C"&amp;TEXT(ROUND(($T$1*'Trends Settings '!$B$1),0)+2,"0")),'2019 Equip Index Factors'!C41)*0.01,0),T39))</f>
        <v>15</v>
      </c>
      <c r="U40" s="38">
        <f ca="1">IF(OR(B40=1,'M&amp;E Property Good Factor'!T41&gt;'Trends Settings '!$B$2),
ROUND('M&amp;E Property Good Factor'!T41*IF(B40&gt;ROUND($U$1*'Trends Settings '!$B$1,0),
INDIRECT("'2019 Equip Index Factors'!C"&amp;TEXT(ROUND(($U$1*'Trends Settings '!$B$1),0)+2,"0")),
'2019 Equip Index Factors'!C41)*0.01,0),
IF(OR('M&amp;E Property Good Factor'!T40 &gt; 'Trends Settings '!$B$2,B40 &lt;=ROUND($U$1*'Trends Settings '!$B$1,0)),
ROUND('Trends Settings '!$B$2*
IF(B40&gt;ROUND($U$1*'Trends Settings '!$B$1,0),INDIRECT("'2019 Equip Index Factors'!C"&amp;TEXT(ROUND(($U$1*'Trends Settings '!$B$1),0)+2,"0")),'2019 Equip Index Factors'!C41)*0.01,0),U39))</f>
        <v>26</v>
      </c>
      <c r="V40" s="38">
        <f ca="1">IF(OR(B40=1,'M&amp;E Property Good Factor'!U41&gt;'Trends Settings '!$B$2),
ROUND('M&amp;E Property Good Factor'!U41*IF(B40&gt;ROUND($V$1*'Trends Settings '!$B$1,0),
INDIRECT("'2019 Equip Index Factors'!C"&amp;TEXT(ROUND(($V$1*'Trends Settings '!$B$1),0)+2,"0")),
'2019 Equip Index Factors'!C41)*0.01,0),
IF(OR('M&amp;E Property Good Factor'!U40 &gt; 'Trends Settings '!$B$2,B40 &lt;=ROUND($V$1*'Trends Settings '!$B$1,0)),
ROUND('Trends Settings '!$B$2*
IF(B40&gt;ROUND($V$1*'Trends Settings '!$B$1,0),INDIRECT("'2019 Equip Index Factors'!C"&amp;TEXT(ROUND(($V$1*'Trends Settings '!$B$1),0)+2,"0")),'2019 Equip Index Factors'!C41)*0.01,0),V39))</f>
        <v>46</v>
      </c>
      <c r="W40" s="38">
        <f ca="1">IF(OR(B40=1,'M&amp;E Property Good Factor'!V41&gt;'Trends Settings '!$B$2),
ROUND('M&amp;E Property Good Factor'!V41*IF(B40&gt;ROUND($W$1*'Trends Settings '!$B$1,0),
INDIRECT("'2019 Equip Index Factors'!C"&amp;TEXT(ROUND(($W$1*'Trends Settings '!$B$1),0)+2,"0")),
'2019 Equip Index Factors'!C41)*0.01,0),
IF(OR('M&amp;E Property Good Factor'!V40 &gt; 'Trends Settings '!$B$2,B40 &lt;=ROUND($W$1*'Trends Settings '!$B$1,0)),
ROUND('Trends Settings '!$B$2*
IF(B40&gt;ROUND($W$1*'Trends Settings '!$B$1,0),INDIRECT("'2019 Equip Index Factors'!C"&amp;TEXT(ROUND(($W$1*'Trends Settings '!$B$1),0)+2,"0")),'2019 Equip Index Factors'!C41)*0.01,0),W39))</f>
        <v>69</v>
      </c>
    </row>
    <row r="41" spans="1:23" ht="12.75" customHeight="1">
      <c r="A41" s="63">
        <v>1980</v>
      </c>
      <c r="B41" s="33">
        <v>40</v>
      </c>
      <c r="C41" s="38">
        <f ca="1">IF(OR(B41=1,'M&amp;E Property Good Factor'!B42&gt;'Trends Settings '!$B$2),ROUND('M&amp;E Property Good Factor'!B42*IF(B41&gt;ROUND($C$1*'Trends Settings '!$B$1,0),INDIRECT("'2019 Equip Index Factors'!C"&amp;TEXT(ROUND(($C$1*'Trends Settings '!$B$1),0)+2,"0")),'2019 Equip Index Factors'!C42)*0.01,0),IF(OR('M&amp;E Property Good Factor'!B41 &gt; 'Trends Settings '!$B$2,B41 &lt;=ROUND($C$1*'Trends Settings '!$B$1,0)),ROUND('Trends Settings '!$B$2*IF(B41&gt;ROUND($C$1*'Trends Settings '!$B$1,0),INDIRECT("'2019 Equip Index Factors'!C"&amp;TEXT(ROUND(($C$1*'Trends Settings '!$B$1),0)+2,"0")),'2019 Equip Index Factors'!C42)*0.01,0),C40))</f>
        <v>10</v>
      </c>
      <c r="D41" s="38">
        <f ca="1">IF(OR(B41=1,'M&amp;E Property Good Factor'!C42&gt;'Trends Settings '!$B$2),
ROUND('M&amp;E Property Good Factor'!C42*IF(B41&gt;ROUND($D$1*'Trends Settings '!$B$1,0),
INDIRECT("'2019 Equip Index Factors'!C"&amp;TEXT(ROUND(($D$1*'Trends Settings '!$B$1),0)+2,"0")),
'2019 Equip Index Factors'!C42)*0.01,0),
IF(OR('M&amp;E Property Good Factor'!C41 &gt; 'Trends Settings '!$B$2,B41 &lt;=ROUND($D$1*'Trends Settings '!$B$1,0)),
ROUND('Trends Settings '!$B$2*
IF(B41&gt;ROUND($D$1*'Trends Settings '!$B$1,0),INDIRECT("'2019 Equip Index Factors'!C"&amp;TEXT(ROUND(($D$1*'Trends Settings '!$B$1),0)+2,"0")),'2019 Equip Index Factors'!C42)*0.01,0),D40))</f>
        <v>10</v>
      </c>
      <c r="E41" s="38">
        <f ca="1">IF(OR(B41=1,'M&amp;E Property Good Factor'!D42&gt;'Trends Settings '!$B$2),
ROUND('M&amp;E Property Good Factor'!D42*IF(B41&gt;ROUND($E$1*'Trends Settings '!$B$1,0),
INDIRECT("'2019 Equip Index Factors'!C"&amp;TEXT(ROUND(($E$1*'Trends Settings '!$B$1),0)+2,"0")),
'2019 Equip Index Factors'!C42)*0.01,0),
IF(OR('M&amp;E Property Good Factor'!D41 &gt; 'Trends Settings '!$B$2,B41 &lt;=ROUND($E$1*'Trends Settings '!$B$1,0)),
ROUND('Trends Settings '!$B$2*
IF(B41&gt;ROUND($E$1*'Trends Settings '!$B$1,0),INDIRECT("'2019 Equip Index Factors'!C"&amp;TEXT(ROUND(($E$1*'Trends Settings '!$B$1),0)+2,"0")),'2019 Equip Index Factors'!C42)*0.01,0),E40))</f>
        <v>10</v>
      </c>
      <c r="F41" s="38">
        <f ca="1">IF(OR(B41=1,'M&amp;E Property Good Factor'!E42&gt;'Trends Settings '!$B$2),
ROUND('M&amp;E Property Good Factor'!E42*IF(B41&gt;ROUND($F$1*'Trends Settings '!$B$1,0),
INDIRECT("'2019 Equip Index Factors'!C"&amp;TEXT(ROUND(($F$1*'Trends Settings '!$B$1),0)+2,"0")),
'2019 Equip Index Factors'!C42)*0.01,0),
IF(OR('M&amp;E Property Good Factor'!E41 &gt; 'Trends Settings '!$B$2,B41 &lt;=ROUND($F$1*'Trends Settings '!$B$1,0)),
ROUND('Trends Settings '!$B$2*
IF(B41&gt;ROUND($F$1*'Trends Settings '!$B$1,0),INDIRECT("'2019 Equip Index Factors'!C"&amp;TEXT(ROUND(($F$1*'Trends Settings '!$B$1),0)+2,"0")),'2019 Equip Index Factors'!C42)*0.01,0),F40))</f>
        <v>10</v>
      </c>
      <c r="G41" s="38">
        <f ca="1">IF(OR(B41=1,'M&amp;E Property Good Factor'!F42&gt;'Trends Settings '!$B$2),
ROUND('M&amp;E Property Good Factor'!F42*IF(B41&gt;ROUND($G$1*'Trends Settings '!$B$1,0),
INDIRECT("'2019 Equip Index Factors'!C"&amp;TEXT(ROUND(($G$1*'Trends Settings '!$B$1),0)+2,"0")),
'2019 Equip Index Factors'!C42)*0.01,0),
IF(OR('M&amp;E Property Good Factor'!F41 &gt; 'Trends Settings '!$B$2,B41 &lt;=ROUND($G$1*'Trends Settings '!$B$1,0)),
ROUND('Trends Settings '!$B$2*
IF(B41&gt;ROUND($G$1*'Trends Settings '!$B$1,0),INDIRECT("'2019 Equip Index Factors'!C"&amp;TEXT(ROUND(($G$1*'Trends Settings '!$B$1),0)+2,"0")),'2019 Equip Index Factors'!C42)*0.01,0),G40))</f>
        <v>10</v>
      </c>
      <c r="H41" s="38">
        <f ca="1">IF(OR(B41=1,'M&amp;E Property Good Factor'!G42&gt;'Trends Settings '!$B$2),
ROUND('M&amp;E Property Good Factor'!G42*IF(B41&gt;ROUND($H$1*'Trends Settings '!$B$1,0),
INDIRECT("'2019 Equip Index Factors'!C"&amp;TEXT(ROUND(($H$1*'Trends Settings '!$B$1),0)+2,"0")),
'2019 Equip Index Factors'!C42)*0.01,0),
IF(OR('M&amp;E Property Good Factor'!G41 &gt; 'Trends Settings '!$B$2,B41 &lt;=ROUND($H$1*'Trends Settings '!$B$1,0)),
ROUND('Trends Settings '!$B$2*
IF(B41&gt;ROUND($H$1*'Trends Settings '!$B$1,0),INDIRECT("'2019 Equip Index Factors'!C"&amp;TEXT(ROUND(($H$1*'Trends Settings '!$B$1),0)+2,"0")),'2019 Equip Index Factors'!C42)*0.01,0),H40))</f>
        <v>10</v>
      </c>
      <c r="I41" s="38">
        <f ca="1">IF(OR(B41=1,'M&amp;E Property Good Factor'!H42&gt;'Trends Settings '!$B$2),
ROUND('M&amp;E Property Good Factor'!H42*IF(B41&gt;ROUND($I$1*'Trends Settings '!$B$1,0),
INDIRECT("'2019 Equip Index Factors'!C"&amp;TEXT(ROUND(($I$1*'Trends Settings '!$B$1),0)+2,"0")),
'2019 Equip Index Factors'!C42)*0.01,0),
IF(OR('M&amp;E Property Good Factor'!H41 &gt; 'Trends Settings '!$B$2,B41 &lt;=ROUND($I$1*'Trends Settings '!$B$1,0)),
ROUND('Trends Settings '!$B$2*
IF(B41&gt;ROUND($I$1*'Trends Settings '!$B$1,0),INDIRECT("'2019 Equip Index Factors'!C"&amp;TEXT(ROUND(($I$1*'Trends Settings '!$B$1),0)+2,"0")),'2019 Equip Index Factors'!C42)*0.01,0),I40))</f>
        <v>10</v>
      </c>
      <c r="J41" s="38">
        <f ca="1">IF(OR(B41=1,'M&amp;E Property Good Factor'!I42&gt;'Trends Settings '!$B$2),
ROUND('M&amp;E Property Good Factor'!I42*IF(B41&gt;ROUND($J$1*'Trends Settings '!$B$1,0),
INDIRECT("'2019 Equip Index Factors'!C"&amp;TEXT(ROUND(($J$1*'Trends Settings '!$B$1),0)+2,"0")),
'2019 Equip Index Factors'!C42)*0.01,0),
IF(OR('M&amp;E Property Good Factor'!I41 &gt; 'Trends Settings '!$B$2,B41 &lt;=ROUND($J$1*'Trends Settings '!$B$1,0)),
ROUND('Trends Settings '!$B$2*
IF(B41&gt;ROUND($J$1*'Trends Settings '!$B$1,0),INDIRECT("'2019 Equip Index Factors'!C"&amp;TEXT(ROUND(($J$1*'Trends Settings '!$B$1),0)+2,"0")),'2019 Equip Index Factors'!C42)*0.01,0),J40))</f>
        <v>11</v>
      </c>
      <c r="K41" s="38">
        <f ca="1">IF(OR(B41=1,'M&amp;E Property Good Factor'!J42&gt;'Trends Settings '!$B$2),
ROUND('M&amp;E Property Good Factor'!J42*IF(B41&gt;ROUND($K$1*'Trends Settings '!$B$1,0),
INDIRECT("'2019 Equip Index Factors'!C"&amp;TEXT(ROUND(($K$1*'Trends Settings '!$B$1),0)+2,"0")),
'2019 Equip Index Factors'!C42)*0.01,0),
IF(OR('M&amp;E Property Good Factor'!J41 &gt; 'Trends Settings '!$B$2,B41 &lt;=ROUND($K$1*'Trends Settings '!$B$1,0)),
ROUND('Trends Settings '!$B$2*
IF(B41&gt;ROUND($K$1*'Trends Settings '!$B$1,0),INDIRECT("'2019 Equip Index Factors'!C"&amp;TEXT(ROUND(($K$1*'Trends Settings '!$B$1),0)+2,"0")),'2019 Equip Index Factors'!C42)*0.01,0),K40))</f>
        <v>11</v>
      </c>
      <c r="L41" s="38">
        <f ca="1">IF(OR(B41=1,'M&amp;E Property Good Factor'!K42&gt;'Trends Settings '!$B$2),
ROUND('M&amp;E Property Good Factor'!K42*IF(B41&gt;ROUND($L$1*'Trends Settings '!$B$1,0),
INDIRECT("'2019 Equip Index Factors'!C"&amp;TEXT(ROUND(($L$1*'Trends Settings '!$B$1),0)+2,"0")),
'2019 Equip Index Factors'!C42)*0.01,0),
IF(OR('M&amp;E Property Good Factor'!K41 &gt; 'Trends Settings '!$B$2,B41 &lt;=ROUND($L$1*'Trends Settings '!$B$1,0)),
ROUND('Trends Settings '!$B$2*
IF(B41&gt;ROUND($L$1*'Trends Settings '!$B$1,0),INDIRECT("'2019 Equip Index Factors'!C"&amp;TEXT(ROUND(($L$1*'Trends Settings '!$B$1),0)+2,"0")),'2019 Equip Index Factors'!C42)*0.01,0),L40))</f>
        <v>12</v>
      </c>
      <c r="M41" s="38">
        <f ca="1">IF(OR(B41=1,'M&amp;E Property Good Factor'!L42&gt;'Trends Settings '!$B$2),
ROUND('M&amp;E Property Good Factor'!L42*IF(B41&gt;ROUND($M$1*'Trends Settings '!$B$1,0),
INDIRECT("'2019 Equip Index Factors'!C"&amp;TEXT(ROUND(($M$1*'Trends Settings '!$B$1),0)+2,"0")),
'2019 Equip Index Factors'!C42)*0.01,0),
IF(OR('M&amp;E Property Good Factor'!L41 &gt; 'Trends Settings '!$B$2,B41 &lt;=ROUND($M$1*'Trends Settings '!$B$1,0)),
ROUND('Trends Settings '!$B$2*
IF(B41&gt;ROUND($M$1*'Trends Settings '!$B$1,0),INDIRECT("'2019 Equip Index Factors'!C"&amp;TEXT(ROUND(($M$1*'Trends Settings '!$B$1),0)+2,"0")),'2019 Equip Index Factors'!C42)*0.01,0),M40))</f>
        <v>12</v>
      </c>
      <c r="N41" s="38">
        <f ca="1">IF(OR(B41=1,'M&amp;E Property Good Factor'!M42&gt;'Trends Settings '!$B$2),
ROUND('M&amp;E Property Good Factor'!M42*IF(B41&gt;ROUND($N$1*'Trends Settings '!$B$1,0),
INDIRECT("'2019 Equip Index Factors'!C"&amp;TEXT(ROUND(($N$1*'Trends Settings '!$B$1),0)+2,"0")),
'2019 Equip Index Factors'!C42)*0.01,0),
IF(OR('M&amp;E Property Good Factor'!M41 &gt; 'Trends Settings '!$B$2,B41 &lt;=ROUND($N$1*'Trends Settings '!$B$1,0)),
ROUND('Trends Settings '!$B$2*
IF(B41&gt;ROUND($N$1*'Trends Settings '!$B$1,0),INDIRECT("'2019 Equip Index Factors'!C"&amp;TEXT(ROUND(($N$1*'Trends Settings '!$B$1),0)+2,"0")),'2019 Equip Index Factors'!C42)*0.01,0),N40))</f>
        <v>12</v>
      </c>
      <c r="O41" s="38">
        <f ca="1">IF(OR(B41=1,'M&amp;E Property Good Factor'!N42&gt;'Trends Settings '!$B$2),
ROUND('M&amp;E Property Good Factor'!N42*IF(B41&gt;ROUND($O$1*'Trends Settings '!$B$1,0),
INDIRECT("'2019 Equip Index Factors'!C"&amp;TEXT(ROUND(($O$1*'Trends Settings '!$B$1),0)+2,"0")),
'2019 Equip Index Factors'!C42)*0.01,0),
IF(OR('M&amp;E Property Good Factor'!N41 &gt; 'Trends Settings '!$B$2,B41 &lt;=ROUND($O$1*'Trends Settings '!$B$1,0)),
ROUND('Trends Settings '!$B$2*
IF(B41&gt;ROUND($O$1*'Trends Settings '!$B$1,0),INDIRECT("'2019 Equip Index Factors'!C"&amp;TEXT(ROUND(($O$1*'Trends Settings '!$B$1),0)+2,"0")),'2019 Equip Index Factors'!C42)*0.01,0),O40))</f>
        <v>12</v>
      </c>
      <c r="P41" s="38">
        <f ca="1">IF(OR(B41=1,'M&amp;E Property Good Factor'!O42&gt;'Trends Settings '!$B$2),
ROUND('M&amp;E Property Good Factor'!O42*IF(B41&gt;ROUND($P$1*'Trends Settings '!$B$1,0),
INDIRECT("'2019 Equip Index Factors'!C"&amp;TEXT(ROUND(($P$1*'Trends Settings '!$B$1),0)+2,"0")),
'2019 Equip Index Factors'!C42)*0.01,0),
IF(OR('M&amp;E Property Good Factor'!O41 &gt; 'Trends Settings '!$B$2,B41 &lt;=ROUND($P$1*'Trends Settings '!$B$1,0)),
ROUND('Trends Settings '!$B$2*
IF(B41&gt;ROUND($P$1*'Trends Settings '!$B$1,0),INDIRECT("'2019 Equip Index Factors'!C"&amp;TEXT(ROUND(($P$1*'Trends Settings '!$B$1),0)+2,"0")),'2019 Equip Index Factors'!C42)*0.01,0),P40))</f>
        <v>13</v>
      </c>
      <c r="Q41" s="38">
        <f ca="1">IF(OR(B41=1,'M&amp;E Property Good Factor'!P42&gt;'Trends Settings '!$B$2),
ROUND('M&amp;E Property Good Factor'!P42*IF(B41&gt;ROUND($Q$1*'Trends Settings '!$B$1,0),
INDIRECT("'2019 Equip Index Factors'!C"&amp;TEXT(ROUND(($Q$1*'Trends Settings '!$B$1),0)+2,"0")),
'2019 Equip Index Factors'!C42)*0.01,0),
IF(OR('M&amp;E Property Good Factor'!P41 &gt; 'Trends Settings '!$B$2,B41 &lt;=ROUND($Q$1*'Trends Settings '!$B$1,0)),
ROUND('Trends Settings '!$B$2*
IF(B41&gt;ROUND($Q$1*'Trends Settings '!$B$1,0),INDIRECT("'2019 Equip Index Factors'!C"&amp;TEXT(ROUND(($Q$1*'Trends Settings '!$B$1),0)+2,"0")),'2019 Equip Index Factors'!C42)*0.01,0),Q40))</f>
        <v>13</v>
      </c>
      <c r="R41" s="38">
        <f ca="1">IF(OR(B41=1,'M&amp;E Property Good Factor'!Q42&gt;'Trends Settings '!$B$2),
ROUND('M&amp;E Property Good Factor'!Q42*IF(B41&gt;ROUND($R$1*'Trends Settings '!$B$1,0),
INDIRECT("'2019 Equip Index Factors'!C"&amp;TEXT(ROUND(($R$1*'Trends Settings '!$B$1),0)+2,"0")),
'2019 Equip Index Factors'!C42)*0.01,0),
IF(OR('M&amp;E Property Good Factor'!Q41 &gt; 'Trends Settings '!$B$2,B41 &lt;=ROUND($R$1*'Trends Settings '!$B$1,0)),
ROUND('Trends Settings '!$B$2*
IF(B41&gt;ROUND($R$1*'Trends Settings '!$B$1,0),INDIRECT("'2019 Equip Index Factors'!C"&amp;TEXT(ROUND(($R$1*'Trends Settings '!$B$1),0)+2,"0")),'2019 Equip Index Factors'!C42)*0.01,0),R40))</f>
        <v>13</v>
      </c>
      <c r="S41" s="38">
        <f ca="1">IF(OR(B41=1,'M&amp;E Property Good Factor'!R42&gt;'Trends Settings '!$B$2),
ROUND('M&amp;E Property Good Factor'!R42*IF(B41&gt;ROUND($S$1*'Trends Settings '!$B$1,0),
INDIRECT("'2019 Equip Index Factors'!C"&amp;TEXT(ROUND(($S$1*'Trends Settings '!$B$1),0)+2,"0")),
'2019 Equip Index Factors'!C42)*0.01,0),
IF(OR('M&amp;E Property Good Factor'!R41 &gt; 'Trends Settings '!$B$2,B41 &lt;=ROUND($S$1*'Trends Settings '!$B$1,0)),
ROUND('Trends Settings '!$B$2*
IF(B41&gt;ROUND($S$1*'Trends Settings '!$B$1,0),INDIRECT("'2019 Equip Index Factors'!C"&amp;TEXT(ROUND(($S$1*'Trends Settings '!$B$1),0)+2,"0")),'2019 Equip Index Factors'!C42)*0.01,0),S40))</f>
        <v>14</v>
      </c>
      <c r="T41" s="38">
        <f ca="1">IF(OR(B41=1,'M&amp;E Property Good Factor'!S42&gt;'Trends Settings '!$B$2),
ROUND('M&amp;E Property Good Factor'!S42*IF(B41&gt;ROUND($T$1*'Trends Settings '!$B$1,0),
INDIRECT("'2019 Equip Index Factors'!C"&amp;TEXT(ROUND(($T$1*'Trends Settings '!$B$1),0)+2,"0")),
'2019 Equip Index Factors'!C42)*0.01,0),
IF(OR('M&amp;E Property Good Factor'!S41 &gt; 'Trends Settings '!$B$2,B41 &lt;=ROUND($T$1*'Trends Settings '!$B$1,0)),
ROUND('Trends Settings '!$B$2*
IF(B41&gt;ROUND($T$1*'Trends Settings '!$B$1,0),INDIRECT("'2019 Equip Index Factors'!C"&amp;TEXT(ROUND(($T$1*'Trends Settings '!$B$1),0)+2,"0")),'2019 Equip Index Factors'!C42)*0.01,0),T40))</f>
        <v>15</v>
      </c>
      <c r="U41" s="38">
        <f ca="1">IF(OR(B41=1,'M&amp;E Property Good Factor'!T42&gt;'Trends Settings '!$B$2),
ROUND('M&amp;E Property Good Factor'!T42*IF(B41&gt;ROUND($U$1*'Trends Settings '!$B$1,0),
INDIRECT("'2019 Equip Index Factors'!C"&amp;TEXT(ROUND(($U$1*'Trends Settings '!$B$1),0)+2,"0")),
'2019 Equip Index Factors'!C42)*0.01,0),
IF(OR('M&amp;E Property Good Factor'!T41 &gt; 'Trends Settings '!$B$2,B41 &lt;=ROUND($U$1*'Trends Settings '!$B$1,0)),
ROUND('Trends Settings '!$B$2*
IF(B41&gt;ROUND($U$1*'Trends Settings '!$B$1,0),INDIRECT("'2019 Equip Index Factors'!C"&amp;TEXT(ROUND(($U$1*'Trends Settings '!$B$1),0)+2,"0")),'2019 Equip Index Factors'!C42)*0.01,0),U40))</f>
        <v>23</v>
      </c>
      <c r="V41" s="38">
        <f ca="1">IF(OR(B41=1,'M&amp;E Property Good Factor'!U42&gt;'Trends Settings '!$B$2),
ROUND('M&amp;E Property Good Factor'!U42*IF(B41&gt;ROUND($V$1*'Trends Settings '!$B$1,0),
INDIRECT("'2019 Equip Index Factors'!C"&amp;TEXT(ROUND(($V$1*'Trends Settings '!$B$1),0)+2,"0")),
'2019 Equip Index Factors'!C42)*0.01,0),
IF(OR('M&amp;E Property Good Factor'!U41 &gt; 'Trends Settings '!$B$2,B41 &lt;=ROUND($V$1*'Trends Settings '!$B$1,0)),
ROUND('Trends Settings '!$B$2*
IF(B41&gt;ROUND($V$1*'Trends Settings '!$B$1,0),INDIRECT("'2019 Equip Index Factors'!C"&amp;TEXT(ROUND(($V$1*'Trends Settings '!$B$1),0)+2,"0")),'2019 Equip Index Factors'!C42)*0.01,0),V40))</f>
        <v>48</v>
      </c>
      <c r="W41" s="38">
        <f ca="1">IF(OR(B41=1,'M&amp;E Property Good Factor'!V42&gt;'Trends Settings '!$B$2),
ROUND('M&amp;E Property Good Factor'!V42*IF(B41&gt;ROUND($W$1*'Trends Settings '!$B$1,0),
INDIRECT("'2019 Equip Index Factors'!C"&amp;TEXT(ROUND(($W$1*'Trends Settings '!$B$1),0)+2,"0")),
'2019 Equip Index Factors'!C42)*0.01,0),
IF(OR('M&amp;E Property Good Factor'!V41 &gt; 'Trends Settings '!$B$2,B41 &lt;=ROUND($W$1*'Trends Settings '!$B$1,0)),
ROUND('Trends Settings '!$B$2*
IF(B41&gt;ROUND($W$1*'Trends Settings '!$B$1,0),INDIRECT("'2019 Equip Index Factors'!C"&amp;TEXT(ROUND(($W$1*'Trends Settings '!$B$1),0)+2,"0")),'2019 Equip Index Factors'!C42)*0.01,0),W40))</f>
        <v>73</v>
      </c>
    </row>
  </sheetData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W41"/>
  <sheetViews>
    <sheetView tabSelected="1" zoomScaleNormal="100" workbookViewId="0"/>
  </sheetViews>
  <sheetFormatPr defaultColWidth="6.26953125" defaultRowHeight="14.5"/>
  <cols>
    <col min="1" max="1" width="14.1796875" style="22" bestFit="1" customWidth="1"/>
    <col min="2" max="2" width="6.26953125" style="22"/>
    <col min="3" max="3" width="6.26953125" style="23" customWidth="1"/>
    <col min="4" max="11" width="6.26953125" style="22" customWidth="1"/>
    <col min="12" max="12" width="6.26953125" style="59" customWidth="1"/>
    <col min="13" max="14" width="6.26953125" style="22" customWidth="1"/>
    <col min="15" max="15" width="13.1796875" style="59" customWidth="1"/>
    <col min="16" max="19" width="6.26953125" style="22" customWidth="1"/>
    <col min="20" max="20" width="6.26953125" style="69"/>
    <col min="21" max="23" width="6.26953125" style="22" customWidth="1"/>
    <col min="24" max="16384" width="6.26953125" style="22"/>
  </cols>
  <sheetData>
    <row r="1" spans="1:23" ht="32.15" customHeight="1">
      <c r="A1" s="67" t="s">
        <v>7</v>
      </c>
      <c r="B1" s="67" t="s">
        <v>6</v>
      </c>
      <c r="C1" s="68">
        <v>3</v>
      </c>
      <c r="D1" s="68">
        <v>4</v>
      </c>
      <c r="E1" s="68">
        <v>5</v>
      </c>
      <c r="F1" s="68">
        <v>6</v>
      </c>
      <c r="G1" s="68">
        <v>7</v>
      </c>
      <c r="H1" s="68">
        <v>8</v>
      </c>
      <c r="I1" s="68">
        <v>9</v>
      </c>
      <c r="J1" s="68">
        <v>10</v>
      </c>
      <c r="K1" s="68">
        <v>11</v>
      </c>
      <c r="L1" s="68">
        <v>12</v>
      </c>
      <c r="M1" s="68">
        <v>13</v>
      </c>
      <c r="N1" s="68">
        <v>14</v>
      </c>
      <c r="O1" s="68">
        <v>15</v>
      </c>
      <c r="P1" s="68">
        <v>17</v>
      </c>
      <c r="Q1" s="68">
        <v>18</v>
      </c>
      <c r="R1" s="68">
        <v>20</v>
      </c>
      <c r="S1" s="68">
        <v>22</v>
      </c>
      <c r="T1" s="68">
        <v>25</v>
      </c>
      <c r="U1" s="68">
        <v>30</v>
      </c>
      <c r="V1" s="68">
        <v>35</v>
      </c>
      <c r="W1" s="68">
        <v>40</v>
      </c>
    </row>
    <row r="2" spans="1:23">
      <c r="A2" s="63">
        <v>2019</v>
      </c>
      <c r="B2" s="33">
        <v>1</v>
      </c>
      <c r="C2" s="38">
        <f ca="1">IF(AND(B2=1,'M&amp;E Property Good Factor'!B3&gt;'Trends Settings '!$B$3),ROUND('M&amp;E Property Good Factor'!B3*IF(B2&gt;ROUND($C$1*'Trends Settings '!$B$1,0),INDIRECT("'2019 Equip Index Factors'!B"&amp;TEXT(ROUND(($C$1*'Trends Settings '!$B$1),0)+2,"0")),'2019 Equip Index Factors'!B3)*0.01,0),IF(OR('M&amp;E Property Good Factor'!B2 &gt; 'Trends Settings '!$B$3,B2 &lt;=ROUND($C$1*'Trends Settings '!$B$1,0)),ROUND('Trends Settings '!$B$3*IF(B2&gt;ROUND($C$1*'Trends Settings '!$B$1,0),INDIRECT("'2019 Equip Index Factors'!B"&amp;TEXT(ROUND(($C$1*'Trends Settings '!$B$1),0)+2,"0")),'2019 Equip Index Factors'!B3)*0.01,0),C1))</f>
        <v>66</v>
      </c>
      <c r="D2" s="38">
        <f ca="1">IF(AND(B2=1,'M&amp;E Property Good Factor'!C3&gt;'Trends Settings '!$B$3),
ROUND('M&amp;E Property Good Factor'!C3*IF(B2&gt;ROUND($D$1*'Trends Settings '!$B$1,0),
INDIRECT("'2019 Equip Index Factors'!B"&amp;TEXT(ROUND(($D$1*'Trends Settings '!$B$1),0)+2,"0")),
'2019 Equip Index Factors'!B3)*0.01,0),
IF(OR('M&amp;E Property Good Factor'!C2 &gt; 'Trends Settings '!$B$3,B2 &lt;=ROUND($D$1*'Trends Settings '!$B$1,0)),
ROUND('Trends Settings '!$B$3*
IF(B2&gt;ROUND($D$1*'Trends Settings '!$B$1,0),INDIRECT("'2019 Equip Index Factors'!B"&amp;TEXT(ROUND(($D$1*'Trends Settings '!$B$1),0)+2,"0")),'2019 Equip Index Factors'!B3)*0.01,0),D1))</f>
        <v>75</v>
      </c>
      <c r="E2" s="38">
        <f ca="1">IF(AND(B2=1,'M&amp;E Property Good Factor'!D3&gt;'Trends Settings '!$B$3),
ROUND('M&amp;E Property Good Factor'!D3*IF(B2&gt;ROUND($E$1*'Trends Settings '!$B$1,0),
INDIRECT("'2019 Equip Index Factors'!B"&amp;TEXT(ROUND(($E$1*'Trends Settings '!$B$1),0)+2,"0")),
'2019 Equip Index Factors'!B3)*0.01,0),
IF(OR('M&amp;E Property Good Factor'!D2 &gt; 'Trends Settings '!$B$3,B2 &lt;=ROUND($E$1*'Trends Settings '!$B$1,0)),
ROUND('Trends Settings '!$B$3*
IF(B2&gt;ROUND($E$1*'Trends Settings '!$B$1,0),INDIRECT("'2019 Equip Index Factors'!B"&amp;TEXT(ROUND(($E$1*'Trends Settings '!$B$1),0)+2,"0")),'2019 Equip Index Factors'!B3)*0.01,0),E1))</f>
        <v>80</v>
      </c>
      <c r="F2" s="38">
        <f ca="1">IF(AND(B2=1,'M&amp;E Property Good Factor'!E3&gt;'Trends Settings '!$B$3),
ROUND('M&amp;E Property Good Factor'!E3*IF(B2&gt;ROUND($F$1*'Trends Settings '!$B$1,0),
INDIRECT("'2019 Equip Index Factors'!B"&amp;TEXT(ROUND(($F$1*'Trends Settings '!$B$1),0)+2,"0")),
'2019 Equip Index Factors'!B3)*0.01,0),
IF(OR('M&amp;E Property Good Factor'!E2 &gt; 'Trends Settings '!$B$3,B2 &lt;=ROUND($F$1*'Trends Settings '!$B$1,0)),
ROUND('Trends Settings '!$B$3*
IF(B2&gt;ROUND($F$1*'Trends Settings '!$B$1,0),INDIRECT("'2019 Equip Index Factors'!B"&amp;TEXT(ROUND(($F$1*'Trends Settings '!$B$1),0)+2,"0")),'2019 Equip Index Factors'!B3)*0.01,0),F1))</f>
        <v>84</v>
      </c>
      <c r="G2" s="38">
        <f ca="1">IF(AND(B2=1,'M&amp;E Property Good Factor'!F3&gt;'Trends Settings '!$B$3),
ROUND('M&amp;E Property Good Factor'!F3*IF(B2&gt;ROUND($G$1*'Trends Settings '!$B$1,0),
INDIRECT("'2019 Equip Index Factors'!B"&amp;TEXT(ROUND(($G$1*'Trends Settings '!$B$1),0)+2,"0")),
'2019 Equip Index Factors'!B3)*0.01,0),
IF(OR('M&amp;E Property Good Factor'!F2 &gt; 'Trends Settings '!$B$3,B2 &lt;=ROUND($G$1*'Trends Settings '!$B$1,0)),
ROUND('Trends Settings '!$B$3*
IF(B2&gt;ROUND($G$1*'Trends Settings '!$B$1,0),INDIRECT("'2019 Equip Index Factors'!B"&amp;TEXT(ROUND(($G$1*'Trends Settings '!$B$1),0)+2,"0")),'2019 Equip Index Factors'!B3)*0.01,0),G1))</f>
        <v>86</v>
      </c>
      <c r="H2" s="38">
        <f ca="1">IF(AND(B2=1,'M&amp;E Property Good Factor'!G3&gt;'Trends Settings '!$B$3),
ROUND('M&amp;E Property Good Factor'!G3*IF(B2&gt;ROUND($H$1*'Trends Settings '!$B$1,0),
INDIRECT("'2019 Equip Index Factors'!B"&amp;TEXT(ROUND(($H$1*'Trends Settings '!$B$1),0)+2,"0")),
'2019 Equip Index Factors'!B3)*0.01,0),
IF(OR('M&amp;E Property Good Factor'!G2 &gt; 'Trends Settings '!$B$3,B2 &lt;=ROUND($H$1*'Trends Settings '!$B$1,0)),
ROUND('Trends Settings '!$B$3*
IF(B2&gt;ROUND($H$1*'Trends Settings '!$B$1,0),INDIRECT("'2019 Equip Index Factors'!B"&amp;TEXT(ROUND(($H$1*'Trends Settings '!$B$1),0)+2,"0")),'2019 Equip Index Factors'!B3)*0.01,0),H1))</f>
        <v>88</v>
      </c>
      <c r="I2" s="38">
        <f ca="1">IF(AND(B2=1,'M&amp;E Property Good Factor'!H3&gt;'Trends Settings '!$B$3),
ROUND('M&amp;E Property Good Factor'!H3*IF(B2&gt;ROUND($I$1*'Trends Settings '!$B$1,0),
INDIRECT("'2019 Equip Index Factors'!B"&amp;TEXT(ROUND(($I$1*'Trends Settings '!$B$1),0)+2,"0")),
'2019 Equip Index Factors'!B3)*0.01,0),
IF(OR('M&amp;E Property Good Factor'!H2 &gt; 'Trends Settings '!$B$3,B2 &lt;=ROUND($I$1*'Trends Settings '!$B$1,0)),
ROUND('Trends Settings '!$B$3*
IF(B2&gt;ROUND($I$1*'Trends Settings '!$B$1,0),INDIRECT("'2019 Equip Index Factors'!B"&amp;TEXT(ROUND(($I$1*'Trends Settings '!$B$1),0)+2,"0")),'2019 Equip Index Factors'!B3)*0.01,0),I1))</f>
        <v>90</v>
      </c>
      <c r="J2" s="38">
        <f ca="1">IF(AND(B2=1,'M&amp;E Property Good Factor'!I3&gt;'Trends Settings '!$B$3),
ROUND('M&amp;E Property Good Factor'!I3*IF(B2&gt;ROUND($J$1*'Trends Settings '!$B$1,0),
INDIRECT("'2019 Equip Index Factors'!B"&amp;TEXT(ROUND(($J$1*'Trends Settings '!$B$1),0)+2,"0")),
'2019 Equip Index Factors'!B3)*0.01,0),
IF(OR('M&amp;E Property Good Factor'!I2 &gt; 'Trends Settings '!$B$3,B2 &lt;=ROUND($J$1*'Trends Settings '!$B$1,0)),
ROUND('Trends Settings '!$B$3*
IF(B2&gt;ROUND($J$1*'Trends Settings '!$B$1,0),INDIRECT("'2019 Equip Index Factors'!B"&amp;TEXT(ROUND(($J$1*'Trends Settings '!$B$1),0)+2,"0")),'2019 Equip Index Factors'!B3)*0.01,0),J1))</f>
        <v>91</v>
      </c>
      <c r="K2" s="38">
        <f ca="1">IF(AND(B2=1,'M&amp;E Property Good Factor'!J3&gt;'Trends Settings '!$B$3),
ROUND('M&amp;E Property Good Factor'!J3*IF(B2&gt;ROUND($K$1*'Trends Settings '!$B$1,0),
INDIRECT("'2019 Equip Index Factors'!B"&amp;TEXT(ROUND(($K$1*'Trends Settings '!$B$1),0)+2,"0")),
'2019 Equip Index Factors'!B3)*0.01,0),
IF(OR('M&amp;E Property Good Factor'!J2 &gt; 'Trends Settings '!$B$3,B2 &lt;=ROUND($K$1*'Trends Settings '!$B$1,0)),
ROUND('Trends Settings '!$B$3*
IF(B2&gt;ROUND($K$1*'Trends Settings '!$B$1,0),INDIRECT("'2019 Equip Index Factors'!B"&amp;TEXT(ROUND(($K$1*'Trends Settings '!$B$1),0)+2,"0")),'2019 Equip Index Factors'!B3)*0.01,0),K1))</f>
        <v>92</v>
      </c>
      <c r="L2" s="38">
        <f ca="1">IF(AND(B2=1,'M&amp;E Property Good Factor'!K3&gt;'Trends Settings '!$B$3),
ROUND('M&amp;E Property Good Factor'!K3*IF(B2&gt;ROUND($L$1*'Trends Settings '!$B$1,0),
INDIRECT("'2019 Equip Index Factors'!B"&amp;TEXT(ROUND(($L$1*'Trends Settings '!$B$1),0)+2,"0")),
'2019 Equip Index Factors'!B3)*0.01,0),
IF(OR('M&amp;E Property Good Factor'!K2 &gt; 'Trends Settings '!$B$3,B2 &lt;=ROUND($L$1*'Trends Settings '!$B$1,0)),
ROUND('Trends Settings '!$B$3*
IF(B2&gt;ROUND($L$1*'Trends Settings '!$B$1,0),INDIRECT("'2019 Equip Index Factors'!B"&amp;TEXT(ROUND(($L$1*'Trends Settings '!$B$1),0)+2,"0")),'2019 Equip Index Factors'!B3)*0.01,0),L1))</f>
        <v>93</v>
      </c>
      <c r="M2" s="38">
        <f ca="1">IF(AND(B2=1,'M&amp;E Property Good Factor'!L3&gt;'Trends Settings '!$B$3),
ROUND('M&amp;E Property Good Factor'!L3*IF(B2&gt;ROUND($M$1*'Trends Settings '!$B$1,0),
INDIRECT("'2019 Equip Index Factors'!B"&amp;TEXT(ROUND(($M$1*'Trends Settings '!$B$1),0)+2,"0")),
'2019 Equip Index Factors'!B3)*0.01,0),
IF(OR('M&amp;E Property Good Factor'!L2 &gt; 'Trends Settings '!$B$3,B2 &lt;=ROUND($M$1*'Trends Settings '!$B$1,0)),
ROUND('Trends Settings '!$B$3*
IF(B2&gt;ROUND($M$1*'Trends Settings '!$B$1,0),INDIRECT("'2019 Equip Index Factors'!B"&amp;TEXT(ROUND(($M$1*'Trends Settings '!$B$1),0)+2,"0")),'2019 Equip Index Factors'!B3)*0.01,0),M1))</f>
        <v>93</v>
      </c>
      <c r="N2" s="38">
        <f ca="1">IF(AND(B2=1,'M&amp;E Property Good Factor'!M3&gt;'Trends Settings '!$B$3),
ROUND('M&amp;E Property Good Factor'!M3*IF(B2&gt;ROUND($N$1*'Trends Settings '!$B$1,0),
INDIRECT("'2019 Equip Index Factors'!B"&amp;TEXT(ROUND(($N$1*'Trends Settings '!$B$1),0)+2,"0")),
'2019 Equip Index Factors'!B3)*0.01,0),
IF(OR('M&amp;E Property Good Factor'!M2 &gt; 'Trends Settings '!$B$3,B2 &lt;=ROUND($N$1*'Trends Settings '!$B$1,0)),
ROUND('Trends Settings '!$B$3*
IF(B2&gt;ROUND($N$1*'Trends Settings '!$B$1,0),INDIRECT("'2019 Equip Index Factors'!B"&amp;TEXT(ROUND(($N$1*'Trends Settings '!$B$1),0)+2,"0")),'2019 Equip Index Factors'!B3)*0.01,0),N1))</f>
        <v>94</v>
      </c>
      <c r="O2" s="38">
        <f ca="1">IF(AND(B2=1,'M&amp;E Property Good Factor'!N3&gt;'Trends Settings '!$B$3),
ROUND('M&amp;E Property Good Factor'!N3*IF(B2&gt;ROUND($O$1*'Trends Settings '!$B$1,0),
INDIRECT("'2019 Equip Index Factors'!B"&amp;TEXT(ROUND(($O$1*'Trends Settings '!$B$1),0)+2,"0")),
'2019 Equip Index Factors'!B3)*0.01,0),
IF(OR('M&amp;E Property Good Factor'!N2 &gt; 'Trends Settings '!$B$3,B2 &lt;=ROUND($O$1*'Trends Settings '!$B$1,0)),
ROUND('Trends Settings '!$B$3*
IF(B2&gt;ROUND($O$1*'Trends Settings '!$B$1,0),INDIRECT("'2019 Equip Index Factors'!B"&amp;TEXT(ROUND(($O$1*'Trends Settings '!$B$1),0)+2,"0")),'2019 Equip Index Factors'!B3)*0.01,0),O1))</f>
        <v>95</v>
      </c>
      <c r="P2" s="38">
        <f ca="1">IF(AND(B2=1,'M&amp;E Property Good Factor'!O3&gt;'Trends Settings '!$B$3),
ROUND('M&amp;E Property Good Factor'!O3*IF(B2&gt;ROUND($P$1*'Trends Settings '!$B$1,0),
INDIRECT("'2019 Equip Index Factors'!B"&amp;TEXT(ROUND(($P$1*'Trends Settings '!$B$1),0)+2,"0")),
'2019 Equip Index Factors'!B3)*0.01,0),
IF(OR('M&amp;E Property Good Factor'!O2 &gt; 'Trends Settings '!$B$3,B2 &lt;=ROUND($P$1*'Trends Settings '!$B$1,0)),
ROUND('Trends Settings '!$B$3*
IF(B2&gt;ROUND($P$1*'Trends Settings '!$B$1,0),INDIRECT("'2019 Equip Index Factors'!B"&amp;TEXT(ROUND(($P$1*'Trends Settings '!$B$1),0)+2,"0")),'2019 Equip Index Factors'!B3)*0.01,0),P1))</f>
        <v>95</v>
      </c>
      <c r="Q2" s="38">
        <f ca="1">IF(AND(B2=1,'M&amp;E Property Good Factor'!P3&gt;'Trends Settings '!$B$3),
ROUND('M&amp;E Property Good Factor'!P3*IF(B2&gt;ROUND($Q$1*'Trends Settings '!$B$1,0),
INDIRECT("'2019 Equip Index Factors'!B"&amp;TEXT(ROUND(($Q$1*'Trends Settings '!$B$1),0)+2,"0")),
'2019 Equip Index Factors'!B3)*0.01,0),
IF(OR('M&amp;E Property Good Factor'!P2 &gt; 'Trends Settings '!$B$3,B2 &lt;=ROUND($Q$1*'Trends Settings '!$B$1,0)),
ROUND('Trends Settings '!$B$3*
IF(B2&gt;ROUND($Q$1*'Trends Settings '!$B$1,0),INDIRECT("'2019 Equip Index Factors'!B"&amp;TEXT(ROUND(($Q$1*'Trends Settings '!$B$1),0)+2,"0")),'2019 Equip Index Factors'!B3)*0.01,0),Q1))</f>
        <v>96</v>
      </c>
      <c r="R2" s="38">
        <f ca="1">IF(AND(B2=1,'M&amp;E Property Good Factor'!Q3&gt;'Trends Settings '!$B$3),
ROUND('M&amp;E Property Good Factor'!Q3*IF(B2&gt;ROUND($R$1*'Trends Settings '!$B$1,0),
INDIRECT("'2019 Equip Index Factors'!B"&amp;TEXT(ROUND(($R$1*'Trends Settings '!$B$1),0)+2,"0")),
'2019 Equip Index Factors'!B3)*0.01,0),
IF(OR('M&amp;E Property Good Factor'!Q2 &gt; 'Trends Settings '!$B$3,B2 &lt;=ROUND($R$1*'Trends Settings '!$B$1,0)),
ROUND('Trends Settings '!$B$3*
IF(B2&gt;ROUND($R$1*'Trends Settings '!$B$1,0),INDIRECT("'2019 Equip Index Factors'!B"&amp;TEXT(ROUND(($R$1*'Trends Settings '!$B$1),0)+2,"0")),'2019 Equip Index Factors'!B3)*0.01,0),R1))</f>
        <v>96</v>
      </c>
      <c r="S2" s="38">
        <f ca="1">IF(AND(B2=1,'M&amp;E Property Good Factor'!R3&gt;'Trends Settings '!$B$3),
ROUND('M&amp;E Property Good Factor'!R3*IF(B2&gt;ROUND($S$1*'Trends Settings '!$B$1,0),
INDIRECT("'2019 Equip Index Factors'!B"&amp;TEXT(ROUND(($S$1*'Trends Settings '!$B$1),0)+2,"0")),
'2019 Equip Index Factors'!B3)*0.01,0),
IF(OR('M&amp;E Property Good Factor'!R2 &gt; 'Trends Settings '!$B$3,B2 &lt;=ROUND($S$1*'Trends Settings '!$B$1,0)),
ROUND('Trends Settings '!$B$3*
IF(B2&gt;ROUND($S$1*'Trends Settings '!$B$1,0),INDIRECT("'2019 Equip Index Factors'!B"&amp;TEXT(ROUND(($S$1*'Trends Settings '!$B$1),0)+2,"0")),'2019 Equip Index Factors'!B3)*0.01,0),S1))</f>
        <v>97</v>
      </c>
      <c r="T2" s="38">
        <f ca="1">IF(AND(B2=1,'M&amp;E Property Good Factor'!S3&gt;'Trends Settings '!$B$3),
ROUND('M&amp;E Property Good Factor'!S3*IF(B2&gt;ROUND($T$1*'Trends Settings '!$B$1,0),
INDIRECT("'2019 Equip Index Factors'!B"&amp;TEXT(ROUND(($T$1*'Trends Settings '!$B$1),0)+2,"0")),
'2019 Equip Index Factors'!B3)*0.01,0),
IF(OR('M&amp;E Property Good Factor'!S2 &gt; 'Trends Settings '!$B$3,B2 &lt;=ROUND($T$1*'Trends Settings '!$B$1,0)),
ROUND('Trends Settings '!$B$3*
IF(B2&gt;ROUND($T$1*'Trends Settings '!$B$1,0),INDIRECT("'2019 Equip Index Factors'!B"&amp;TEXT(ROUND(($T$1*'Trends Settings '!$B$1),0)+2,"0")),'2019 Equip Index Factors'!B3)*0.01,0),T1))</f>
        <v>97</v>
      </c>
      <c r="U2" s="38">
        <f ca="1">IF(AND(B2=1,'M&amp;E Property Good Factor'!T3&gt;'Trends Settings '!$B$3),
ROUND('M&amp;E Property Good Factor'!T3*IF(B2&gt;ROUND($U$1*'Trends Settings '!$B$1,0),
INDIRECT("'2019 Equip Index Factors'!B"&amp;TEXT(ROUND(($U$1*'Trends Settings '!$B$1),0)+2,"0")),
'2019 Equip Index Factors'!B3)*0.01,0),
IF(OR('M&amp;E Property Good Factor'!T2 &gt; 'Trends Settings '!$B$3,B2 &lt;=ROUND($U$1*'Trends Settings '!$B$1,0)),
ROUND('Trends Settings '!$B$3*
IF(B2&gt;ROUND($U$1*'Trends Settings '!$B$1,0),INDIRECT("'2019 Equip Index Factors'!B"&amp;TEXT(ROUND(($U$1*'Trends Settings '!$B$1),0)+2,"0")),'2019 Equip Index Factors'!B3)*0.01,0),U1))</f>
        <v>98</v>
      </c>
      <c r="V2" s="38">
        <f ca="1">IF(AND(B2=1,'M&amp;E Property Good Factor'!U3&gt;'Trends Settings '!$B$3),
ROUND('M&amp;E Property Good Factor'!U3*IF(B2&gt;ROUND($V$1*'Trends Settings '!$B$1,0),
INDIRECT("'2019 Equip Index Factors'!B"&amp;TEXT(ROUND(($V$1*'Trends Settings '!$B$1),0)+2,"0")),
'2019 Equip Index Factors'!B3)*0.01,0),
IF(OR('M&amp;E Property Good Factor'!U2 &gt; 'Trends Settings '!$B$3,B2 &lt;=ROUND($V$1*'Trends Settings '!$B$1,0)),
ROUND('Trends Settings '!$B$3*
IF(B2&gt;ROUND($V$1*'Trends Settings '!$B$1,0),INDIRECT("'2019 Equip Index Factors'!B"&amp;TEXT(ROUND(($V$1*'Trends Settings '!$B$1),0)+2,"0")),'2019 Equip Index Factors'!B3)*0.01,0),V1))</f>
        <v>98</v>
      </c>
      <c r="W2" s="38">
        <f ca="1">IF(AND(B2=1,'M&amp;E Property Good Factor'!V3&gt;'Trends Settings '!$B$3),
ROUND('M&amp;E Property Good Factor'!V3*IF(B2&gt;ROUND($W$1*'Trends Settings '!$B$1,0),
INDIRECT("'2019 Equip Index Factors'!B"&amp;TEXT(ROUND(($W$1*'Trends Settings '!$B$1),0)+2,"0")),
'2019 Equip Index Factors'!B3)*0.01,0),
IF(OR('M&amp;E Property Good Factor'!V2 &gt; 'Trends Settings '!$B$3,B2 &lt;=ROUND($W$1*'Trends Settings '!$B$1,0)),
ROUND('Trends Settings '!$B$3*
IF(B2&gt;ROUND($W$1*'Trends Settings '!$B$1,0),INDIRECT("'2019 Equip Index Factors'!B"&amp;TEXT(ROUND(($W$1*'Trends Settings '!$B$1),0)+2,"0")),'2019 Equip Index Factors'!B3)*0.01,0),W1))</f>
        <v>99</v>
      </c>
    </row>
    <row r="3" spans="1:23" ht="12.75" customHeight="1">
      <c r="A3" s="63">
        <v>2018</v>
      </c>
      <c r="B3" s="33">
        <v>2</v>
      </c>
      <c r="C3" s="38">
        <f ca="1">IF(OR(B3=1,'M&amp;E Property Good Factor'!B4&gt;'Trends Settings '!$B$3),ROUND('M&amp;E Property Good Factor'!B4*IF(B3&gt;ROUND($C$1*'Trends Settings '!$B$1,0),INDIRECT("'2019 Equip Index Factors'!B"&amp;TEXT(ROUND(($C$1*'Trends Settings '!$B$1),0)+2,"0")),'2019 Equip Index Factors'!B4)*0.01,0),IF(OR('M&amp;E Property Good Factor'!B3 &gt; 'Trends Settings '!$B$3,B3 &lt;=ROUND($C$1*'Trends Settings '!$B$1,0)),ROUND('Trends Settings '!$B$3*IF(B3&gt;ROUND($C$1*'Trends Settings '!$B$1,0),INDIRECT("'2019 Equip Index Factors'!B"&amp;TEXT(ROUND(($C$1*'Trends Settings '!$B$1),0)+2,"0")),'2019 Equip Index Factors'!B4)*0.01,0),C2))</f>
        <v>38</v>
      </c>
      <c r="D3" s="38">
        <f ca="1">IF(OR(B3=1,'M&amp;E Property Good Factor'!C4&gt;'Trends Settings '!$B$3),
ROUND('M&amp;E Property Good Factor'!C4*IF(B3&gt;ROUND($D$1*'Trends Settings '!$B$1,0),
INDIRECT("'2019 Equip Index Factors'!B"&amp;TEXT(ROUND(($D$1*'Trends Settings '!$B$1),0)+2,"0")),
'2019 Equip Index Factors'!B4)*0.01,0),
IF(OR('M&amp;E Property Good Factor'!C3 &gt; 'Trends Settings '!$B$3,B3 &lt;=ROUND($D$1*'Trends Settings '!$B$1,0)),
ROUND('Trends Settings '!$B$3*
IF(B3&gt;ROUND($D$1*'Trends Settings '!$B$1,0),INDIRECT("'2019 Equip Index Factors'!B"&amp;TEXT(ROUND(($D$1*'Trends Settings '!$B$1),0)+2,"0")),'2019 Equip Index Factors'!B4)*0.01,0),D2))</f>
        <v>53</v>
      </c>
      <c r="E3" s="38">
        <f ca="1">IF(OR(B3=1,'M&amp;E Property Good Factor'!D4&gt;'Trends Settings '!$B$3),
ROUND('M&amp;E Property Good Factor'!D4*IF(B3&gt;ROUND($E$1*'Trends Settings '!$B$1,0),
INDIRECT("'2019 Equip Index Factors'!B"&amp;TEXT(ROUND(($E$1*'Trends Settings '!$B$1),0)+2,"0")),
'2019 Equip Index Factors'!B4)*0.01,0),
IF(OR('M&amp;E Property Good Factor'!D3 &gt; 'Trends Settings '!$B$3,B3 &lt;=ROUND($E$1*'Trends Settings '!$B$1,0)),
ROUND('Trends Settings '!$B$3*
IF(B3&gt;ROUND($E$1*'Trends Settings '!$B$1,0),INDIRECT("'2019 Equip Index Factors'!B"&amp;TEXT(ROUND(($E$1*'Trends Settings '!$B$1),0)+2,"0")),'2019 Equip Index Factors'!B4)*0.01,0),E2))</f>
        <v>63</v>
      </c>
      <c r="F3" s="38">
        <f ca="1">IF(OR(B3=1,'M&amp;E Property Good Factor'!E4&gt;'Trends Settings '!$B$3),
ROUND('M&amp;E Property Good Factor'!E4*IF(B3&gt;ROUND($F$1*'Trends Settings '!$B$1,0),
INDIRECT("'2019 Equip Index Factors'!B"&amp;TEXT(ROUND(($F$1*'Trends Settings '!$B$1),0)+2,"0")),
'2019 Equip Index Factors'!B4)*0.01,0),
IF(OR('M&amp;E Property Good Factor'!E3 &gt; 'Trends Settings '!$B$3,B3 &lt;=ROUND($F$1*'Trends Settings '!$B$1,0)),
ROUND('Trends Settings '!$B$3*
IF(B3&gt;ROUND($F$1*'Trends Settings '!$B$1,0),INDIRECT("'2019 Equip Index Factors'!B"&amp;TEXT(ROUND(($F$1*'Trends Settings '!$B$1),0)+2,"0")),'2019 Equip Index Factors'!B4)*0.01,0),F2))</f>
        <v>70</v>
      </c>
      <c r="G3" s="38">
        <f ca="1">IF(OR(B3=1,'M&amp;E Property Good Factor'!F4&gt;'Trends Settings '!$B$3),
ROUND('M&amp;E Property Good Factor'!F4*IF(B3&gt;ROUND($G$1*'Trends Settings '!$B$1,0),
INDIRECT("'2019 Equip Index Factors'!B"&amp;TEXT(ROUND(($G$1*'Trends Settings '!$B$1),0)+2,"0")),
'2019 Equip Index Factors'!B4)*0.01,0),
IF(OR('M&amp;E Property Good Factor'!F3 &gt; 'Trends Settings '!$B$3,B3 &lt;=ROUND($G$1*'Trends Settings '!$B$1,0)),
ROUND('Trends Settings '!$B$3*
IF(B3&gt;ROUND($G$1*'Trends Settings '!$B$1,0),INDIRECT("'2019 Equip Index Factors'!B"&amp;TEXT(ROUND(($G$1*'Trends Settings '!$B$1),0)+2,"0")),'2019 Equip Index Factors'!B4)*0.01,0),G2))</f>
        <v>76</v>
      </c>
      <c r="H3" s="38">
        <f ca="1">IF(OR(B3=1,'M&amp;E Property Good Factor'!G4&gt;'Trends Settings '!$B$3),
ROUND('M&amp;E Property Good Factor'!G4*IF(B3&gt;ROUND($H$1*'Trends Settings '!$B$1,0),
INDIRECT("'2019 Equip Index Factors'!B"&amp;TEXT(ROUND(($H$1*'Trends Settings '!$B$1),0)+2,"0")),
'2019 Equip Index Factors'!B4)*0.01,0),
IF(OR('M&amp;E Property Good Factor'!G3 &gt; 'Trends Settings '!$B$3,B3 &lt;=ROUND($H$1*'Trends Settings '!$B$1,0)),
ROUND('Trends Settings '!$B$3*
IF(B3&gt;ROUND($H$1*'Trends Settings '!$B$1,0),INDIRECT("'2019 Equip Index Factors'!B"&amp;TEXT(ROUND(($H$1*'Trends Settings '!$B$1),0)+2,"0")),'2019 Equip Index Factors'!B4)*0.01,0),H2))</f>
        <v>79</v>
      </c>
      <c r="I3" s="38">
        <f ca="1">IF(OR(B3=1,'M&amp;E Property Good Factor'!H4&gt;'Trends Settings '!$B$3),
ROUND('M&amp;E Property Good Factor'!H4*IF(B3&gt;ROUND($I$1*'Trends Settings '!$B$1,0),
INDIRECT("'2019 Equip Index Factors'!B"&amp;TEXT(ROUND(($I$1*'Trends Settings '!$B$1),0)+2,"0")),
'2019 Equip Index Factors'!B4)*0.01,0),
IF(OR('M&amp;E Property Good Factor'!H3 &gt; 'Trends Settings '!$B$3,B3 &lt;=ROUND($I$1*'Trends Settings '!$B$1,0)),
ROUND('Trends Settings '!$B$3*
IF(B3&gt;ROUND($I$1*'Trends Settings '!$B$1,0),INDIRECT("'2019 Equip Index Factors'!B"&amp;TEXT(ROUND(($I$1*'Trends Settings '!$B$1),0)+2,"0")),'2019 Equip Index Factors'!B4)*0.01,0),I2))</f>
        <v>83</v>
      </c>
      <c r="J3" s="38">
        <f ca="1">IF(OR(B3=1,'M&amp;E Property Good Factor'!I4&gt;'Trends Settings '!$B$3),
ROUND('M&amp;E Property Good Factor'!I4*IF(B3&gt;ROUND($J$1*'Trends Settings '!$B$1,0),
INDIRECT("'2019 Equip Index Factors'!B"&amp;TEXT(ROUND(($J$1*'Trends Settings '!$B$1),0)+2,"0")),
'2019 Equip Index Factors'!B4)*0.01,0),
IF(OR('M&amp;E Property Good Factor'!I3 &gt; 'Trends Settings '!$B$3,B3 &lt;=ROUND($J$1*'Trends Settings '!$B$1,0)),
ROUND('Trends Settings '!$B$3*
IF(B3&gt;ROUND($J$1*'Trends Settings '!$B$1,0),INDIRECT("'2019 Equip Index Factors'!B"&amp;TEXT(ROUND(($J$1*'Trends Settings '!$B$1),0)+2,"0")),'2019 Equip Index Factors'!B4)*0.01,0),J2))</f>
        <v>85</v>
      </c>
      <c r="K3" s="38">
        <f ca="1">IF(OR(B3=1,'M&amp;E Property Good Factor'!J4&gt;'Trends Settings '!$B$3),
ROUND('M&amp;E Property Good Factor'!J4*IF(B3&gt;ROUND($K$1*'Trends Settings '!$B$1,0),
INDIRECT("'2019 Equip Index Factors'!B"&amp;TEXT(ROUND(($K$1*'Trends Settings '!$B$1),0)+2,"0")),
'2019 Equip Index Factors'!B4)*0.01,0),
IF(OR('M&amp;E Property Good Factor'!J3 &gt; 'Trends Settings '!$B$3,B3 &lt;=ROUND($K$1*'Trends Settings '!$B$1,0)),
ROUND('Trends Settings '!$B$3*
IF(B3&gt;ROUND($K$1*'Trends Settings '!$B$1,0),INDIRECT("'2019 Equip Index Factors'!B"&amp;TEXT(ROUND(($K$1*'Trends Settings '!$B$1),0)+2,"0")),'2019 Equip Index Factors'!B4)*0.01,0),K2))</f>
        <v>87</v>
      </c>
      <c r="L3" s="38">
        <f ca="1">IF(OR(B3=1,'M&amp;E Property Good Factor'!K4&gt;'Trends Settings '!$B$3),
ROUND('M&amp;E Property Good Factor'!K4*IF(B3&gt;ROUND($L$1*'Trends Settings '!$B$1,0),
INDIRECT("'2019 Equip Index Factors'!B"&amp;TEXT(ROUND(($L$1*'Trends Settings '!$B$1),0)+2,"0")),
'2019 Equip Index Factors'!B4)*0.01,0),
IF(OR('M&amp;E Property Good Factor'!K3 &gt; 'Trends Settings '!$B$3,B3 &lt;=ROUND($L$1*'Trends Settings '!$B$1,0)),
ROUND('Trends Settings '!$B$3*
IF(B3&gt;ROUND($L$1*'Trends Settings '!$B$1,0),INDIRECT("'2019 Equip Index Factors'!B"&amp;TEXT(ROUND(($L$1*'Trends Settings '!$B$1),0)+2,"0")),'2019 Equip Index Factors'!B4)*0.01,0),L2))</f>
        <v>89</v>
      </c>
      <c r="M3" s="38">
        <f ca="1">IF(OR(B3=1,'M&amp;E Property Good Factor'!L4&gt;'Trends Settings '!$B$3),
ROUND('M&amp;E Property Good Factor'!L4*IF(B3&gt;ROUND($M$1*'Trends Settings '!$B$1,0),
INDIRECT("'2019 Equip Index Factors'!B"&amp;TEXT(ROUND(($M$1*'Trends Settings '!$B$1),0)+2,"0")),
'2019 Equip Index Factors'!B4)*0.01,0),
IF(OR('M&amp;E Property Good Factor'!L3 &gt; 'Trends Settings '!$B$3,B3 &lt;=ROUND($M$1*'Trends Settings '!$B$1,0)),
ROUND('Trends Settings '!$B$3*
IF(B3&gt;ROUND($M$1*'Trends Settings '!$B$1,0),INDIRECT("'2019 Equip Index Factors'!B"&amp;TEXT(ROUND(($M$1*'Trends Settings '!$B$1),0)+2,"0")),'2019 Equip Index Factors'!B4)*0.01,0),M2))</f>
        <v>90</v>
      </c>
      <c r="N3" s="38">
        <f ca="1">IF(OR(B3=1,'M&amp;E Property Good Factor'!M4&gt;'Trends Settings '!$B$3),
ROUND('M&amp;E Property Good Factor'!M4*IF(B3&gt;ROUND($N$1*'Trends Settings '!$B$1,0),
INDIRECT("'2019 Equip Index Factors'!B"&amp;TEXT(ROUND(($N$1*'Trends Settings '!$B$1),0)+2,"0")),
'2019 Equip Index Factors'!B4)*0.01,0),
IF(OR('M&amp;E Property Good Factor'!M3 &gt; 'Trends Settings '!$B$3,B3 &lt;=ROUND($N$1*'Trends Settings '!$B$1,0)),
ROUND('Trends Settings '!$B$3*
IF(B3&gt;ROUND($N$1*'Trends Settings '!$B$1,0),INDIRECT("'2019 Equip Index Factors'!B"&amp;TEXT(ROUND(($N$1*'Trends Settings '!$B$1),0)+2,"0")),'2019 Equip Index Factors'!B4)*0.01,0),N2))</f>
        <v>91</v>
      </c>
      <c r="O3" s="38">
        <f ca="1">IF(OR(B3=1,'M&amp;E Property Good Factor'!N4&gt;'Trends Settings '!$B$3),
ROUND('M&amp;E Property Good Factor'!N4*IF(B3&gt;ROUND($O$1*'Trends Settings '!$B$1,0),
INDIRECT("'2019 Equip Index Factors'!B"&amp;TEXT(ROUND(($O$1*'Trends Settings '!$B$1),0)+2,"0")),
'2019 Equip Index Factors'!B4)*0.01,0),
IF(OR('M&amp;E Property Good Factor'!N3 &gt; 'Trends Settings '!$B$3,B3 &lt;=ROUND($O$1*'Trends Settings '!$B$1,0)),
ROUND('Trends Settings '!$B$3*
IF(B3&gt;ROUND($O$1*'Trends Settings '!$B$1,0),INDIRECT("'2019 Equip Index Factors'!B"&amp;TEXT(ROUND(($O$1*'Trends Settings '!$B$1),0)+2,"0")),'2019 Equip Index Factors'!B4)*0.01,0),O2))</f>
        <v>93</v>
      </c>
      <c r="P3" s="38">
        <f ca="1">IF(OR(B3=1,'M&amp;E Property Good Factor'!O4&gt;'Trends Settings '!$B$3),
ROUND('M&amp;E Property Good Factor'!O4*IF(B3&gt;ROUND($P$1*'Trends Settings '!$B$1,0),
INDIRECT("'2019 Equip Index Factors'!B"&amp;TEXT(ROUND(($P$1*'Trends Settings '!$B$1),0)+2,"0")),
'2019 Equip Index Factors'!B4)*0.01,0),
IF(OR('M&amp;E Property Good Factor'!O3 &gt; 'Trends Settings '!$B$3,B3 &lt;=ROUND($P$1*'Trends Settings '!$B$1,0)),
ROUND('Trends Settings '!$B$3*
IF(B3&gt;ROUND($P$1*'Trends Settings '!$B$1,0),INDIRECT("'2019 Equip Index Factors'!B"&amp;TEXT(ROUND(($P$1*'Trends Settings '!$B$1),0)+2,"0")),'2019 Equip Index Factors'!B4)*0.01,0),P2))</f>
        <v>94</v>
      </c>
      <c r="Q3" s="38">
        <f ca="1">IF(OR(B3=1,'M&amp;E Property Good Factor'!P4&gt;'Trends Settings '!$B$3),
ROUND('M&amp;E Property Good Factor'!P4*IF(B3&gt;ROUND($Q$1*'Trends Settings '!$B$1,0),
INDIRECT("'2019 Equip Index Factors'!B"&amp;TEXT(ROUND(($Q$1*'Trends Settings '!$B$1),0)+2,"0")),
'2019 Equip Index Factors'!B4)*0.01,0),
IF(OR('M&amp;E Property Good Factor'!P3 &gt; 'Trends Settings '!$B$3,B3 &lt;=ROUND($Q$1*'Trends Settings '!$B$1,0)),
ROUND('Trends Settings '!$B$3*
IF(B3&gt;ROUND($Q$1*'Trends Settings '!$B$1,0),INDIRECT("'2019 Equip Index Factors'!B"&amp;TEXT(ROUND(($Q$1*'Trends Settings '!$B$1),0)+2,"0")),'2019 Equip Index Factors'!B4)*0.01,0),Q2))</f>
        <v>95</v>
      </c>
      <c r="R3" s="38">
        <f ca="1">IF(OR(B3=1,'M&amp;E Property Good Factor'!Q4&gt;'Trends Settings '!$B$3),
ROUND('M&amp;E Property Good Factor'!Q4*IF(B3&gt;ROUND($R$1*'Trends Settings '!$B$1,0),
INDIRECT("'2019 Equip Index Factors'!B"&amp;TEXT(ROUND(($R$1*'Trends Settings '!$B$1),0)+2,"0")),
'2019 Equip Index Factors'!B4)*0.01,0),
IF(OR('M&amp;E Property Good Factor'!Q3 &gt; 'Trends Settings '!$B$3,B3 &lt;=ROUND($R$1*'Trends Settings '!$B$1,0)),
ROUND('Trends Settings '!$B$3*
IF(B3&gt;ROUND($R$1*'Trends Settings '!$B$1,0),INDIRECT("'2019 Equip Index Factors'!B"&amp;TEXT(ROUND(($R$1*'Trends Settings '!$B$1),0)+2,"0")),'2019 Equip Index Factors'!B4)*0.01,0),R2))</f>
        <v>96</v>
      </c>
      <c r="S3" s="38">
        <f ca="1">IF(OR(B3=1,'M&amp;E Property Good Factor'!R4&gt;'Trends Settings '!$B$3),
ROUND('M&amp;E Property Good Factor'!R4*IF(B3&gt;ROUND($S$1*'Trends Settings '!$B$1,0),
INDIRECT("'2019 Equip Index Factors'!B"&amp;TEXT(ROUND(($S$1*'Trends Settings '!$B$1),0)+2,"0")),
'2019 Equip Index Factors'!B4)*0.01,0),
IF(OR('M&amp;E Property Good Factor'!R3 &gt; 'Trends Settings '!$B$3,B3 &lt;=ROUND($S$1*'Trends Settings '!$B$1,0)),
ROUND('Trends Settings '!$B$3*
IF(B3&gt;ROUND($S$1*'Trends Settings '!$B$1,0),INDIRECT("'2019 Equip Index Factors'!B"&amp;TEXT(ROUND(($S$1*'Trends Settings '!$B$1),0)+2,"0")),'2019 Equip Index Factors'!B4)*0.01,0),S2))</f>
        <v>97</v>
      </c>
      <c r="T3" s="38">
        <f ca="1">IF(OR(B3=1,'M&amp;E Property Good Factor'!S4&gt;'Trends Settings '!$B$3),
ROUND('M&amp;E Property Good Factor'!S4*IF(B3&gt;ROUND($T$1*'Trends Settings '!$B$1,0),
INDIRECT("'2019 Equip Index Factors'!B"&amp;TEXT(ROUND(($T$1*'Trends Settings '!$B$1),0)+2,"0")),
'2019 Equip Index Factors'!B4)*0.01,0),
IF(OR('M&amp;E Property Good Factor'!S3 &gt; 'Trends Settings '!$B$3,B3 &lt;=ROUND($T$1*'Trends Settings '!$B$1,0)),
ROUND('Trends Settings '!$B$3*
IF(B3&gt;ROUND($T$1*'Trends Settings '!$B$1,0),INDIRECT("'2019 Equip Index Factors'!B"&amp;TEXT(ROUND(($T$1*'Trends Settings '!$B$1),0)+2,"0")),'2019 Equip Index Factors'!B4)*0.01,0),T2))</f>
        <v>98</v>
      </c>
      <c r="U3" s="38">
        <f ca="1">IF(OR(B3=1,'M&amp;E Property Good Factor'!T4&gt;'Trends Settings '!$B$3),
ROUND('M&amp;E Property Good Factor'!T4*IF(B3&gt;ROUND($U$1*'Trends Settings '!$B$1,0),
INDIRECT("'2019 Equip Index Factors'!B"&amp;TEXT(ROUND(($U$1*'Trends Settings '!$B$1),0)+2,"0")),
'2019 Equip Index Factors'!B4)*0.01,0),
IF(OR('M&amp;E Property Good Factor'!T3 &gt; 'Trends Settings '!$B$3,B3 &lt;=ROUND($U$1*'Trends Settings '!$B$1,0)),
ROUND('Trends Settings '!$B$3*
IF(B3&gt;ROUND($U$1*'Trends Settings '!$B$1,0),INDIRECT("'2019 Equip Index Factors'!B"&amp;TEXT(ROUND(($U$1*'Trends Settings '!$B$1),0)+2,"0")),'2019 Equip Index Factors'!B4)*0.01,0),U2))</f>
        <v>100</v>
      </c>
      <c r="V3" s="38">
        <f ca="1">IF(OR(B3=1,'M&amp;E Property Good Factor'!U4&gt;'Trends Settings '!$B$3),
ROUND('M&amp;E Property Good Factor'!U4*IF(B3&gt;ROUND($V$1*'Trends Settings '!$B$1,0),
INDIRECT("'2019 Equip Index Factors'!B"&amp;TEXT(ROUND(($V$1*'Trends Settings '!$B$1),0)+2,"0")),
'2019 Equip Index Factors'!B4)*0.01,0),
IF(OR('M&amp;E Property Good Factor'!U3 &gt; 'Trends Settings '!$B$3,B3 &lt;=ROUND($V$1*'Trends Settings '!$B$1,0)),
ROUND('Trends Settings '!$B$3*
IF(B3&gt;ROUND($V$1*'Trends Settings '!$B$1,0),INDIRECT("'2019 Equip Index Factors'!B"&amp;TEXT(ROUND(($V$1*'Trends Settings '!$B$1),0)+2,"0")),'2019 Equip Index Factors'!B4)*0.01,0),V2))</f>
        <v>101</v>
      </c>
      <c r="W3" s="38">
        <f ca="1">IF(OR(B3=1,'M&amp;E Property Good Factor'!V4&gt;'Trends Settings '!$B$3),
ROUND('M&amp;E Property Good Factor'!V4*IF(B3&gt;ROUND($W$1*'Trends Settings '!$B$1,0),
INDIRECT("'2019 Equip Index Factors'!B"&amp;TEXT(ROUND(($W$1*'Trends Settings '!$B$1),0)+2,"0")),
'2019 Equip Index Factors'!B4)*0.01,0),
IF(OR('M&amp;E Property Good Factor'!V3 &gt; 'Trends Settings '!$B$3,B3 &lt;=ROUND($W$1*'Trends Settings '!$B$1,0)),
ROUND('Trends Settings '!$B$3*
IF(B3&gt;ROUND($W$1*'Trends Settings '!$B$1,0),INDIRECT("'2019 Equip Index Factors'!B"&amp;TEXT(ROUND(($W$1*'Trends Settings '!$B$1),0)+2,"0")),'2019 Equip Index Factors'!B4)*0.01,0),W2))</f>
        <v>102</v>
      </c>
    </row>
    <row r="4" spans="1:23" ht="12.75" customHeight="1">
      <c r="A4" s="63">
        <v>2017</v>
      </c>
      <c r="B4" s="33">
        <v>3</v>
      </c>
      <c r="C4" s="38">
        <f ca="1">IF(OR(B4=1,'M&amp;E Property Good Factor'!B5&gt;'Trends Settings '!$B$3),ROUND('M&amp;E Property Good Factor'!B5*IF(B4&gt;ROUND($C$1*'Trends Settings '!$B$1,0),INDIRECT("'2019 Equip Index Factors'!B"&amp;TEXT(ROUND(($C$1*'Trends Settings '!$B$1),0)+2,"0")),'2019 Equip Index Factors'!B5)*0.01,0),IF(OR('M&amp;E Property Good Factor'!B4 &gt; 'Trends Settings '!$B$3,B4 &lt;=ROUND($C$1*'Trends Settings '!$B$1,0)),ROUND('Trends Settings '!$B$3*IF(B4&gt;ROUND($C$1*'Trends Settings '!$B$1,0),INDIRECT("'2019 Equip Index Factors'!B"&amp;TEXT(ROUND(($C$1*'Trends Settings '!$B$1),0)+2,"0")),'2019 Equip Index Factors'!B5)*0.01,0),C3))</f>
        <v>17</v>
      </c>
      <c r="D4" s="38">
        <f ca="1">IF(OR(B4=1,'M&amp;E Property Good Factor'!C5&gt;'Trends Settings '!$B$3),
ROUND('M&amp;E Property Good Factor'!C5*IF(B4&gt;ROUND($D$1*'Trends Settings '!$B$1,0),
INDIRECT("'2019 Equip Index Factors'!B"&amp;TEXT(ROUND(($D$1*'Trends Settings '!$B$1),0)+2,"0")),
'2019 Equip Index Factors'!B5)*0.01,0),
IF(OR('M&amp;E Property Good Factor'!C4 &gt; 'Trends Settings '!$B$3,B4 &lt;=ROUND($D$1*'Trends Settings '!$B$1,0)),
ROUND('Trends Settings '!$B$3*
IF(B4&gt;ROUND($D$1*'Trends Settings '!$B$1,0),INDIRECT("'2019 Equip Index Factors'!B"&amp;TEXT(ROUND(($D$1*'Trends Settings '!$B$1),0)+2,"0")),'2019 Equip Index Factors'!B5)*0.01,0),D3))</f>
        <v>33</v>
      </c>
      <c r="E4" s="38">
        <f ca="1">IF(OR(B4=1,'M&amp;E Property Good Factor'!D5&gt;'Trends Settings '!$B$3),
ROUND('M&amp;E Property Good Factor'!D5*IF(B4&gt;ROUND($E$1*'Trends Settings '!$B$1,0),
INDIRECT("'2019 Equip Index Factors'!B"&amp;TEXT(ROUND(($E$1*'Trends Settings '!$B$1),0)+2,"0")),
'2019 Equip Index Factors'!B5)*0.01,0),
IF(OR('M&amp;E Property Good Factor'!D4 &gt; 'Trends Settings '!$B$3,B4 &lt;=ROUND($E$1*'Trends Settings '!$B$1,0)),
ROUND('Trends Settings '!$B$3*
IF(B4&gt;ROUND($E$1*'Trends Settings '!$B$1,0),INDIRECT("'2019 Equip Index Factors'!B"&amp;TEXT(ROUND(($E$1*'Trends Settings '!$B$1),0)+2,"0")),'2019 Equip Index Factors'!B5)*0.01,0),E3))</f>
        <v>46</v>
      </c>
      <c r="F4" s="38">
        <f ca="1">IF(OR(B4=1,'M&amp;E Property Good Factor'!E5&gt;'Trends Settings '!$B$3),
ROUND('M&amp;E Property Good Factor'!E5*IF(B4&gt;ROUND($F$1*'Trends Settings '!$B$1,0),
INDIRECT("'2019 Equip Index Factors'!B"&amp;TEXT(ROUND(($F$1*'Trends Settings '!$B$1),0)+2,"0")),
'2019 Equip Index Factors'!B5)*0.01,0),
IF(OR('M&amp;E Property Good Factor'!E4 &gt; 'Trends Settings '!$B$3,B4 &lt;=ROUND($F$1*'Trends Settings '!$B$1,0)),
ROUND('Trends Settings '!$B$3*
IF(B4&gt;ROUND($F$1*'Trends Settings '!$B$1,0),INDIRECT("'2019 Equip Index Factors'!B"&amp;TEXT(ROUND(($F$1*'Trends Settings '!$B$1),0)+2,"0")),'2019 Equip Index Factors'!B5)*0.01,0),F3))</f>
        <v>56</v>
      </c>
      <c r="G4" s="38">
        <f ca="1">IF(OR(B4=1,'M&amp;E Property Good Factor'!F5&gt;'Trends Settings '!$B$3),
ROUND('M&amp;E Property Good Factor'!F5*IF(B4&gt;ROUND($G$1*'Trends Settings '!$B$1,0),
INDIRECT("'2019 Equip Index Factors'!B"&amp;TEXT(ROUND(($G$1*'Trends Settings '!$B$1),0)+2,"0")),
'2019 Equip Index Factors'!B5)*0.01,0),
IF(OR('M&amp;E Property Good Factor'!F4 &gt; 'Trends Settings '!$B$3,B4 &lt;=ROUND($G$1*'Trends Settings '!$B$1,0)),
ROUND('Trends Settings '!$B$3*
IF(B4&gt;ROUND($G$1*'Trends Settings '!$B$1,0),INDIRECT("'2019 Equip Index Factors'!B"&amp;TEXT(ROUND(($G$1*'Trends Settings '!$B$1),0)+2,"0")),'2019 Equip Index Factors'!B5)*0.01,0),G3))</f>
        <v>63</v>
      </c>
      <c r="H4" s="38">
        <f ca="1">IF(OR(B4=1,'M&amp;E Property Good Factor'!G5&gt;'Trends Settings '!$B$3),
ROUND('M&amp;E Property Good Factor'!G5*IF(B4&gt;ROUND($H$1*'Trends Settings '!$B$1,0),
INDIRECT("'2019 Equip Index Factors'!B"&amp;TEXT(ROUND(($H$1*'Trends Settings '!$B$1),0)+2,"0")),
'2019 Equip Index Factors'!B5)*0.01,0),
IF(OR('M&amp;E Property Good Factor'!G4 &gt; 'Trends Settings '!$B$3,B4 &lt;=ROUND($H$1*'Trends Settings '!$B$1,0)),
ROUND('Trends Settings '!$B$3*
IF(B4&gt;ROUND($H$1*'Trends Settings '!$B$1,0),INDIRECT("'2019 Equip Index Factors'!B"&amp;TEXT(ROUND(($H$1*'Trends Settings '!$B$1),0)+2,"0")),'2019 Equip Index Factors'!B5)*0.01,0),H3))</f>
        <v>69</v>
      </c>
      <c r="I4" s="38">
        <f ca="1">IF(OR(B4=1,'M&amp;E Property Good Factor'!H5&gt;'Trends Settings '!$B$3),
ROUND('M&amp;E Property Good Factor'!H5*IF(B4&gt;ROUND($I$1*'Trends Settings '!$B$1,0),
INDIRECT("'2019 Equip Index Factors'!B"&amp;TEXT(ROUND(($I$1*'Trends Settings '!$B$1),0)+2,"0")),
'2019 Equip Index Factors'!B5)*0.01,0),
IF(OR('M&amp;E Property Good Factor'!H4 &gt; 'Trends Settings '!$B$3,B4 &lt;=ROUND($I$1*'Trends Settings '!$B$1,0)),
ROUND('Trends Settings '!$B$3*
IF(B4&gt;ROUND($I$1*'Trends Settings '!$B$1,0),INDIRECT("'2019 Equip Index Factors'!B"&amp;TEXT(ROUND(($I$1*'Trends Settings '!$B$1),0)+2,"0")),'2019 Equip Index Factors'!B5)*0.01,0),I3))</f>
        <v>74</v>
      </c>
      <c r="J4" s="38">
        <f ca="1">IF(OR(B4=1,'M&amp;E Property Good Factor'!I5&gt;'Trends Settings '!$B$3),
ROUND('M&amp;E Property Good Factor'!I5*IF(B4&gt;ROUND($J$1*'Trends Settings '!$B$1,0),
INDIRECT("'2019 Equip Index Factors'!B"&amp;TEXT(ROUND(($J$1*'Trends Settings '!$B$1),0)+2,"0")),
'2019 Equip Index Factors'!B5)*0.01,0),
IF(OR('M&amp;E Property Good Factor'!I4 &gt; 'Trends Settings '!$B$3,B4 &lt;=ROUND($J$1*'Trends Settings '!$B$1,0)),
ROUND('Trends Settings '!$B$3*
IF(B4&gt;ROUND($J$1*'Trends Settings '!$B$1,0),INDIRECT("'2019 Equip Index Factors'!B"&amp;TEXT(ROUND(($J$1*'Trends Settings '!$B$1),0)+2,"0")),'2019 Equip Index Factors'!B5)*0.01,0),J3))</f>
        <v>78</v>
      </c>
      <c r="K4" s="38">
        <f ca="1">IF(OR(B4=1,'M&amp;E Property Good Factor'!J5&gt;'Trends Settings '!$B$3),
ROUND('M&amp;E Property Good Factor'!J5*IF(B4&gt;ROUND($K$1*'Trends Settings '!$B$1,0),
INDIRECT("'2019 Equip Index Factors'!B"&amp;TEXT(ROUND(($K$1*'Trends Settings '!$B$1),0)+2,"0")),
'2019 Equip Index Factors'!B5)*0.01,0),
IF(OR('M&amp;E Property Good Factor'!J4 &gt; 'Trends Settings '!$B$3,B4 &lt;=ROUND($K$1*'Trends Settings '!$B$1,0)),
ROUND('Trends Settings '!$B$3*
IF(B4&gt;ROUND($K$1*'Trends Settings '!$B$1,0),INDIRECT("'2019 Equip Index Factors'!B"&amp;TEXT(ROUND(($K$1*'Trends Settings '!$B$1),0)+2,"0")),'2019 Equip Index Factors'!B5)*0.01,0),K3))</f>
        <v>81</v>
      </c>
      <c r="L4" s="38">
        <f ca="1">IF(OR(B4=1,'M&amp;E Property Good Factor'!K5&gt;'Trends Settings '!$B$3),
ROUND('M&amp;E Property Good Factor'!K5*IF(B4&gt;ROUND($L$1*'Trends Settings '!$B$1,0),
INDIRECT("'2019 Equip Index Factors'!B"&amp;TEXT(ROUND(($L$1*'Trends Settings '!$B$1),0)+2,"0")),
'2019 Equip Index Factors'!B5)*0.01,0),
IF(OR('M&amp;E Property Good Factor'!K4 &gt; 'Trends Settings '!$B$3,B4 &lt;=ROUND($L$1*'Trends Settings '!$B$1,0)),
ROUND('Trends Settings '!$B$3*
IF(B4&gt;ROUND($L$1*'Trends Settings '!$B$1,0),INDIRECT("'2019 Equip Index Factors'!B"&amp;TEXT(ROUND(($L$1*'Trends Settings '!$B$1),0)+2,"0")),'2019 Equip Index Factors'!B5)*0.01,0),L3))</f>
        <v>83</v>
      </c>
      <c r="M4" s="38">
        <f ca="1">IF(OR(B4=1,'M&amp;E Property Good Factor'!L5&gt;'Trends Settings '!$B$3),
ROUND('M&amp;E Property Good Factor'!L5*IF(B4&gt;ROUND($M$1*'Trends Settings '!$B$1,0),
INDIRECT("'2019 Equip Index Factors'!B"&amp;TEXT(ROUND(($M$1*'Trends Settings '!$B$1),0)+2,"0")),
'2019 Equip Index Factors'!B5)*0.01,0),
IF(OR('M&amp;E Property Good Factor'!L4 &gt; 'Trends Settings '!$B$3,B4 &lt;=ROUND($M$1*'Trends Settings '!$B$1,0)),
ROUND('Trends Settings '!$B$3*
IF(B4&gt;ROUND($M$1*'Trends Settings '!$B$1,0),INDIRECT("'2019 Equip Index Factors'!B"&amp;TEXT(ROUND(($M$1*'Trends Settings '!$B$1),0)+2,"0")),'2019 Equip Index Factors'!B5)*0.01,0),M3))</f>
        <v>86</v>
      </c>
      <c r="N4" s="38">
        <f ca="1">IF(OR(B4=1,'M&amp;E Property Good Factor'!M5&gt;'Trends Settings '!$B$3),
ROUND('M&amp;E Property Good Factor'!M5*IF(B4&gt;ROUND($N$1*'Trends Settings '!$B$1,0),
INDIRECT("'2019 Equip Index Factors'!B"&amp;TEXT(ROUND(($N$1*'Trends Settings '!$B$1),0)+2,"0")),
'2019 Equip Index Factors'!B5)*0.01,0),
IF(OR('M&amp;E Property Good Factor'!M4 &gt; 'Trends Settings '!$B$3,B4 &lt;=ROUND($N$1*'Trends Settings '!$B$1,0)),
ROUND('Trends Settings '!$B$3*
IF(B4&gt;ROUND($N$1*'Trends Settings '!$B$1,0),INDIRECT("'2019 Equip Index Factors'!B"&amp;TEXT(ROUND(($N$1*'Trends Settings '!$B$1),0)+2,"0")),'2019 Equip Index Factors'!B5)*0.01,0),N3))</f>
        <v>87</v>
      </c>
      <c r="O4" s="38">
        <f ca="1">IF(OR(B4=1,'M&amp;E Property Good Factor'!N5&gt;'Trends Settings '!$B$3),
ROUND('M&amp;E Property Good Factor'!N5*IF(B4&gt;ROUND($O$1*'Trends Settings '!$B$1,0),
INDIRECT("'2019 Equip Index Factors'!B"&amp;TEXT(ROUND(($O$1*'Trends Settings '!$B$1),0)+2,"0")),
'2019 Equip Index Factors'!B5)*0.01,0),
IF(OR('M&amp;E Property Good Factor'!N4 &gt; 'Trends Settings '!$B$3,B4 &lt;=ROUND($O$1*'Trends Settings '!$B$1,0)),
ROUND('Trends Settings '!$B$3*
IF(B4&gt;ROUND($O$1*'Trends Settings '!$B$1,0),INDIRECT("'2019 Equip Index Factors'!B"&amp;TEXT(ROUND(($O$1*'Trends Settings '!$B$1),0)+2,"0")),'2019 Equip Index Factors'!B5)*0.01,0),O3))</f>
        <v>89</v>
      </c>
      <c r="P4" s="38">
        <f ca="1">IF(OR(B4=1,'M&amp;E Property Good Factor'!O5&gt;'Trends Settings '!$B$3),
ROUND('M&amp;E Property Good Factor'!O5*IF(B4&gt;ROUND($P$1*'Trends Settings '!$B$1,0),
INDIRECT("'2019 Equip Index Factors'!B"&amp;TEXT(ROUND(($P$1*'Trends Settings '!$B$1),0)+2,"0")),
'2019 Equip Index Factors'!B5)*0.01,0),
IF(OR('M&amp;E Property Good Factor'!O4 &gt; 'Trends Settings '!$B$3,B4 &lt;=ROUND($P$1*'Trends Settings '!$B$1,0)),
ROUND('Trends Settings '!$B$3*
IF(B4&gt;ROUND($P$1*'Trends Settings '!$B$1,0),INDIRECT("'2019 Equip Index Factors'!B"&amp;TEXT(ROUND(($P$1*'Trends Settings '!$B$1),0)+2,"0")),'2019 Equip Index Factors'!B5)*0.01,0),P3))</f>
        <v>92</v>
      </c>
      <c r="Q4" s="38">
        <f ca="1">IF(OR(B4=1,'M&amp;E Property Good Factor'!P5&gt;'Trends Settings '!$B$3),
ROUND('M&amp;E Property Good Factor'!P5*IF(B4&gt;ROUND($Q$1*'Trends Settings '!$B$1,0),
INDIRECT("'2019 Equip Index Factors'!B"&amp;TEXT(ROUND(($Q$1*'Trends Settings '!$B$1),0)+2,"0")),
'2019 Equip Index Factors'!B5)*0.01,0),
IF(OR('M&amp;E Property Good Factor'!P4 &gt; 'Trends Settings '!$B$3,B4 &lt;=ROUND($Q$1*'Trends Settings '!$B$1,0)),
ROUND('Trends Settings '!$B$3*
IF(B4&gt;ROUND($Q$1*'Trends Settings '!$B$1,0),INDIRECT("'2019 Equip Index Factors'!B"&amp;TEXT(ROUND(($Q$1*'Trends Settings '!$B$1),0)+2,"0")),'2019 Equip Index Factors'!B5)*0.01,0),Q3))</f>
        <v>93</v>
      </c>
      <c r="R4" s="38">
        <f ca="1">IF(OR(B4=1,'M&amp;E Property Good Factor'!Q5&gt;'Trends Settings '!$B$3),
ROUND('M&amp;E Property Good Factor'!Q5*IF(B4&gt;ROUND($R$1*'Trends Settings '!$B$1,0),
INDIRECT("'2019 Equip Index Factors'!B"&amp;TEXT(ROUND(($R$1*'Trends Settings '!$B$1),0)+2,"0")),
'2019 Equip Index Factors'!B5)*0.01,0),
IF(OR('M&amp;E Property Good Factor'!Q4 &gt; 'Trends Settings '!$B$3,B4 &lt;=ROUND($R$1*'Trends Settings '!$B$1,0)),
ROUND('Trends Settings '!$B$3*
IF(B4&gt;ROUND($R$1*'Trends Settings '!$B$1,0),INDIRECT("'2019 Equip Index Factors'!B"&amp;TEXT(ROUND(($R$1*'Trends Settings '!$B$1),0)+2,"0")),'2019 Equip Index Factors'!B5)*0.01,0),R3))</f>
        <v>95</v>
      </c>
      <c r="S4" s="38">
        <f ca="1">IF(OR(B4=1,'M&amp;E Property Good Factor'!R5&gt;'Trends Settings '!$B$3),
ROUND('M&amp;E Property Good Factor'!R5*IF(B4&gt;ROUND($S$1*'Trends Settings '!$B$1,0),
INDIRECT("'2019 Equip Index Factors'!B"&amp;TEXT(ROUND(($S$1*'Trends Settings '!$B$1),0)+2,"0")),
'2019 Equip Index Factors'!B5)*0.01,0),
IF(OR('M&amp;E Property Good Factor'!R4 &gt; 'Trends Settings '!$B$3,B4 &lt;=ROUND($S$1*'Trends Settings '!$B$1,0)),
ROUND('Trends Settings '!$B$3*
IF(B4&gt;ROUND($S$1*'Trends Settings '!$B$1,0),INDIRECT("'2019 Equip Index Factors'!B"&amp;TEXT(ROUND(($S$1*'Trends Settings '!$B$1),0)+2,"0")),'2019 Equip Index Factors'!B5)*0.01,0),S3))</f>
        <v>96</v>
      </c>
      <c r="T4" s="38">
        <f ca="1">IF(OR(B4=1,'M&amp;E Property Good Factor'!S5&gt;'Trends Settings '!$B$3),
ROUND('M&amp;E Property Good Factor'!S5*IF(B4&gt;ROUND($T$1*'Trends Settings '!$B$1,0),
INDIRECT("'2019 Equip Index Factors'!B"&amp;TEXT(ROUND(($T$1*'Trends Settings '!$B$1),0)+2,"0")),
'2019 Equip Index Factors'!B5)*0.01,0),
IF(OR('M&amp;E Property Good Factor'!S4 &gt; 'Trends Settings '!$B$3,B4 &lt;=ROUND($T$1*'Trends Settings '!$B$1,0)),
ROUND('Trends Settings '!$B$3*
IF(B4&gt;ROUND($T$1*'Trends Settings '!$B$1,0),INDIRECT("'2019 Equip Index Factors'!B"&amp;TEXT(ROUND(($T$1*'Trends Settings '!$B$1),0)+2,"0")),'2019 Equip Index Factors'!B5)*0.01,0),T3))</f>
        <v>98</v>
      </c>
      <c r="U4" s="38">
        <f ca="1">IF(OR(B4=1,'M&amp;E Property Good Factor'!T5&gt;'Trends Settings '!$B$3),
ROUND('M&amp;E Property Good Factor'!T5*IF(B4&gt;ROUND($U$1*'Trends Settings '!$B$1,0),
INDIRECT("'2019 Equip Index Factors'!B"&amp;TEXT(ROUND(($U$1*'Trends Settings '!$B$1),0)+2,"0")),
'2019 Equip Index Factors'!B5)*0.01,0),
IF(OR('M&amp;E Property Good Factor'!T4 &gt; 'Trends Settings '!$B$3,B4 &lt;=ROUND($U$1*'Trends Settings '!$B$1,0)),
ROUND('Trends Settings '!$B$3*
IF(B4&gt;ROUND($U$1*'Trends Settings '!$B$1,0),INDIRECT("'2019 Equip Index Factors'!B"&amp;TEXT(ROUND(($U$1*'Trends Settings '!$B$1),0)+2,"0")),'2019 Equip Index Factors'!B5)*0.01,0),U3))</f>
        <v>100</v>
      </c>
      <c r="V4" s="38">
        <f ca="1">IF(OR(B4=1,'M&amp;E Property Good Factor'!U5&gt;'Trends Settings '!$B$3),
ROUND('M&amp;E Property Good Factor'!U5*IF(B4&gt;ROUND($V$1*'Trends Settings '!$B$1,0),
INDIRECT("'2019 Equip Index Factors'!B"&amp;TEXT(ROUND(($V$1*'Trends Settings '!$B$1),0)+2,"0")),
'2019 Equip Index Factors'!B5)*0.01,0),
IF(OR('M&amp;E Property Good Factor'!U4 &gt; 'Trends Settings '!$B$3,B4 &lt;=ROUND($V$1*'Trends Settings '!$B$1,0)),
ROUND('Trends Settings '!$B$3*
IF(B4&gt;ROUND($V$1*'Trends Settings '!$B$1,0),INDIRECT("'2019 Equip Index Factors'!B"&amp;TEXT(ROUND(($V$1*'Trends Settings '!$B$1),0)+2,"0")),'2019 Equip Index Factors'!B5)*0.01,0),V3))</f>
        <v>102</v>
      </c>
      <c r="W4" s="38">
        <f ca="1">IF(OR(B4=1,'M&amp;E Property Good Factor'!V5&gt;'Trends Settings '!$B$3),
ROUND('M&amp;E Property Good Factor'!V5*IF(B4&gt;ROUND($W$1*'Trends Settings '!$B$1,0),
INDIRECT("'2019 Equip Index Factors'!B"&amp;TEXT(ROUND(($W$1*'Trends Settings '!$B$1),0)+2,"0")),
'2019 Equip Index Factors'!B5)*0.01,0),
IF(OR('M&amp;E Property Good Factor'!V4 &gt; 'Trends Settings '!$B$3,B4 &lt;=ROUND($W$1*'Trends Settings '!$B$1,0)),
ROUND('Trends Settings '!$B$3*
IF(B4&gt;ROUND($W$1*'Trends Settings '!$B$1,0),INDIRECT("'2019 Equip Index Factors'!B"&amp;TEXT(ROUND(($W$1*'Trends Settings '!$B$1),0)+2,"0")),'2019 Equip Index Factors'!B5)*0.01,0),W3))</f>
        <v>103</v>
      </c>
    </row>
    <row r="5" spans="1:23" ht="12.75" customHeight="1">
      <c r="A5" s="63">
        <v>2016</v>
      </c>
      <c r="B5" s="33">
        <v>4</v>
      </c>
      <c r="C5" s="38">
        <f ca="1">IF(OR(B5=1,'M&amp;E Property Good Factor'!B6&gt;'Trends Settings '!$B$3),ROUND('M&amp;E Property Good Factor'!B6*IF(B5&gt;ROUND($C$1*'Trends Settings '!$B$1,0),INDIRECT("'2019 Equip Index Factors'!B"&amp;TEXT(ROUND(($C$1*'Trends Settings '!$B$1),0)+2,"0")),'2019 Equip Index Factors'!B6)*0.01,0),IF(OR('M&amp;E Property Good Factor'!B5 &gt; 'Trends Settings '!$B$3,B5 &lt;=ROUND($C$1*'Trends Settings '!$B$1,0)),ROUND('Trends Settings '!$B$3*IF(B5&gt;ROUND($C$1*'Trends Settings '!$B$1,0),INDIRECT("'2019 Equip Index Factors'!B"&amp;TEXT(ROUND(($C$1*'Trends Settings '!$B$1),0)+2,"0")),'2019 Equip Index Factors'!B6)*0.01,0),C4))</f>
        <v>11</v>
      </c>
      <c r="D5" s="38">
        <f ca="1">IF(OR(B5=1,'M&amp;E Property Good Factor'!C6&gt;'Trends Settings '!$B$3),
ROUND('M&amp;E Property Good Factor'!C6*IF(B5&gt;ROUND($D$1*'Trends Settings '!$B$1,0),
INDIRECT("'2019 Equip Index Factors'!B"&amp;TEXT(ROUND(($D$1*'Trends Settings '!$B$1),0)+2,"0")),
'2019 Equip Index Factors'!B6)*0.01,0),
IF(OR('M&amp;E Property Good Factor'!C5 &gt; 'Trends Settings '!$B$3,B5 &lt;=ROUND($D$1*'Trends Settings '!$B$1,0)),
ROUND('Trends Settings '!$B$3*
IF(B5&gt;ROUND($D$1*'Trends Settings '!$B$1,0),INDIRECT("'2019 Equip Index Factors'!B"&amp;TEXT(ROUND(($D$1*'Trends Settings '!$B$1),0)+2,"0")),'2019 Equip Index Factors'!B6)*0.01,0),D4))</f>
        <v>17</v>
      </c>
      <c r="E5" s="38">
        <f ca="1">IF(OR(B5=1,'M&amp;E Property Good Factor'!D6&gt;'Trends Settings '!$B$3),
ROUND('M&amp;E Property Good Factor'!D6*IF(B5&gt;ROUND($E$1*'Trends Settings '!$B$1,0),
INDIRECT("'2019 Equip Index Factors'!B"&amp;TEXT(ROUND(($E$1*'Trends Settings '!$B$1),0)+2,"0")),
'2019 Equip Index Factors'!B6)*0.01,0),
IF(OR('M&amp;E Property Good Factor'!D5 &gt; 'Trends Settings '!$B$3,B5 &lt;=ROUND($E$1*'Trends Settings '!$B$1,0)),
ROUND('Trends Settings '!$B$3*
IF(B5&gt;ROUND($E$1*'Trends Settings '!$B$1,0),INDIRECT("'2019 Equip Index Factors'!B"&amp;TEXT(ROUND(($E$1*'Trends Settings '!$B$1),0)+2,"0")),'2019 Equip Index Factors'!B6)*0.01,0),E4))</f>
        <v>31</v>
      </c>
      <c r="F5" s="38">
        <f ca="1">IF(OR(B5=1,'M&amp;E Property Good Factor'!E6&gt;'Trends Settings '!$B$3),
ROUND('M&amp;E Property Good Factor'!E6*IF(B5&gt;ROUND($F$1*'Trends Settings '!$B$1,0),
INDIRECT("'2019 Equip Index Factors'!B"&amp;TEXT(ROUND(($F$1*'Trends Settings '!$B$1),0)+2,"0")),
'2019 Equip Index Factors'!B6)*0.01,0),
IF(OR('M&amp;E Property Good Factor'!E5 &gt; 'Trends Settings '!$B$3,B5 &lt;=ROUND($F$1*'Trends Settings '!$B$1,0)),
ROUND('Trends Settings '!$B$3*
IF(B5&gt;ROUND($F$1*'Trends Settings '!$B$1,0),INDIRECT("'2019 Equip Index Factors'!B"&amp;TEXT(ROUND(($F$1*'Trends Settings '!$B$1),0)+2,"0")),'2019 Equip Index Factors'!B6)*0.01,0),F4))</f>
        <v>42</v>
      </c>
      <c r="G5" s="38">
        <f ca="1">IF(OR(B5=1,'M&amp;E Property Good Factor'!F6&gt;'Trends Settings '!$B$3),
ROUND('M&amp;E Property Good Factor'!F6*IF(B5&gt;ROUND($G$1*'Trends Settings '!$B$1,0),
INDIRECT("'2019 Equip Index Factors'!B"&amp;TEXT(ROUND(($G$1*'Trends Settings '!$B$1),0)+2,"0")),
'2019 Equip Index Factors'!B6)*0.01,0),
IF(OR('M&amp;E Property Good Factor'!F5 &gt; 'Trends Settings '!$B$3,B5 &lt;=ROUND($G$1*'Trends Settings '!$B$1,0)),
ROUND('Trends Settings '!$B$3*
IF(B5&gt;ROUND($G$1*'Trends Settings '!$B$1,0),INDIRECT("'2019 Equip Index Factors'!B"&amp;TEXT(ROUND(($G$1*'Trends Settings '!$B$1),0)+2,"0")),'2019 Equip Index Factors'!B6)*0.01,0),G4))</f>
        <v>51</v>
      </c>
      <c r="H5" s="38">
        <f ca="1">IF(OR(B5=1,'M&amp;E Property Good Factor'!G6&gt;'Trends Settings '!$B$3),
ROUND('M&amp;E Property Good Factor'!G6*IF(B5&gt;ROUND($H$1*'Trends Settings '!$B$1,0),
INDIRECT("'2019 Equip Index Factors'!B"&amp;TEXT(ROUND(($H$1*'Trends Settings '!$B$1),0)+2,"0")),
'2019 Equip Index Factors'!B6)*0.01,0),
IF(OR('M&amp;E Property Good Factor'!G5 &gt; 'Trends Settings '!$B$3,B5 &lt;=ROUND($H$1*'Trends Settings '!$B$1,0)),
ROUND('Trends Settings '!$B$3*
IF(B5&gt;ROUND($H$1*'Trends Settings '!$B$1,0),INDIRECT("'2019 Equip Index Factors'!B"&amp;TEXT(ROUND(($H$1*'Trends Settings '!$B$1),0)+2,"0")),'2019 Equip Index Factors'!B6)*0.01,0),H4))</f>
        <v>58</v>
      </c>
      <c r="I5" s="38">
        <f ca="1">IF(OR(B5=1,'M&amp;E Property Good Factor'!H6&gt;'Trends Settings '!$B$3),
ROUND('M&amp;E Property Good Factor'!H6*IF(B5&gt;ROUND($I$1*'Trends Settings '!$B$1,0),
INDIRECT("'2019 Equip Index Factors'!B"&amp;TEXT(ROUND(($I$1*'Trends Settings '!$B$1),0)+2,"0")),
'2019 Equip Index Factors'!B6)*0.01,0),
IF(OR('M&amp;E Property Good Factor'!H5 &gt; 'Trends Settings '!$B$3,B5 &lt;=ROUND($I$1*'Trends Settings '!$B$1,0)),
ROUND('Trends Settings '!$B$3*
IF(B5&gt;ROUND($I$1*'Trends Settings '!$B$1,0),INDIRECT("'2019 Equip Index Factors'!B"&amp;TEXT(ROUND(($I$1*'Trends Settings '!$B$1),0)+2,"0")),'2019 Equip Index Factors'!B6)*0.01,0),I4))</f>
        <v>64</v>
      </c>
      <c r="J5" s="38">
        <f ca="1">IF(OR(B5=1,'M&amp;E Property Good Factor'!I6&gt;'Trends Settings '!$B$3),
ROUND('M&amp;E Property Good Factor'!I6*IF(B5&gt;ROUND($J$1*'Trends Settings '!$B$1,0),
INDIRECT("'2019 Equip Index Factors'!B"&amp;TEXT(ROUND(($J$1*'Trends Settings '!$B$1),0)+2,"0")),
'2019 Equip Index Factors'!B6)*0.01,0),
IF(OR('M&amp;E Property Good Factor'!I5 &gt; 'Trends Settings '!$B$3,B5 &lt;=ROUND($J$1*'Trends Settings '!$B$1,0)),
ROUND('Trends Settings '!$B$3*
IF(B5&gt;ROUND($J$1*'Trends Settings '!$B$1,0),INDIRECT("'2019 Equip Index Factors'!B"&amp;TEXT(ROUND(($J$1*'Trends Settings '!$B$1),0)+2,"0")),'2019 Equip Index Factors'!B6)*0.01,0),J4))</f>
        <v>69</v>
      </c>
      <c r="K5" s="38">
        <f ca="1">IF(OR(B5=1,'M&amp;E Property Good Factor'!J6&gt;'Trends Settings '!$B$3),
ROUND('M&amp;E Property Good Factor'!J6*IF(B5&gt;ROUND($K$1*'Trends Settings '!$B$1,0),
INDIRECT("'2019 Equip Index Factors'!B"&amp;TEXT(ROUND(($K$1*'Trends Settings '!$B$1),0)+2,"0")),
'2019 Equip Index Factors'!B6)*0.01,0),
IF(OR('M&amp;E Property Good Factor'!J5 &gt; 'Trends Settings '!$B$3,B5 &lt;=ROUND($K$1*'Trends Settings '!$B$1,0)),
ROUND('Trends Settings '!$B$3*
IF(B5&gt;ROUND($K$1*'Trends Settings '!$B$1,0),INDIRECT("'2019 Equip Index Factors'!B"&amp;TEXT(ROUND(($K$1*'Trends Settings '!$B$1),0)+2,"0")),'2019 Equip Index Factors'!B6)*0.01,0),K4))</f>
        <v>73</v>
      </c>
      <c r="L5" s="38">
        <f ca="1">IF(OR(B5=1,'M&amp;E Property Good Factor'!K6&gt;'Trends Settings '!$B$3),
ROUND('M&amp;E Property Good Factor'!K6*IF(B5&gt;ROUND($L$1*'Trends Settings '!$B$1,0),
INDIRECT("'2019 Equip Index Factors'!B"&amp;TEXT(ROUND(($L$1*'Trends Settings '!$B$1),0)+2,"0")),
'2019 Equip Index Factors'!B6)*0.01,0),
IF(OR('M&amp;E Property Good Factor'!K5 &gt; 'Trends Settings '!$B$3,B5 &lt;=ROUND($L$1*'Trends Settings '!$B$1,0)),
ROUND('Trends Settings '!$B$3*
IF(B5&gt;ROUND($L$1*'Trends Settings '!$B$1,0),INDIRECT("'2019 Equip Index Factors'!B"&amp;TEXT(ROUND(($L$1*'Trends Settings '!$B$1),0)+2,"0")),'2019 Equip Index Factors'!B6)*0.01,0),L4))</f>
        <v>77</v>
      </c>
      <c r="M5" s="38">
        <f ca="1">IF(OR(B5=1,'M&amp;E Property Good Factor'!L6&gt;'Trends Settings '!$B$3),
ROUND('M&amp;E Property Good Factor'!L6*IF(B5&gt;ROUND($M$1*'Trends Settings '!$B$1,0),
INDIRECT("'2019 Equip Index Factors'!B"&amp;TEXT(ROUND(($M$1*'Trends Settings '!$B$1),0)+2,"0")),
'2019 Equip Index Factors'!B6)*0.01,0),
IF(OR('M&amp;E Property Good Factor'!L5 &gt; 'Trends Settings '!$B$3,B5 &lt;=ROUND($M$1*'Trends Settings '!$B$1,0)),
ROUND('Trends Settings '!$B$3*
IF(B5&gt;ROUND($M$1*'Trends Settings '!$B$1,0),INDIRECT("'2019 Equip Index Factors'!B"&amp;TEXT(ROUND(($M$1*'Trends Settings '!$B$1),0)+2,"0")),'2019 Equip Index Factors'!B6)*0.01,0),M4))</f>
        <v>80</v>
      </c>
      <c r="N5" s="38">
        <f ca="1">IF(OR(B5=1,'M&amp;E Property Good Factor'!M6&gt;'Trends Settings '!$B$3),
ROUND('M&amp;E Property Good Factor'!M6*IF(B5&gt;ROUND($N$1*'Trends Settings '!$B$1,0),
INDIRECT("'2019 Equip Index Factors'!B"&amp;TEXT(ROUND(($N$1*'Trends Settings '!$B$1),0)+2,"0")),
'2019 Equip Index Factors'!B6)*0.01,0),
IF(OR('M&amp;E Property Good Factor'!M5 &gt; 'Trends Settings '!$B$3,B5 &lt;=ROUND($N$1*'Trends Settings '!$B$1,0)),
ROUND('Trends Settings '!$B$3*
IF(B5&gt;ROUND($N$1*'Trends Settings '!$B$1,0),INDIRECT("'2019 Equip Index Factors'!B"&amp;TEXT(ROUND(($N$1*'Trends Settings '!$B$1),0)+2,"0")),'2019 Equip Index Factors'!B6)*0.01,0),N4))</f>
        <v>82</v>
      </c>
      <c r="O5" s="38">
        <f ca="1">IF(OR(B5=1,'M&amp;E Property Good Factor'!N6&gt;'Trends Settings '!$B$3),
ROUND('M&amp;E Property Good Factor'!N6*IF(B5&gt;ROUND($O$1*'Trends Settings '!$B$1,0),
INDIRECT("'2019 Equip Index Factors'!B"&amp;TEXT(ROUND(($O$1*'Trends Settings '!$B$1),0)+2,"0")),
'2019 Equip Index Factors'!B6)*0.01,0),
IF(OR('M&amp;E Property Good Factor'!N5 &gt; 'Trends Settings '!$B$3,B5 &lt;=ROUND($O$1*'Trends Settings '!$B$1,0)),
ROUND('Trends Settings '!$B$3*
IF(B5&gt;ROUND($O$1*'Trends Settings '!$B$1,0),INDIRECT("'2019 Equip Index Factors'!B"&amp;TEXT(ROUND(($O$1*'Trends Settings '!$B$1),0)+2,"0")),'2019 Equip Index Factors'!B6)*0.01,0),O4))</f>
        <v>85</v>
      </c>
      <c r="P5" s="38">
        <f ca="1">IF(OR(B5=1,'M&amp;E Property Good Factor'!O6&gt;'Trends Settings '!$B$3),
ROUND('M&amp;E Property Good Factor'!O6*IF(B5&gt;ROUND($P$1*'Trends Settings '!$B$1,0),
INDIRECT("'2019 Equip Index Factors'!B"&amp;TEXT(ROUND(($P$1*'Trends Settings '!$B$1),0)+2,"0")),
'2019 Equip Index Factors'!B6)*0.01,0),
IF(OR('M&amp;E Property Good Factor'!O5 &gt; 'Trends Settings '!$B$3,B5 &lt;=ROUND($P$1*'Trends Settings '!$B$1,0)),
ROUND('Trends Settings '!$B$3*
IF(B5&gt;ROUND($P$1*'Trends Settings '!$B$1,0),INDIRECT("'2019 Equip Index Factors'!B"&amp;TEXT(ROUND(($P$1*'Trends Settings '!$B$1),0)+2,"0")),'2019 Equip Index Factors'!B6)*0.01,0),P4))</f>
        <v>88</v>
      </c>
      <c r="Q5" s="38">
        <f ca="1">IF(OR(B5=1,'M&amp;E Property Good Factor'!P6&gt;'Trends Settings '!$B$3),
ROUND('M&amp;E Property Good Factor'!P6*IF(B5&gt;ROUND($Q$1*'Trends Settings '!$B$1,0),
INDIRECT("'2019 Equip Index Factors'!B"&amp;TEXT(ROUND(($Q$1*'Trends Settings '!$B$1),0)+2,"0")),
'2019 Equip Index Factors'!B6)*0.01,0),
IF(OR('M&amp;E Property Good Factor'!P5 &gt; 'Trends Settings '!$B$3,B5 &lt;=ROUND($Q$1*'Trends Settings '!$B$1,0)),
ROUND('Trends Settings '!$B$3*
IF(B5&gt;ROUND($Q$1*'Trends Settings '!$B$1,0),INDIRECT("'2019 Equip Index Factors'!B"&amp;TEXT(ROUND(($Q$1*'Trends Settings '!$B$1),0)+2,"0")),'2019 Equip Index Factors'!B6)*0.01,0),Q4))</f>
        <v>90</v>
      </c>
      <c r="R5" s="38">
        <f ca="1">IF(OR(B5=1,'M&amp;E Property Good Factor'!Q6&gt;'Trends Settings '!$B$3),
ROUND('M&amp;E Property Good Factor'!Q6*IF(B5&gt;ROUND($R$1*'Trends Settings '!$B$1,0),
INDIRECT("'2019 Equip Index Factors'!B"&amp;TEXT(ROUND(($R$1*'Trends Settings '!$B$1),0)+2,"0")),
'2019 Equip Index Factors'!B6)*0.01,0),
IF(OR('M&amp;E Property Good Factor'!Q5 &gt; 'Trends Settings '!$B$3,B5 &lt;=ROUND($R$1*'Trends Settings '!$B$1,0)),
ROUND('Trends Settings '!$B$3*
IF(B5&gt;ROUND($R$1*'Trends Settings '!$B$1,0),INDIRECT("'2019 Equip Index Factors'!B"&amp;TEXT(ROUND(($R$1*'Trends Settings '!$B$1),0)+2,"0")),'2019 Equip Index Factors'!B6)*0.01,0),R4))</f>
        <v>92</v>
      </c>
      <c r="S5" s="38">
        <f ca="1">IF(OR(B5=1,'M&amp;E Property Good Factor'!R6&gt;'Trends Settings '!$B$3),
ROUND('M&amp;E Property Good Factor'!R6*IF(B5&gt;ROUND($S$1*'Trends Settings '!$B$1,0),
INDIRECT("'2019 Equip Index Factors'!B"&amp;TEXT(ROUND(($S$1*'Trends Settings '!$B$1),0)+2,"0")),
'2019 Equip Index Factors'!B6)*0.01,0),
IF(OR('M&amp;E Property Good Factor'!R5 &gt; 'Trends Settings '!$B$3,B5 &lt;=ROUND($S$1*'Trends Settings '!$B$1,0)),
ROUND('Trends Settings '!$B$3*
IF(B5&gt;ROUND($S$1*'Trends Settings '!$B$1,0),INDIRECT("'2019 Equip Index Factors'!B"&amp;TEXT(ROUND(($S$1*'Trends Settings '!$B$1),0)+2,"0")),'2019 Equip Index Factors'!B6)*0.01,0),S4))</f>
        <v>94</v>
      </c>
      <c r="T5" s="38">
        <f ca="1">IF(OR(B5=1,'M&amp;E Property Good Factor'!S6&gt;'Trends Settings '!$B$3),
ROUND('M&amp;E Property Good Factor'!S6*IF(B5&gt;ROUND($T$1*'Trends Settings '!$B$1,0),
INDIRECT("'2019 Equip Index Factors'!B"&amp;TEXT(ROUND(($T$1*'Trends Settings '!$B$1),0)+2,"0")),
'2019 Equip Index Factors'!B6)*0.01,0),
IF(OR('M&amp;E Property Good Factor'!S5 &gt; 'Trends Settings '!$B$3,B5 &lt;=ROUND($T$1*'Trends Settings '!$B$1,0)),
ROUND('Trends Settings '!$B$3*
IF(B5&gt;ROUND($T$1*'Trends Settings '!$B$1,0),INDIRECT("'2019 Equip Index Factors'!B"&amp;TEXT(ROUND(($T$1*'Trends Settings '!$B$1),0)+2,"0")),'2019 Equip Index Factors'!B6)*0.01,0),T4))</f>
        <v>97</v>
      </c>
      <c r="U5" s="38">
        <f ca="1">IF(OR(B5=1,'M&amp;E Property Good Factor'!T6&gt;'Trends Settings '!$B$3),
ROUND('M&amp;E Property Good Factor'!T6*IF(B5&gt;ROUND($U$1*'Trends Settings '!$B$1,0),
INDIRECT("'2019 Equip Index Factors'!B"&amp;TEXT(ROUND(($U$1*'Trends Settings '!$B$1),0)+2,"0")),
'2019 Equip Index Factors'!B6)*0.01,0),
IF(OR('M&amp;E Property Good Factor'!T5 &gt; 'Trends Settings '!$B$3,B5 &lt;=ROUND($U$1*'Trends Settings '!$B$1,0)),
ROUND('Trends Settings '!$B$3*
IF(B5&gt;ROUND($U$1*'Trends Settings '!$B$1,0),INDIRECT("'2019 Equip Index Factors'!B"&amp;TEXT(ROUND(($U$1*'Trends Settings '!$B$1),0)+2,"0")),'2019 Equip Index Factors'!B6)*0.01,0),U4))</f>
        <v>100</v>
      </c>
      <c r="V5" s="38">
        <f ca="1">IF(OR(B5=1,'M&amp;E Property Good Factor'!U6&gt;'Trends Settings '!$B$3),
ROUND('M&amp;E Property Good Factor'!U6*IF(B5&gt;ROUND($V$1*'Trends Settings '!$B$1,0),
INDIRECT("'2019 Equip Index Factors'!B"&amp;TEXT(ROUND(($V$1*'Trends Settings '!$B$1),0)+2,"0")),
'2019 Equip Index Factors'!B6)*0.01,0),
IF(OR('M&amp;E Property Good Factor'!U5 &gt; 'Trends Settings '!$B$3,B5 &lt;=ROUND($V$1*'Trends Settings '!$B$1,0)),
ROUND('Trends Settings '!$B$3*
IF(B5&gt;ROUND($V$1*'Trends Settings '!$B$1,0),INDIRECT("'2019 Equip Index Factors'!B"&amp;TEXT(ROUND(($V$1*'Trends Settings '!$B$1),0)+2,"0")),'2019 Equip Index Factors'!B6)*0.01,0),V4))</f>
        <v>102</v>
      </c>
      <c r="W5" s="38">
        <f ca="1">IF(OR(B5=1,'M&amp;E Property Good Factor'!V6&gt;'Trends Settings '!$B$3),
ROUND('M&amp;E Property Good Factor'!V6*IF(B5&gt;ROUND($W$1*'Trends Settings '!$B$1,0),
INDIRECT("'2019 Equip Index Factors'!B"&amp;TEXT(ROUND(($W$1*'Trends Settings '!$B$1),0)+2,"0")),
'2019 Equip Index Factors'!B6)*0.01,0),
IF(OR('M&amp;E Property Good Factor'!V5 &gt; 'Trends Settings '!$B$3,B5 &lt;=ROUND($W$1*'Trends Settings '!$B$1,0)),
ROUND('Trends Settings '!$B$3*
IF(B5&gt;ROUND($W$1*'Trends Settings '!$B$1,0),INDIRECT("'2019 Equip Index Factors'!B"&amp;TEXT(ROUND(($W$1*'Trends Settings '!$B$1),0)+2,"0")),'2019 Equip Index Factors'!B6)*0.01,0),W4))</f>
        <v>104</v>
      </c>
    </row>
    <row r="6" spans="1:23" ht="12.75" customHeight="1">
      <c r="A6" s="63">
        <v>2015</v>
      </c>
      <c r="B6" s="33">
        <v>5</v>
      </c>
      <c r="C6" s="38">
        <f ca="1">IF(OR(B6=1,'M&amp;E Property Good Factor'!B7&gt;'Trends Settings '!$B$3),ROUND('M&amp;E Property Good Factor'!B7*IF(B6&gt;ROUND($C$1*'Trends Settings '!$B$1,0),INDIRECT("'2019 Equip Index Factors'!B"&amp;TEXT(ROUND(($C$1*'Trends Settings '!$B$1),0)+2,"0")),'2019 Equip Index Factors'!B7)*0.01,0),IF(OR('M&amp;E Property Good Factor'!B6 &gt; 'Trends Settings '!$B$3,B6 &lt;=ROUND($C$1*'Trends Settings '!$B$1,0)),ROUND('Trends Settings '!$B$3*IF(B6&gt;ROUND($C$1*'Trends Settings '!$B$1,0),INDIRECT("'2019 Equip Index Factors'!B"&amp;TEXT(ROUND(($C$1*'Trends Settings '!$B$1),0)+2,"0")),'2019 Equip Index Factors'!B7)*0.01,0),C5))</f>
        <v>11</v>
      </c>
      <c r="D6" s="38">
        <f ca="1">IF(OR(B6=1,'M&amp;E Property Good Factor'!C7&gt;'Trends Settings '!$B$3),
ROUND('M&amp;E Property Good Factor'!C7*IF(B6&gt;ROUND($D$1*'Trends Settings '!$B$1,0),
INDIRECT("'2019 Equip Index Factors'!B"&amp;TEXT(ROUND(($D$1*'Trends Settings '!$B$1),0)+2,"0")),
'2019 Equip Index Factors'!B7)*0.01,0),
IF(OR('M&amp;E Property Good Factor'!C6 &gt; 'Trends Settings '!$B$3,B6 &lt;=ROUND($D$1*'Trends Settings '!$B$1,0)),
ROUND('Trends Settings '!$B$3*
IF(B6&gt;ROUND($D$1*'Trends Settings '!$B$1,0),INDIRECT("'2019 Equip Index Factors'!B"&amp;TEXT(ROUND(($D$1*'Trends Settings '!$B$1),0)+2,"0")),'2019 Equip Index Factors'!B7)*0.01,0),D5))</f>
        <v>11</v>
      </c>
      <c r="E6" s="38">
        <f ca="1">IF(OR(B6=1,'M&amp;E Property Good Factor'!D7&gt;'Trends Settings '!$B$3),
ROUND('M&amp;E Property Good Factor'!D7*IF(B6&gt;ROUND($E$1*'Trends Settings '!$B$1,0),
INDIRECT("'2019 Equip Index Factors'!B"&amp;TEXT(ROUND(($E$1*'Trends Settings '!$B$1),0)+2,"0")),
'2019 Equip Index Factors'!B7)*0.01,0),
IF(OR('M&amp;E Property Good Factor'!D6 &gt; 'Trends Settings '!$B$3,B6 &lt;=ROUND($E$1*'Trends Settings '!$B$1,0)),
ROUND('Trends Settings '!$B$3*
IF(B6&gt;ROUND($E$1*'Trends Settings '!$B$1,0),INDIRECT("'2019 Equip Index Factors'!B"&amp;TEXT(ROUND(($E$1*'Trends Settings '!$B$1),0)+2,"0")),'2019 Equip Index Factors'!B7)*0.01,0),E5))</f>
        <v>18</v>
      </c>
      <c r="F6" s="38">
        <f ca="1">IF(OR(B6=1,'M&amp;E Property Good Factor'!E7&gt;'Trends Settings '!$B$3),
ROUND('M&amp;E Property Good Factor'!E7*IF(B6&gt;ROUND($F$1*'Trends Settings '!$B$1,0),
INDIRECT("'2019 Equip Index Factors'!B"&amp;TEXT(ROUND(($F$1*'Trends Settings '!$B$1),0)+2,"0")),
'2019 Equip Index Factors'!B7)*0.01,0),
IF(OR('M&amp;E Property Good Factor'!E6 &gt; 'Trends Settings '!$B$3,B6 &lt;=ROUND($F$1*'Trends Settings '!$B$1,0)),
ROUND('Trends Settings '!$B$3*
IF(B6&gt;ROUND($F$1*'Trends Settings '!$B$1,0),INDIRECT("'2019 Equip Index Factors'!B"&amp;TEXT(ROUND(($F$1*'Trends Settings '!$B$1),0)+2,"0")),'2019 Equip Index Factors'!B7)*0.01,0),F5))</f>
        <v>29</v>
      </c>
      <c r="G6" s="38">
        <f ca="1">IF(OR(B6=1,'M&amp;E Property Good Factor'!F7&gt;'Trends Settings '!$B$3),
ROUND('M&amp;E Property Good Factor'!F7*IF(B6&gt;ROUND($G$1*'Trends Settings '!$B$1,0),
INDIRECT("'2019 Equip Index Factors'!B"&amp;TEXT(ROUND(($G$1*'Trends Settings '!$B$1),0)+2,"0")),
'2019 Equip Index Factors'!B7)*0.01,0),
IF(OR('M&amp;E Property Good Factor'!F6 &gt; 'Trends Settings '!$B$3,B6 &lt;=ROUND($G$1*'Trends Settings '!$B$1,0)),
ROUND('Trends Settings '!$B$3*
IF(B6&gt;ROUND($G$1*'Trends Settings '!$B$1,0),INDIRECT("'2019 Equip Index Factors'!B"&amp;TEXT(ROUND(($G$1*'Trends Settings '!$B$1),0)+2,"0")),'2019 Equip Index Factors'!B7)*0.01,0),G5))</f>
        <v>39</v>
      </c>
      <c r="H6" s="38">
        <f ca="1">IF(OR(B6=1,'M&amp;E Property Good Factor'!G7&gt;'Trends Settings '!$B$3),
ROUND('M&amp;E Property Good Factor'!G7*IF(B6&gt;ROUND($H$1*'Trends Settings '!$B$1,0),
INDIRECT("'2019 Equip Index Factors'!B"&amp;TEXT(ROUND(($H$1*'Trends Settings '!$B$1),0)+2,"0")),
'2019 Equip Index Factors'!B7)*0.01,0),
IF(OR('M&amp;E Property Good Factor'!G6 &gt; 'Trends Settings '!$B$3,B6 &lt;=ROUND($H$1*'Trends Settings '!$B$1,0)),
ROUND('Trends Settings '!$B$3*
IF(B6&gt;ROUND($H$1*'Trends Settings '!$B$1,0),INDIRECT("'2019 Equip Index Factors'!B"&amp;TEXT(ROUND(($H$1*'Trends Settings '!$B$1),0)+2,"0")),'2019 Equip Index Factors'!B7)*0.01,0),H5))</f>
        <v>47</v>
      </c>
      <c r="I6" s="38">
        <f ca="1">IF(OR(B6=1,'M&amp;E Property Good Factor'!H7&gt;'Trends Settings '!$B$3),
ROUND('M&amp;E Property Good Factor'!H7*IF(B6&gt;ROUND($I$1*'Trends Settings '!$B$1,0),
INDIRECT("'2019 Equip Index Factors'!B"&amp;TEXT(ROUND(($I$1*'Trends Settings '!$B$1),0)+2,"0")),
'2019 Equip Index Factors'!B7)*0.01,0),
IF(OR('M&amp;E Property Good Factor'!H6 &gt; 'Trends Settings '!$B$3,B6 &lt;=ROUND($I$1*'Trends Settings '!$B$1,0)),
ROUND('Trends Settings '!$B$3*
IF(B6&gt;ROUND($I$1*'Trends Settings '!$B$1,0),INDIRECT("'2019 Equip Index Factors'!B"&amp;TEXT(ROUND(($I$1*'Trends Settings '!$B$1),0)+2,"0")),'2019 Equip Index Factors'!B7)*0.01,0),I5))</f>
        <v>54</v>
      </c>
      <c r="J6" s="38">
        <f ca="1">IF(OR(B6=1,'M&amp;E Property Good Factor'!I7&gt;'Trends Settings '!$B$3),
ROUND('M&amp;E Property Good Factor'!I7*IF(B6&gt;ROUND($J$1*'Trends Settings '!$B$1,0),
INDIRECT("'2019 Equip Index Factors'!B"&amp;TEXT(ROUND(($J$1*'Trends Settings '!$B$1),0)+2,"0")),
'2019 Equip Index Factors'!B7)*0.01,0),
IF(OR('M&amp;E Property Good Factor'!I6 &gt; 'Trends Settings '!$B$3,B6 &lt;=ROUND($J$1*'Trends Settings '!$B$1,0)),
ROUND('Trends Settings '!$B$3*
IF(B6&gt;ROUND($J$1*'Trends Settings '!$B$1,0),INDIRECT("'2019 Equip Index Factors'!B"&amp;TEXT(ROUND(($J$1*'Trends Settings '!$B$1),0)+2,"0")),'2019 Equip Index Factors'!B7)*0.01,0),J5))</f>
        <v>60</v>
      </c>
      <c r="K6" s="38">
        <f ca="1">IF(OR(B6=1,'M&amp;E Property Good Factor'!J7&gt;'Trends Settings '!$B$3),
ROUND('M&amp;E Property Good Factor'!J7*IF(B6&gt;ROUND($K$1*'Trends Settings '!$B$1,0),
INDIRECT("'2019 Equip Index Factors'!B"&amp;TEXT(ROUND(($K$1*'Trends Settings '!$B$1),0)+2,"0")),
'2019 Equip Index Factors'!B7)*0.01,0),
IF(OR('M&amp;E Property Good Factor'!J6 &gt; 'Trends Settings '!$B$3,B6 &lt;=ROUND($K$1*'Trends Settings '!$B$1,0)),
ROUND('Trends Settings '!$B$3*
IF(B6&gt;ROUND($K$1*'Trends Settings '!$B$1,0),INDIRECT("'2019 Equip Index Factors'!B"&amp;TEXT(ROUND(($K$1*'Trends Settings '!$B$1),0)+2,"0")),'2019 Equip Index Factors'!B7)*0.01,0),K5))</f>
        <v>64</v>
      </c>
      <c r="L6" s="38">
        <f ca="1">IF(OR(B6=1,'M&amp;E Property Good Factor'!K7&gt;'Trends Settings '!$B$3),
ROUND('M&amp;E Property Good Factor'!K7*IF(B6&gt;ROUND($L$1*'Trends Settings '!$B$1,0),
INDIRECT("'2019 Equip Index Factors'!B"&amp;TEXT(ROUND(($L$1*'Trends Settings '!$B$1),0)+2,"0")),
'2019 Equip Index Factors'!B7)*0.01,0),
IF(OR('M&amp;E Property Good Factor'!K6 &gt; 'Trends Settings '!$B$3,B6 &lt;=ROUND($L$1*'Trends Settings '!$B$1,0)),
ROUND('Trends Settings '!$B$3*
IF(B6&gt;ROUND($L$1*'Trends Settings '!$B$1,0),INDIRECT("'2019 Equip Index Factors'!B"&amp;TEXT(ROUND(($L$1*'Trends Settings '!$B$1),0)+2,"0")),'2019 Equip Index Factors'!B7)*0.01,0),L5))</f>
        <v>69</v>
      </c>
      <c r="M6" s="38">
        <f ca="1">IF(OR(B6=1,'M&amp;E Property Good Factor'!L7&gt;'Trends Settings '!$B$3),
ROUND('M&amp;E Property Good Factor'!L7*IF(B6&gt;ROUND($M$1*'Trends Settings '!$B$1,0),
INDIRECT("'2019 Equip Index Factors'!B"&amp;TEXT(ROUND(($M$1*'Trends Settings '!$B$1),0)+2,"0")),
'2019 Equip Index Factors'!B7)*0.01,0),
IF(OR('M&amp;E Property Good Factor'!L6 &gt; 'Trends Settings '!$B$3,B6 &lt;=ROUND($M$1*'Trends Settings '!$B$1,0)),
ROUND('Trends Settings '!$B$3*
IF(B6&gt;ROUND($M$1*'Trends Settings '!$B$1,0),INDIRECT("'2019 Equip Index Factors'!B"&amp;TEXT(ROUND(($M$1*'Trends Settings '!$B$1),0)+2,"0")),'2019 Equip Index Factors'!B7)*0.01,0),M5))</f>
        <v>72</v>
      </c>
      <c r="N6" s="38">
        <f ca="1">IF(OR(B6=1,'M&amp;E Property Good Factor'!M7&gt;'Trends Settings '!$B$3),
ROUND('M&amp;E Property Good Factor'!M7*IF(B6&gt;ROUND($N$1*'Trends Settings '!$B$1,0),
INDIRECT("'2019 Equip Index Factors'!B"&amp;TEXT(ROUND(($N$1*'Trends Settings '!$B$1),0)+2,"0")),
'2019 Equip Index Factors'!B7)*0.01,0),
IF(OR('M&amp;E Property Good Factor'!M6 &gt; 'Trends Settings '!$B$3,B6 &lt;=ROUND($N$1*'Trends Settings '!$B$1,0)),
ROUND('Trends Settings '!$B$3*
IF(B6&gt;ROUND($N$1*'Trends Settings '!$B$1,0),INDIRECT("'2019 Equip Index Factors'!B"&amp;TEXT(ROUND(($N$1*'Trends Settings '!$B$1),0)+2,"0")),'2019 Equip Index Factors'!B7)*0.01,0),N5))</f>
        <v>75</v>
      </c>
      <c r="O6" s="38">
        <f ca="1">IF(OR(B6=1,'M&amp;E Property Good Factor'!N7&gt;'Trends Settings '!$B$3),
ROUND('M&amp;E Property Good Factor'!N7*IF(B6&gt;ROUND($O$1*'Trends Settings '!$B$1,0),
INDIRECT("'2019 Equip Index Factors'!B"&amp;TEXT(ROUND(($O$1*'Trends Settings '!$B$1),0)+2,"0")),
'2019 Equip Index Factors'!B7)*0.01,0),
IF(OR('M&amp;E Property Good Factor'!N6 &gt; 'Trends Settings '!$B$3,B6 &lt;=ROUND($O$1*'Trends Settings '!$B$1,0)),
ROUND('Trends Settings '!$B$3*
IF(B6&gt;ROUND($O$1*'Trends Settings '!$B$1,0),INDIRECT("'2019 Equip Index Factors'!B"&amp;TEXT(ROUND(($O$1*'Trends Settings '!$B$1),0)+2,"0")),'2019 Equip Index Factors'!B7)*0.01,0),O5))</f>
        <v>78</v>
      </c>
      <c r="P6" s="38">
        <f ca="1">IF(OR(B6=1,'M&amp;E Property Good Factor'!O7&gt;'Trends Settings '!$B$3),
ROUND('M&amp;E Property Good Factor'!O7*IF(B6&gt;ROUND($P$1*'Trends Settings '!$B$1,0),
INDIRECT("'2019 Equip Index Factors'!B"&amp;TEXT(ROUND(($P$1*'Trends Settings '!$B$1),0)+2,"0")),
'2019 Equip Index Factors'!B7)*0.01,0),
IF(OR('M&amp;E Property Good Factor'!O6 &gt; 'Trends Settings '!$B$3,B6 &lt;=ROUND($P$1*'Trends Settings '!$B$1,0)),
ROUND('Trends Settings '!$B$3*
IF(B6&gt;ROUND($P$1*'Trends Settings '!$B$1,0),INDIRECT("'2019 Equip Index Factors'!B"&amp;TEXT(ROUND(($P$1*'Trends Settings '!$B$1),0)+2,"0")),'2019 Equip Index Factors'!B7)*0.01,0),P5))</f>
        <v>83</v>
      </c>
      <c r="Q6" s="38">
        <f ca="1">IF(OR(B6=1,'M&amp;E Property Good Factor'!P7&gt;'Trends Settings '!$B$3),
ROUND('M&amp;E Property Good Factor'!P7*IF(B6&gt;ROUND($Q$1*'Trends Settings '!$B$1,0),
INDIRECT("'2019 Equip Index Factors'!B"&amp;TEXT(ROUND(($Q$1*'Trends Settings '!$B$1),0)+2,"0")),
'2019 Equip Index Factors'!B7)*0.01,0),
IF(OR('M&amp;E Property Good Factor'!P6 &gt; 'Trends Settings '!$B$3,B6 &lt;=ROUND($Q$1*'Trends Settings '!$B$1,0)),
ROUND('Trends Settings '!$B$3*
IF(B6&gt;ROUND($Q$1*'Trends Settings '!$B$1,0),INDIRECT("'2019 Equip Index Factors'!B"&amp;TEXT(ROUND(($Q$1*'Trends Settings '!$B$1),0)+2,"0")),'2019 Equip Index Factors'!B7)*0.01,0),Q5))</f>
        <v>85</v>
      </c>
      <c r="R6" s="38">
        <f ca="1">IF(OR(B6=1,'M&amp;E Property Good Factor'!Q7&gt;'Trends Settings '!$B$3),
ROUND('M&amp;E Property Good Factor'!Q7*IF(B6&gt;ROUND($R$1*'Trends Settings '!$B$1,0),
INDIRECT("'2019 Equip Index Factors'!B"&amp;TEXT(ROUND(($R$1*'Trends Settings '!$B$1),0)+2,"0")),
'2019 Equip Index Factors'!B7)*0.01,0),
IF(OR('M&amp;E Property Good Factor'!Q6 &gt; 'Trends Settings '!$B$3,B6 &lt;=ROUND($R$1*'Trends Settings '!$B$1,0)),
ROUND('Trends Settings '!$B$3*
IF(B6&gt;ROUND($R$1*'Trends Settings '!$B$1,0),INDIRECT("'2019 Equip Index Factors'!B"&amp;TEXT(ROUND(($R$1*'Trends Settings '!$B$1),0)+2,"0")),'2019 Equip Index Factors'!B7)*0.01,0),R5))</f>
        <v>88</v>
      </c>
      <c r="S6" s="38">
        <f ca="1">IF(OR(B6=1,'M&amp;E Property Good Factor'!R7&gt;'Trends Settings '!$B$3),
ROUND('M&amp;E Property Good Factor'!R7*IF(B6&gt;ROUND($S$1*'Trends Settings '!$B$1,0),
INDIRECT("'2019 Equip Index Factors'!B"&amp;TEXT(ROUND(($S$1*'Trends Settings '!$B$1),0)+2,"0")),
'2019 Equip Index Factors'!B7)*0.01,0),
IF(OR('M&amp;E Property Good Factor'!R6 &gt; 'Trends Settings '!$B$3,B6 &lt;=ROUND($S$1*'Trends Settings '!$B$1,0)),
ROUND('Trends Settings '!$B$3*
IF(B6&gt;ROUND($S$1*'Trends Settings '!$B$1,0),INDIRECT("'2019 Equip Index Factors'!B"&amp;TEXT(ROUND(($S$1*'Trends Settings '!$B$1),0)+2,"0")),'2019 Equip Index Factors'!B7)*0.01,0),S5))</f>
        <v>91</v>
      </c>
      <c r="T6" s="38">
        <f ca="1">IF(OR(B6=1,'M&amp;E Property Good Factor'!S7&gt;'Trends Settings '!$B$3),
ROUND('M&amp;E Property Good Factor'!S7*IF(B6&gt;ROUND($T$1*'Trends Settings '!$B$1,0),
INDIRECT("'2019 Equip Index Factors'!B"&amp;TEXT(ROUND(($T$1*'Trends Settings '!$B$1),0)+2,"0")),
'2019 Equip Index Factors'!B7)*0.01,0),
IF(OR('M&amp;E Property Good Factor'!S6 &gt; 'Trends Settings '!$B$3,B6 &lt;=ROUND($T$1*'Trends Settings '!$B$1,0)),
ROUND('Trends Settings '!$B$3*
IF(B6&gt;ROUND($T$1*'Trends Settings '!$B$1,0),INDIRECT("'2019 Equip Index Factors'!B"&amp;TEXT(ROUND(($T$1*'Trends Settings '!$B$1),0)+2,"0")),'2019 Equip Index Factors'!B7)*0.01,0),T5))</f>
        <v>94</v>
      </c>
      <c r="U6" s="38">
        <f ca="1">IF(OR(B6=1,'M&amp;E Property Good Factor'!T7&gt;'Trends Settings '!$B$3),
ROUND('M&amp;E Property Good Factor'!T7*IF(B6&gt;ROUND($U$1*'Trends Settings '!$B$1,0),
INDIRECT("'2019 Equip Index Factors'!B"&amp;TEXT(ROUND(($U$1*'Trends Settings '!$B$1),0)+2,"0")),
'2019 Equip Index Factors'!B7)*0.01,0),
IF(OR('M&amp;E Property Good Factor'!T6 &gt; 'Trends Settings '!$B$3,B6 &lt;=ROUND($U$1*'Trends Settings '!$B$1,0)),
ROUND('Trends Settings '!$B$3*
IF(B6&gt;ROUND($U$1*'Trends Settings '!$B$1,0),INDIRECT("'2019 Equip Index Factors'!B"&amp;TEXT(ROUND(($U$1*'Trends Settings '!$B$1),0)+2,"0")),'2019 Equip Index Factors'!B7)*0.01,0),U5))</f>
        <v>98</v>
      </c>
      <c r="V6" s="38">
        <f ca="1">IF(OR(B6=1,'M&amp;E Property Good Factor'!U7&gt;'Trends Settings '!$B$3),
ROUND('M&amp;E Property Good Factor'!U7*IF(B6&gt;ROUND($V$1*'Trends Settings '!$B$1,0),
INDIRECT("'2019 Equip Index Factors'!B"&amp;TEXT(ROUND(($V$1*'Trends Settings '!$B$1),0)+2,"0")),
'2019 Equip Index Factors'!B7)*0.01,0),
IF(OR('M&amp;E Property Good Factor'!U6 &gt; 'Trends Settings '!$B$3,B6 &lt;=ROUND($V$1*'Trends Settings '!$B$1,0)),
ROUND('Trends Settings '!$B$3*
IF(B6&gt;ROUND($V$1*'Trends Settings '!$B$1,0),INDIRECT("'2019 Equip Index Factors'!B"&amp;TEXT(ROUND(($V$1*'Trends Settings '!$B$1),0)+2,"0")),'2019 Equip Index Factors'!B7)*0.01,0),V5))</f>
        <v>100</v>
      </c>
      <c r="W6" s="38">
        <f ca="1">IF(OR(B6=1,'M&amp;E Property Good Factor'!V7&gt;'Trends Settings '!$B$3),
ROUND('M&amp;E Property Good Factor'!V7*IF(B6&gt;ROUND($W$1*'Trends Settings '!$B$1,0),
INDIRECT("'2019 Equip Index Factors'!B"&amp;TEXT(ROUND(($W$1*'Trends Settings '!$B$1),0)+2,"0")),
'2019 Equip Index Factors'!B7)*0.01,0),
IF(OR('M&amp;E Property Good Factor'!V6 &gt; 'Trends Settings '!$B$3,B6 &lt;=ROUND($W$1*'Trends Settings '!$B$1,0)),
ROUND('Trends Settings '!$B$3*
IF(B6&gt;ROUND($W$1*'Trends Settings '!$B$1,0),INDIRECT("'2019 Equip Index Factors'!B"&amp;TEXT(ROUND(($W$1*'Trends Settings '!$B$1),0)+2,"0")),'2019 Equip Index Factors'!B7)*0.01,0),W5))</f>
        <v>102</v>
      </c>
    </row>
    <row r="7" spans="1:23" ht="12.75" customHeight="1">
      <c r="A7" s="63">
        <v>2014</v>
      </c>
      <c r="B7" s="33">
        <v>6</v>
      </c>
      <c r="C7" s="38">
        <f ca="1">IF(OR(B7=1,'M&amp;E Property Good Factor'!B8&gt;'Trends Settings '!$B$3),ROUND('M&amp;E Property Good Factor'!B8*IF(B7&gt;ROUND($C$1*'Trends Settings '!$B$1,0),INDIRECT("'2019 Equip Index Factors'!B"&amp;TEXT(ROUND(($C$1*'Trends Settings '!$B$1),0)+2,"0")),'2019 Equip Index Factors'!B8)*0.01,0),IF(OR('M&amp;E Property Good Factor'!B7 &gt; 'Trends Settings '!$B$3,B7 &lt;=ROUND($C$1*'Trends Settings '!$B$1,0)),ROUND('Trends Settings '!$B$3*IF(B7&gt;ROUND($C$1*'Trends Settings '!$B$1,0),INDIRECT("'2019 Equip Index Factors'!B"&amp;TEXT(ROUND(($C$1*'Trends Settings '!$B$1),0)+2,"0")),'2019 Equip Index Factors'!B8)*0.01,0),C6))</f>
        <v>11</v>
      </c>
      <c r="D7" s="38">
        <f ca="1">IF(OR(B7=1,'M&amp;E Property Good Factor'!C8&gt;'Trends Settings '!$B$3),
ROUND('M&amp;E Property Good Factor'!C8*IF(B7&gt;ROUND($D$1*'Trends Settings '!$B$1,0),
INDIRECT("'2019 Equip Index Factors'!B"&amp;TEXT(ROUND(($D$1*'Trends Settings '!$B$1),0)+2,"0")),
'2019 Equip Index Factors'!B8)*0.01,0),
IF(OR('M&amp;E Property Good Factor'!C7 &gt; 'Trends Settings '!$B$3,B7 &lt;=ROUND($D$1*'Trends Settings '!$B$1,0)),
ROUND('Trends Settings '!$B$3*
IF(B7&gt;ROUND($D$1*'Trends Settings '!$B$1,0),INDIRECT("'2019 Equip Index Factors'!B"&amp;TEXT(ROUND(($D$1*'Trends Settings '!$B$1),0)+2,"0")),'2019 Equip Index Factors'!B8)*0.01,0),D6))</f>
        <v>11</v>
      </c>
      <c r="E7" s="38">
        <f ca="1">IF(OR(B7=1,'M&amp;E Property Good Factor'!D8&gt;'Trends Settings '!$B$3),
ROUND('M&amp;E Property Good Factor'!D8*IF(B7&gt;ROUND($E$1*'Trends Settings '!$B$1,0),
INDIRECT("'2019 Equip Index Factors'!B"&amp;TEXT(ROUND(($E$1*'Trends Settings '!$B$1),0)+2,"0")),
'2019 Equip Index Factors'!B8)*0.01,0),
IF(OR('M&amp;E Property Good Factor'!D7 &gt; 'Trends Settings '!$B$3,B7 &lt;=ROUND($E$1*'Trends Settings '!$B$1,0)),
ROUND('Trends Settings '!$B$3*
IF(B7&gt;ROUND($E$1*'Trends Settings '!$B$1,0),INDIRECT("'2019 Equip Index Factors'!B"&amp;TEXT(ROUND(($E$1*'Trends Settings '!$B$1),0)+2,"0")),'2019 Equip Index Factors'!B8)*0.01,0),E6))</f>
        <v>11</v>
      </c>
      <c r="F7" s="38">
        <f ca="1">IF(OR(B7=1,'M&amp;E Property Good Factor'!E8&gt;'Trends Settings '!$B$3),
ROUND('M&amp;E Property Good Factor'!E8*IF(B7&gt;ROUND($F$1*'Trends Settings '!$B$1,0),
INDIRECT("'2019 Equip Index Factors'!B"&amp;TEXT(ROUND(($F$1*'Trends Settings '!$B$1),0)+2,"0")),
'2019 Equip Index Factors'!B8)*0.01,0),
IF(OR('M&amp;E Property Good Factor'!E7 &gt; 'Trends Settings '!$B$3,B7 &lt;=ROUND($F$1*'Trends Settings '!$B$1,0)),
ROUND('Trends Settings '!$B$3*
IF(B7&gt;ROUND($F$1*'Trends Settings '!$B$1,0),INDIRECT("'2019 Equip Index Factors'!B"&amp;TEXT(ROUND(($F$1*'Trends Settings '!$B$1),0)+2,"0")),'2019 Equip Index Factors'!B8)*0.01,0),F6))</f>
        <v>19</v>
      </c>
      <c r="G7" s="38">
        <f ca="1">IF(OR(B7=1,'M&amp;E Property Good Factor'!F8&gt;'Trends Settings '!$B$3),
ROUND('M&amp;E Property Good Factor'!F8*IF(B7&gt;ROUND($G$1*'Trends Settings '!$B$1,0),
INDIRECT("'2019 Equip Index Factors'!B"&amp;TEXT(ROUND(($G$1*'Trends Settings '!$B$1),0)+2,"0")),
'2019 Equip Index Factors'!B8)*0.01,0),
IF(OR('M&amp;E Property Good Factor'!F7 &gt; 'Trends Settings '!$B$3,B7 &lt;=ROUND($G$1*'Trends Settings '!$B$1,0)),
ROUND('Trends Settings '!$B$3*
IF(B7&gt;ROUND($G$1*'Trends Settings '!$B$1,0),INDIRECT("'2019 Equip Index Factors'!B"&amp;TEXT(ROUND(($G$1*'Trends Settings '!$B$1),0)+2,"0")),'2019 Equip Index Factors'!B8)*0.01,0),G6))</f>
        <v>28</v>
      </c>
      <c r="H7" s="38">
        <f ca="1">IF(OR(B7=1,'M&amp;E Property Good Factor'!G8&gt;'Trends Settings '!$B$3),
ROUND('M&amp;E Property Good Factor'!G8*IF(B7&gt;ROUND($H$1*'Trends Settings '!$B$1,0),
INDIRECT("'2019 Equip Index Factors'!B"&amp;TEXT(ROUND(($H$1*'Trends Settings '!$B$1),0)+2,"0")),
'2019 Equip Index Factors'!B8)*0.01,0),
IF(OR('M&amp;E Property Good Factor'!G7 &gt; 'Trends Settings '!$B$3,B7 &lt;=ROUND($H$1*'Trends Settings '!$B$1,0)),
ROUND('Trends Settings '!$B$3*
IF(B7&gt;ROUND($H$1*'Trends Settings '!$B$1,0),INDIRECT("'2019 Equip Index Factors'!B"&amp;TEXT(ROUND(($H$1*'Trends Settings '!$B$1),0)+2,"0")),'2019 Equip Index Factors'!B8)*0.01,0),H6))</f>
        <v>37</v>
      </c>
      <c r="I7" s="38">
        <f ca="1">IF(OR(B7=1,'M&amp;E Property Good Factor'!H8&gt;'Trends Settings '!$B$3),
ROUND('M&amp;E Property Good Factor'!H8*IF(B7&gt;ROUND($I$1*'Trends Settings '!$B$1,0),
INDIRECT("'2019 Equip Index Factors'!B"&amp;TEXT(ROUND(($I$1*'Trends Settings '!$B$1),0)+2,"0")),
'2019 Equip Index Factors'!B8)*0.01,0),
IF(OR('M&amp;E Property Good Factor'!H7 &gt; 'Trends Settings '!$B$3,B7 &lt;=ROUND($I$1*'Trends Settings '!$B$1,0)),
ROUND('Trends Settings '!$B$3*
IF(B7&gt;ROUND($I$1*'Trends Settings '!$B$1,0),INDIRECT("'2019 Equip Index Factors'!B"&amp;TEXT(ROUND(($I$1*'Trends Settings '!$B$1),0)+2,"0")),'2019 Equip Index Factors'!B8)*0.01,0),I6))</f>
        <v>44</v>
      </c>
      <c r="J7" s="38">
        <f ca="1">IF(OR(B7=1,'M&amp;E Property Good Factor'!I8&gt;'Trends Settings '!$B$3),
ROUND('M&amp;E Property Good Factor'!I8*IF(B7&gt;ROUND($J$1*'Trends Settings '!$B$1,0),
INDIRECT("'2019 Equip Index Factors'!B"&amp;TEXT(ROUND(($J$1*'Trends Settings '!$B$1),0)+2,"0")),
'2019 Equip Index Factors'!B8)*0.01,0),
IF(OR('M&amp;E Property Good Factor'!I7 &gt; 'Trends Settings '!$B$3,B7 &lt;=ROUND($J$1*'Trends Settings '!$B$1,0)),
ROUND('Trends Settings '!$B$3*
IF(B7&gt;ROUND($J$1*'Trends Settings '!$B$1,0),INDIRECT("'2019 Equip Index Factors'!B"&amp;TEXT(ROUND(($J$1*'Trends Settings '!$B$1),0)+2,"0")),'2019 Equip Index Factors'!B8)*0.01,0),J6))</f>
        <v>51</v>
      </c>
      <c r="K7" s="38">
        <f ca="1">IF(OR(B7=1,'M&amp;E Property Good Factor'!J8&gt;'Trends Settings '!$B$3),
ROUND('M&amp;E Property Good Factor'!J8*IF(B7&gt;ROUND($K$1*'Trends Settings '!$B$1,0),
INDIRECT("'2019 Equip Index Factors'!B"&amp;TEXT(ROUND(($K$1*'Trends Settings '!$B$1),0)+2,"0")),
'2019 Equip Index Factors'!B8)*0.01,0),
IF(OR('M&amp;E Property Good Factor'!J7 &gt; 'Trends Settings '!$B$3,B7 &lt;=ROUND($K$1*'Trends Settings '!$B$1,0)),
ROUND('Trends Settings '!$B$3*
IF(B7&gt;ROUND($K$1*'Trends Settings '!$B$1,0),INDIRECT("'2019 Equip Index Factors'!B"&amp;TEXT(ROUND(($K$1*'Trends Settings '!$B$1),0)+2,"0")),'2019 Equip Index Factors'!B8)*0.01,0),K6))</f>
        <v>56</v>
      </c>
      <c r="L7" s="38">
        <f ca="1">IF(OR(B7=1,'M&amp;E Property Good Factor'!K8&gt;'Trends Settings '!$B$3),
ROUND('M&amp;E Property Good Factor'!K8*IF(B7&gt;ROUND($L$1*'Trends Settings '!$B$1,0),
INDIRECT("'2019 Equip Index Factors'!B"&amp;TEXT(ROUND(($L$1*'Trends Settings '!$B$1),0)+2,"0")),
'2019 Equip Index Factors'!B8)*0.01,0),
IF(OR('M&amp;E Property Good Factor'!K7 &gt; 'Trends Settings '!$B$3,B7 &lt;=ROUND($L$1*'Trends Settings '!$B$1,0)),
ROUND('Trends Settings '!$B$3*
IF(B7&gt;ROUND($L$1*'Trends Settings '!$B$1,0),INDIRECT("'2019 Equip Index Factors'!B"&amp;TEXT(ROUND(($L$1*'Trends Settings '!$B$1),0)+2,"0")),'2019 Equip Index Factors'!B8)*0.01,0),L6))</f>
        <v>61</v>
      </c>
      <c r="M7" s="38">
        <f ca="1">IF(OR(B7=1,'M&amp;E Property Good Factor'!L8&gt;'Trends Settings '!$B$3),
ROUND('M&amp;E Property Good Factor'!L8*IF(B7&gt;ROUND($M$1*'Trends Settings '!$B$1,0),
INDIRECT("'2019 Equip Index Factors'!B"&amp;TEXT(ROUND(($M$1*'Trends Settings '!$B$1),0)+2,"0")),
'2019 Equip Index Factors'!B8)*0.01,0),
IF(OR('M&amp;E Property Good Factor'!L7 &gt; 'Trends Settings '!$B$3,B7 &lt;=ROUND($M$1*'Trends Settings '!$B$1,0)),
ROUND('Trends Settings '!$B$3*
IF(B7&gt;ROUND($M$1*'Trends Settings '!$B$1,0),INDIRECT("'2019 Equip Index Factors'!B"&amp;TEXT(ROUND(($M$1*'Trends Settings '!$B$1),0)+2,"0")),'2019 Equip Index Factors'!B8)*0.01,0),M6))</f>
        <v>65</v>
      </c>
      <c r="N7" s="38">
        <f ca="1">IF(OR(B7=1,'M&amp;E Property Good Factor'!M8&gt;'Trends Settings '!$B$3),
ROUND('M&amp;E Property Good Factor'!M8*IF(B7&gt;ROUND($N$1*'Trends Settings '!$B$1,0),
INDIRECT("'2019 Equip Index Factors'!B"&amp;TEXT(ROUND(($N$1*'Trends Settings '!$B$1),0)+2,"0")),
'2019 Equip Index Factors'!B8)*0.01,0),
IF(OR('M&amp;E Property Good Factor'!M7 &gt; 'Trends Settings '!$B$3,B7 &lt;=ROUND($N$1*'Trends Settings '!$B$1,0)),
ROUND('Trends Settings '!$B$3*
IF(B7&gt;ROUND($N$1*'Trends Settings '!$B$1,0),INDIRECT("'2019 Equip Index Factors'!B"&amp;TEXT(ROUND(($N$1*'Trends Settings '!$B$1),0)+2,"0")),'2019 Equip Index Factors'!B8)*0.01,0),N6))</f>
        <v>69</v>
      </c>
      <c r="O7" s="38">
        <f ca="1">IF(OR(B7=1,'M&amp;E Property Good Factor'!N8&gt;'Trends Settings '!$B$3),
ROUND('M&amp;E Property Good Factor'!N8*IF(B7&gt;ROUND($O$1*'Trends Settings '!$B$1,0),
INDIRECT("'2019 Equip Index Factors'!B"&amp;TEXT(ROUND(($O$1*'Trends Settings '!$B$1),0)+2,"0")),
'2019 Equip Index Factors'!B8)*0.01,0),
IF(OR('M&amp;E Property Good Factor'!N7 &gt; 'Trends Settings '!$B$3,B7 &lt;=ROUND($O$1*'Trends Settings '!$B$1,0)),
ROUND('Trends Settings '!$B$3*
IF(B7&gt;ROUND($O$1*'Trends Settings '!$B$1,0),INDIRECT("'2019 Equip Index Factors'!B"&amp;TEXT(ROUND(($O$1*'Trends Settings '!$B$1),0)+2,"0")),'2019 Equip Index Factors'!B8)*0.01,0),O6))</f>
        <v>72</v>
      </c>
      <c r="P7" s="38">
        <f ca="1">IF(OR(B7=1,'M&amp;E Property Good Factor'!O8&gt;'Trends Settings '!$B$3),
ROUND('M&amp;E Property Good Factor'!O8*IF(B7&gt;ROUND($P$1*'Trends Settings '!$B$1,0),
INDIRECT("'2019 Equip Index Factors'!B"&amp;TEXT(ROUND(($P$1*'Trends Settings '!$B$1),0)+2,"0")),
'2019 Equip Index Factors'!B8)*0.01,0),
IF(OR('M&amp;E Property Good Factor'!O7 &gt; 'Trends Settings '!$B$3,B7 &lt;=ROUND($P$1*'Trends Settings '!$B$1,0)),
ROUND('Trends Settings '!$B$3*
IF(B7&gt;ROUND($P$1*'Trends Settings '!$B$1,0),INDIRECT("'2019 Equip Index Factors'!B"&amp;TEXT(ROUND(($P$1*'Trends Settings '!$B$1),0)+2,"0")),'2019 Equip Index Factors'!B8)*0.01,0),P6))</f>
        <v>78</v>
      </c>
      <c r="Q7" s="38">
        <f ca="1">IF(OR(B7=1,'M&amp;E Property Good Factor'!P8&gt;'Trends Settings '!$B$3),
ROUND('M&amp;E Property Good Factor'!P8*IF(B7&gt;ROUND($Q$1*'Trends Settings '!$B$1,0),
INDIRECT("'2019 Equip Index Factors'!B"&amp;TEXT(ROUND(($Q$1*'Trends Settings '!$B$1),0)+2,"0")),
'2019 Equip Index Factors'!B8)*0.01,0),
IF(OR('M&amp;E Property Good Factor'!P7 &gt; 'Trends Settings '!$B$3,B7 &lt;=ROUND($Q$1*'Trends Settings '!$B$1,0)),
ROUND('Trends Settings '!$B$3*
IF(B7&gt;ROUND($Q$1*'Trends Settings '!$B$1,0),INDIRECT("'2019 Equip Index Factors'!B"&amp;TEXT(ROUND(($Q$1*'Trends Settings '!$B$1),0)+2,"0")),'2019 Equip Index Factors'!B8)*0.01,0),Q6))</f>
        <v>80</v>
      </c>
      <c r="R7" s="38">
        <f ca="1">IF(OR(B7=1,'M&amp;E Property Good Factor'!Q8&gt;'Trends Settings '!$B$3),
ROUND('M&amp;E Property Good Factor'!Q8*IF(B7&gt;ROUND($R$1*'Trends Settings '!$B$1,0),
INDIRECT("'2019 Equip Index Factors'!B"&amp;TEXT(ROUND(($R$1*'Trends Settings '!$B$1),0)+2,"0")),
'2019 Equip Index Factors'!B8)*0.01,0),
IF(OR('M&amp;E Property Good Factor'!Q7 &gt; 'Trends Settings '!$B$3,B7 &lt;=ROUND($R$1*'Trends Settings '!$B$1,0)),
ROUND('Trends Settings '!$B$3*
IF(B7&gt;ROUND($R$1*'Trends Settings '!$B$1,0),INDIRECT("'2019 Equip Index Factors'!B"&amp;TEXT(ROUND(($R$1*'Trends Settings '!$B$1),0)+2,"0")),'2019 Equip Index Factors'!B8)*0.01,0),R6))</f>
        <v>84</v>
      </c>
      <c r="S7" s="38">
        <f ca="1">IF(OR(B7=1,'M&amp;E Property Good Factor'!R8&gt;'Trends Settings '!$B$3),
ROUND('M&amp;E Property Good Factor'!R8*IF(B7&gt;ROUND($S$1*'Trends Settings '!$B$1,0),
INDIRECT("'2019 Equip Index Factors'!B"&amp;TEXT(ROUND(($S$1*'Trends Settings '!$B$1),0)+2,"0")),
'2019 Equip Index Factors'!B8)*0.01,0),
IF(OR('M&amp;E Property Good Factor'!R7 &gt; 'Trends Settings '!$B$3,B7 &lt;=ROUND($S$1*'Trends Settings '!$B$1,0)),
ROUND('Trends Settings '!$B$3*
IF(B7&gt;ROUND($S$1*'Trends Settings '!$B$1,0),INDIRECT("'2019 Equip Index Factors'!B"&amp;TEXT(ROUND(($S$1*'Trends Settings '!$B$1),0)+2,"0")),'2019 Equip Index Factors'!B8)*0.01,0),S6))</f>
        <v>87</v>
      </c>
      <c r="T7" s="38">
        <f ca="1">IF(OR(B7=1,'M&amp;E Property Good Factor'!S8&gt;'Trends Settings '!$B$3),
ROUND('M&amp;E Property Good Factor'!S8*IF(B7&gt;ROUND($T$1*'Trends Settings '!$B$1,0),
INDIRECT("'2019 Equip Index Factors'!B"&amp;TEXT(ROUND(($T$1*'Trends Settings '!$B$1),0)+2,"0")),
'2019 Equip Index Factors'!B8)*0.01,0),
IF(OR('M&amp;E Property Good Factor'!S7 &gt; 'Trends Settings '!$B$3,B7 &lt;=ROUND($T$1*'Trends Settings '!$B$1,0)),
ROUND('Trends Settings '!$B$3*
IF(B7&gt;ROUND($T$1*'Trends Settings '!$B$1,0),INDIRECT("'2019 Equip Index Factors'!B"&amp;TEXT(ROUND(($T$1*'Trends Settings '!$B$1),0)+2,"0")),'2019 Equip Index Factors'!B8)*0.01,0),T6))</f>
        <v>91</v>
      </c>
      <c r="U7" s="38">
        <f ca="1">IF(OR(B7=1,'M&amp;E Property Good Factor'!T8&gt;'Trends Settings '!$B$3),
ROUND('M&amp;E Property Good Factor'!T8*IF(B7&gt;ROUND($U$1*'Trends Settings '!$B$1,0),
INDIRECT("'2019 Equip Index Factors'!B"&amp;TEXT(ROUND(($U$1*'Trends Settings '!$B$1),0)+2,"0")),
'2019 Equip Index Factors'!B8)*0.01,0),
IF(OR('M&amp;E Property Good Factor'!T7 &gt; 'Trends Settings '!$B$3,B7 &lt;=ROUND($U$1*'Trends Settings '!$B$1,0)),
ROUND('Trends Settings '!$B$3*
IF(B7&gt;ROUND($U$1*'Trends Settings '!$B$1,0),INDIRECT("'2019 Equip Index Factors'!B"&amp;TEXT(ROUND(($U$1*'Trends Settings '!$B$1),0)+2,"0")),'2019 Equip Index Factors'!B8)*0.01,0),U6))</f>
        <v>96</v>
      </c>
      <c r="V7" s="38">
        <f ca="1">IF(OR(B7=1,'M&amp;E Property Good Factor'!U8&gt;'Trends Settings '!$B$3),
ROUND('M&amp;E Property Good Factor'!U8*IF(B7&gt;ROUND($V$1*'Trends Settings '!$B$1,0),
INDIRECT("'2019 Equip Index Factors'!B"&amp;TEXT(ROUND(($V$1*'Trends Settings '!$B$1),0)+2,"0")),
'2019 Equip Index Factors'!B8)*0.01,0),
IF(OR('M&amp;E Property Good Factor'!U7 &gt; 'Trends Settings '!$B$3,B7 &lt;=ROUND($V$1*'Trends Settings '!$B$1,0)),
ROUND('Trends Settings '!$B$3*
IF(B7&gt;ROUND($V$1*'Trends Settings '!$B$1,0),INDIRECT("'2019 Equip Index Factors'!B"&amp;TEXT(ROUND(($V$1*'Trends Settings '!$B$1),0)+2,"0")),'2019 Equip Index Factors'!B8)*0.01,0),V6))</f>
        <v>99</v>
      </c>
      <c r="W7" s="38">
        <f ca="1">IF(OR(B7=1,'M&amp;E Property Good Factor'!V8&gt;'Trends Settings '!$B$3),
ROUND('M&amp;E Property Good Factor'!V8*IF(B7&gt;ROUND($W$1*'Trends Settings '!$B$1,0),
INDIRECT("'2019 Equip Index Factors'!B"&amp;TEXT(ROUND(($W$1*'Trends Settings '!$B$1),0)+2,"0")),
'2019 Equip Index Factors'!B8)*0.01,0),
IF(OR('M&amp;E Property Good Factor'!V7 &gt; 'Trends Settings '!$B$3,B7 &lt;=ROUND($W$1*'Trends Settings '!$B$1,0)),
ROUND('Trends Settings '!$B$3*
IF(B7&gt;ROUND($W$1*'Trends Settings '!$B$1,0),INDIRECT("'2019 Equip Index Factors'!B"&amp;TEXT(ROUND(($W$1*'Trends Settings '!$B$1),0)+2,"0")),'2019 Equip Index Factors'!B8)*0.01,0),W6))</f>
        <v>102</v>
      </c>
    </row>
    <row r="8" spans="1:23" ht="12.75" customHeight="1">
      <c r="A8" s="63">
        <v>2013</v>
      </c>
      <c r="B8" s="33">
        <v>7</v>
      </c>
      <c r="C8" s="38">
        <f ca="1">IF(OR(B8=1,'M&amp;E Property Good Factor'!B9&gt;'Trends Settings '!$B$3),ROUND('M&amp;E Property Good Factor'!B9*IF(B8&gt;ROUND($C$1*'Trends Settings '!$B$1,0),INDIRECT("'2019 Equip Index Factors'!B"&amp;TEXT(ROUND(($C$1*'Trends Settings '!$B$1),0)+2,"0")),'2019 Equip Index Factors'!B9)*0.01,0),IF(OR('M&amp;E Property Good Factor'!B8 &gt; 'Trends Settings '!$B$3,B8 &lt;=ROUND($C$1*'Trends Settings '!$B$1,0)),ROUND('Trends Settings '!$B$3*IF(B8&gt;ROUND($C$1*'Trends Settings '!$B$1,0),INDIRECT("'2019 Equip Index Factors'!B"&amp;TEXT(ROUND(($C$1*'Trends Settings '!$B$1),0)+2,"0")),'2019 Equip Index Factors'!B9)*0.01,0),C7))</f>
        <v>11</v>
      </c>
      <c r="D8" s="38">
        <f ca="1">IF(OR(B8=1,'M&amp;E Property Good Factor'!C9&gt;'Trends Settings '!$B$3),
ROUND('M&amp;E Property Good Factor'!C9*IF(B8&gt;ROUND($D$1*'Trends Settings '!$B$1,0),
INDIRECT("'2019 Equip Index Factors'!B"&amp;TEXT(ROUND(($D$1*'Trends Settings '!$B$1),0)+2,"0")),
'2019 Equip Index Factors'!B9)*0.01,0),
IF(OR('M&amp;E Property Good Factor'!C8 &gt; 'Trends Settings '!$B$3,B8 &lt;=ROUND($D$1*'Trends Settings '!$B$1,0)),
ROUND('Trends Settings '!$B$3*
IF(B8&gt;ROUND($D$1*'Trends Settings '!$B$1,0),INDIRECT("'2019 Equip Index Factors'!B"&amp;TEXT(ROUND(($D$1*'Trends Settings '!$B$1),0)+2,"0")),'2019 Equip Index Factors'!B9)*0.01,0),D7))</f>
        <v>11</v>
      </c>
      <c r="E8" s="38">
        <f ca="1">IF(OR(B8=1,'M&amp;E Property Good Factor'!D9&gt;'Trends Settings '!$B$3),
ROUND('M&amp;E Property Good Factor'!D9*IF(B8&gt;ROUND($E$1*'Trends Settings '!$B$1,0),
INDIRECT("'2019 Equip Index Factors'!B"&amp;TEXT(ROUND(($E$1*'Trends Settings '!$B$1),0)+2,"0")),
'2019 Equip Index Factors'!B9)*0.01,0),
IF(OR('M&amp;E Property Good Factor'!D8 &gt; 'Trends Settings '!$B$3,B8 &lt;=ROUND($E$1*'Trends Settings '!$B$1,0)),
ROUND('Trends Settings '!$B$3*
IF(B8&gt;ROUND($E$1*'Trends Settings '!$B$1,0),INDIRECT("'2019 Equip Index Factors'!B"&amp;TEXT(ROUND(($E$1*'Trends Settings '!$B$1),0)+2,"0")),'2019 Equip Index Factors'!B9)*0.01,0),E7))</f>
        <v>11</v>
      </c>
      <c r="F8" s="38">
        <f ca="1">IF(OR(B8=1,'M&amp;E Property Good Factor'!E9&gt;'Trends Settings '!$B$3),
ROUND('M&amp;E Property Good Factor'!E9*IF(B8&gt;ROUND($F$1*'Trends Settings '!$B$1,0),
INDIRECT("'2019 Equip Index Factors'!B"&amp;TEXT(ROUND(($F$1*'Trends Settings '!$B$1),0)+2,"0")),
'2019 Equip Index Factors'!B9)*0.01,0),
IF(OR('M&amp;E Property Good Factor'!E8 &gt; 'Trends Settings '!$B$3,B8 &lt;=ROUND($F$1*'Trends Settings '!$B$1,0)),
ROUND('Trends Settings '!$B$3*
IF(B8&gt;ROUND($F$1*'Trends Settings '!$B$1,0),INDIRECT("'2019 Equip Index Factors'!B"&amp;TEXT(ROUND(($F$1*'Trends Settings '!$B$1),0)+2,"0")),'2019 Equip Index Factors'!B9)*0.01,0),F7))</f>
        <v>12</v>
      </c>
      <c r="G8" s="38">
        <f ca="1">IF(OR(B8=1,'M&amp;E Property Good Factor'!F9&gt;'Trends Settings '!$B$3),
ROUND('M&amp;E Property Good Factor'!F9*IF(B8&gt;ROUND($G$1*'Trends Settings '!$B$1,0),
INDIRECT("'2019 Equip Index Factors'!B"&amp;TEXT(ROUND(($G$1*'Trends Settings '!$B$1),0)+2,"0")),
'2019 Equip Index Factors'!B9)*0.01,0),
IF(OR('M&amp;E Property Good Factor'!F8 &gt; 'Trends Settings '!$B$3,B8 &lt;=ROUND($G$1*'Trends Settings '!$B$1,0)),
ROUND('Trends Settings '!$B$3*
IF(B8&gt;ROUND($G$1*'Trends Settings '!$B$1,0),INDIRECT("'2019 Equip Index Factors'!B"&amp;TEXT(ROUND(($G$1*'Trends Settings '!$B$1),0)+2,"0")),'2019 Equip Index Factors'!B9)*0.01,0),G7))</f>
        <v>19</v>
      </c>
      <c r="H8" s="38">
        <f ca="1">IF(OR(B8=1,'M&amp;E Property Good Factor'!G9&gt;'Trends Settings '!$B$3),
ROUND('M&amp;E Property Good Factor'!G9*IF(B8&gt;ROUND($H$1*'Trends Settings '!$B$1,0),
INDIRECT("'2019 Equip Index Factors'!B"&amp;TEXT(ROUND(($H$1*'Trends Settings '!$B$1),0)+2,"0")),
'2019 Equip Index Factors'!B9)*0.01,0),
IF(OR('M&amp;E Property Good Factor'!G8 &gt; 'Trends Settings '!$B$3,B8 &lt;=ROUND($H$1*'Trends Settings '!$B$1,0)),
ROUND('Trends Settings '!$B$3*
IF(B8&gt;ROUND($H$1*'Trends Settings '!$B$1,0),INDIRECT("'2019 Equip Index Factors'!B"&amp;TEXT(ROUND(($H$1*'Trends Settings '!$B$1),0)+2,"0")),'2019 Equip Index Factors'!B9)*0.01,0),H7))</f>
        <v>27</v>
      </c>
      <c r="I8" s="38">
        <f ca="1">IF(OR(B8=1,'M&amp;E Property Good Factor'!H9&gt;'Trends Settings '!$B$3),
ROUND('M&amp;E Property Good Factor'!H9*IF(B8&gt;ROUND($I$1*'Trends Settings '!$B$1,0),
INDIRECT("'2019 Equip Index Factors'!B"&amp;TEXT(ROUND(($I$1*'Trends Settings '!$B$1),0)+2,"0")),
'2019 Equip Index Factors'!B9)*0.01,0),
IF(OR('M&amp;E Property Good Factor'!H8 &gt; 'Trends Settings '!$B$3,B8 &lt;=ROUND($I$1*'Trends Settings '!$B$1,0)),
ROUND('Trends Settings '!$B$3*
IF(B8&gt;ROUND($I$1*'Trends Settings '!$B$1,0),INDIRECT("'2019 Equip Index Factors'!B"&amp;TEXT(ROUND(($I$1*'Trends Settings '!$B$1),0)+2,"0")),'2019 Equip Index Factors'!B9)*0.01,0),I7))</f>
        <v>35</v>
      </c>
      <c r="J8" s="38">
        <f ca="1">IF(OR(B8=1,'M&amp;E Property Good Factor'!I9&gt;'Trends Settings '!$B$3),
ROUND('M&amp;E Property Good Factor'!I9*IF(B8&gt;ROUND($J$1*'Trends Settings '!$B$1,0),
INDIRECT("'2019 Equip Index Factors'!B"&amp;TEXT(ROUND(($J$1*'Trends Settings '!$B$1),0)+2,"0")),
'2019 Equip Index Factors'!B9)*0.01,0),
IF(OR('M&amp;E Property Good Factor'!I8 &gt; 'Trends Settings '!$B$3,B8 &lt;=ROUND($J$1*'Trends Settings '!$B$1,0)),
ROUND('Trends Settings '!$B$3*
IF(B8&gt;ROUND($J$1*'Trends Settings '!$B$1,0),INDIRECT("'2019 Equip Index Factors'!B"&amp;TEXT(ROUND(($J$1*'Trends Settings '!$B$1),0)+2,"0")),'2019 Equip Index Factors'!B9)*0.01,0),J7))</f>
        <v>42</v>
      </c>
      <c r="K8" s="38">
        <f ca="1">IF(OR(B8=1,'M&amp;E Property Good Factor'!J9&gt;'Trends Settings '!$B$3),
ROUND('M&amp;E Property Good Factor'!J9*IF(B8&gt;ROUND($K$1*'Trends Settings '!$B$1,0),
INDIRECT("'2019 Equip Index Factors'!B"&amp;TEXT(ROUND(($K$1*'Trends Settings '!$B$1),0)+2,"0")),
'2019 Equip Index Factors'!B9)*0.01,0),
IF(OR('M&amp;E Property Good Factor'!J8 &gt; 'Trends Settings '!$B$3,B8 &lt;=ROUND($K$1*'Trends Settings '!$B$1,0)),
ROUND('Trends Settings '!$B$3*
IF(B8&gt;ROUND($K$1*'Trends Settings '!$B$1,0),INDIRECT("'2019 Equip Index Factors'!B"&amp;TEXT(ROUND(($K$1*'Trends Settings '!$B$1),0)+2,"0")),'2019 Equip Index Factors'!B9)*0.01,0),K7))</f>
        <v>48</v>
      </c>
      <c r="L8" s="38">
        <f ca="1">IF(OR(B8=1,'M&amp;E Property Good Factor'!K9&gt;'Trends Settings '!$B$3),
ROUND('M&amp;E Property Good Factor'!K9*IF(B8&gt;ROUND($L$1*'Trends Settings '!$B$1,0),
INDIRECT("'2019 Equip Index Factors'!B"&amp;TEXT(ROUND(($L$1*'Trends Settings '!$B$1),0)+2,"0")),
'2019 Equip Index Factors'!B9)*0.01,0),
IF(OR('M&amp;E Property Good Factor'!K8 &gt; 'Trends Settings '!$B$3,B8 &lt;=ROUND($L$1*'Trends Settings '!$B$1,0)),
ROUND('Trends Settings '!$B$3*
IF(B8&gt;ROUND($L$1*'Trends Settings '!$B$1,0),INDIRECT("'2019 Equip Index Factors'!B"&amp;TEXT(ROUND(($L$1*'Trends Settings '!$B$1),0)+2,"0")),'2019 Equip Index Factors'!B9)*0.01,0),L7))</f>
        <v>54</v>
      </c>
      <c r="M8" s="38">
        <f ca="1">IF(OR(B8=1,'M&amp;E Property Good Factor'!L9&gt;'Trends Settings '!$B$3),
ROUND('M&amp;E Property Good Factor'!L9*IF(B8&gt;ROUND($M$1*'Trends Settings '!$B$1,0),
INDIRECT("'2019 Equip Index Factors'!B"&amp;TEXT(ROUND(($M$1*'Trends Settings '!$B$1),0)+2,"0")),
'2019 Equip Index Factors'!B9)*0.01,0),
IF(OR('M&amp;E Property Good Factor'!L8 &gt; 'Trends Settings '!$B$3,B8 &lt;=ROUND($M$1*'Trends Settings '!$B$1,0)),
ROUND('Trends Settings '!$B$3*
IF(B8&gt;ROUND($M$1*'Trends Settings '!$B$1,0),INDIRECT("'2019 Equip Index Factors'!B"&amp;TEXT(ROUND(($M$1*'Trends Settings '!$B$1),0)+2,"0")),'2019 Equip Index Factors'!B9)*0.01,0),M7))</f>
        <v>59</v>
      </c>
      <c r="N8" s="38">
        <f ca="1">IF(OR(B8=1,'M&amp;E Property Good Factor'!M9&gt;'Trends Settings '!$B$3),
ROUND('M&amp;E Property Good Factor'!M9*IF(B8&gt;ROUND($N$1*'Trends Settings '!$B$1,0),
INDIRECT("'2019 Equip Index Factors'!B"&amp;TEXT(ROUND(($N$1*'Trends Settings '!$B$1),0)+2,"0")),
'2019 Equip Index Factors'!B9)*0.01,0),
IF(OR('M&amp;E Property Good Factor'!M8 &gt; 'Trends Settings '!$B$3,B8 &lt;=ROUND($N$1*'Trends Settings '!$B$1,0)),
ROUND('Trends Settings '!$B$3*
IF(B8&gt;ROUND($N$1*'Trends Settings '!$B$1,0),INDIRECT("'2019 Equip Index Factors'!B"&amp;TEXT(ROUND(($N$1*'Trends Settings '!$B$1),0)+2,"0")),'2019 Equip Index Factors'!B9)*0.01,0),N7))</f>
        <v>63</v>
      </c>
      <c r="O8" s="38">
        <f ca="1">IF(OR(B8=1,'M&amp;E Property Good Factor'!N9&gt;'Trends Settings '!$B$3),
ROUND('M&amp;E Property Good Factor'!N9*IF(B8&gt;ROUND($O$1*'Trends Settings '!$B$1,0),
INDIRECT("'2019 Equip Index Factors'!B"&amp;TEXT(ROUND(($O$1*'Trends Settings '!$B$1),0)+2,"0")),
'2019 Equip Index Factors'!B9)*0.01,0),
IF(OR('M&amp;E Property Good Factor'!N8 &gt; 'Trends Settings '!$B$3,B8 &lt;=ROUND($O$1*'Trends Settings '!$B$1,0)),
ROUND('Trends Settings '!$B$3*
IF(B8&gt;ROUND($O$1*'Trends Settings '!$B$1,0),INDIRECT("'2019 Equip Index Factors'!B"&amp;TEXT(ROUND(($O$1*'Trends Settings '!$B$1),0)+2,"0")),'2019 Equip Index Factors'!B9)*0.01,0),O7))</f>
        <v>67</v>
      </c>
      <c r="P8" s="38">
        <f ca="1">IF(OR(B8=1,'M&amp;E Property Good Factor'!O9&gt;'Trends Settings '!$B$3),
ROUND('M&amp;E Property Good Factor'!O9*IF(B8&gt;ROUND($P$1*'Trends Settings '!$B$1,0),
INDIRECT("'2019 Equip Index Factors'!B"&amp;TEXT(ROUND(($P$1*'Trends Settings '!$B$1),0)+2,"0")),
'2019 Equip Index Factors'!B9)*0.01,0),
IF(OR('M&amp;E Property Good Factor'!O8 &gt; 'Trends Settings '!$B$3,B8 &lt;=ROUND($P$1*'Trends Settings '!$B$1,0)),
ROUND('Trends Settings '!$B$3*
IF(B8&gt;ROUND($P$1*'Trends Settings '!$B$1,0),INDIRECT("'2019 Equip Index Factors'!B"&amp;TEXT(ROUND(($P$1*'Trends Settings '!$B$1),0)+2,"0")),'2019 Equip Index Factors'!B9)*0.01,0),P7))</f>
        <v>73</v>
      </c>
      <c r="Q8" s="38">
        <f ca="1">IF(OR(B8=1,'M&amp;E Property Good Factor'!P9&gt;'Trends Settings '!$B$3),
ROUND('M&amp;E Property Good Factor'!P9*IF(B8&gt;ROUND($Q$1*'Trends Settings '!$B$1,0),
INDIRECT("'2019 Equip Index Factors'!B"&amp;TEXT(ROUND(($Q$1*'Trends Settings '!$B$1),0)+2,"0")),
'2019 Equip Index Factors'!B9)*0.01,0),
IF(OR('M&amp;E Property Good Factor'!P8 &gt; 'Trends Settings '!$B$3,B8 &lt;=ROUND($Q$1*'Trends Settings '!$B$1,0)),
ROUND('Trends Settings '!$B$3*
IF(B8&gt;ROUND($Q$1*'Trends Settings '!$B$1,0),INDIRECT("'2019 Equip Index Factors'!B"&amp;TEXT(ROUND(($Q$1*'Trends Settings '!$B$1),0)+2,"0")),'2019 Equip Index Factors'!B9)*0.01,0),Q7))</f>
        <v>76</v>
      </c>
      <c r="R8" s="38">
        <f ca="1">IF(OR(B8=1,'M&amp;E Property Good Factor'!Q9&gt;'Trends Settings '!$B$3),
ROUND('M&amp;E Property Good Factor'!Q9*IF(B8&gt;ROUND($R$1*'Trends Settings '!$B$1,0),
INDIRECT("'2019 Equip Index Factors'!B"&amp;TEXT(ROUND(($R$1*'Trends Settings '!$B$1),0)+2,"0")),
'2019 Equip Index Factors'!B9)*0.01,0),
IF(OR('M&amp;E Property Good Factor'!Q8 &gt; 'Trends Settings '!$B$3,B8 &lt;=ROUND($R$1*'Trends Settings '!$B$1,0)),
ROUND('Trends Settings '!$B$3*
IF(B8&gt;ROUND($R$1*'Trends Settings '!$B$1,0),INDIRECT("'2019 Equip Index Factors'!B"&amp;TEXT(ROUND(($R$1*'Trends Settings '!$B$1),0)+2,"0")),'2019 Equip Index Factors'!B9)*0.01,0),R7))</f>
        <v>80</v>
      </c>
      <c r="S8" s="38">
        <f ca="1">IF(OR(B8=1,'M&amp;E Property Good Factor'!R9&gt;'Trends Settings '!$B$3),
ROUND('M&amp;E Property Good Factor'!R9*IF(B8&gt;ROUND($S$1*'Trends Settings '!$B$1,0),
INDIRECT("'2019 Equip Index Factors'!B"&amp;TEXT(ROUND(($S$1*'Trends Settings '!$B$1),0)+2,"0")),
'2019 Equip Index Factors'!B9)*0.01,0),
IF(OR('M&amp;E Property Good Factor'!R8 &gt; 'Trends Settings '!$B$3,B8 &lt;=ROUND($S$1*'Trends Settings '!$B$1,0)),
ROUND('Trends Settings '!$B$3*
IF(B8&gt;ROUND($S$1*'Trends Settings '!$B$1,0),INDIRECT("'2019 Equip Index Factors'!B"&amp;TEXT(ROUND(($S$1*'Trends Settings '!$B$1),0)+2,"0")),'2019 Equip Index Factors'!B9)*0.01,0),S7))</f>
        <v>84</v>
      </c>
      <c r="T8" s="38">
        <f ca="1">IF(OR(B8=1,'M&amp;E Property Good Factor'!S9&gt;'Trends Settings '!$B$3),
ROUND('M&amp;E Property Good Factor'!S9*IF(B8&gt;ROUND($T$1*'Trends Settings '!$B$1,0),
INDIRECT("'2019 Equip Index Factors'!B"&amp;TEXT(ROUND(($T$1*'Trends Settings '!$B$1),0)+2,"0")),
'2019 Equip Index Factors'!B9)*0.01,0),
IF(OR('M&amp;E Property Good Factor'!S8 &gt; 'Trends Settings '!$B$3,B8 &lt;=ROUND($T$1*'Trends Settings '!$B$1,0)),
ROUND('Trends Settings '!$B$3*
IF(B8&gt;ROUND($T$1*'Trends Settings '!$B$1,0),INDIRECT("'2019 Equip Index Factors'!B"&amp;TEXT(ROUND(($T$1*'Trends Settings '!$B$1),0)+2,"0")),'2019 Equip Index Factors'!B9)*0.01,0),T7))</f>
        <v>89</v>
      </c>
      <c r="U8" s="38">
        <f ca="1">IF(OR(B8=1,'M&amp;E Property Good Factor'!T9&gt;'Trends Settings '!$B$3),
ROUND('M&amp;E Property Good Factor'!T9*IF(B8&gt;ROUND($U$1*'Trends Settings '!$B$1,0),
INDIRECT("'2019 Equip Index Factors'!B"&amp;TEXT(ROUND(($U$1*'Trends Settings '!$B$1),0)+2,"0")),
'2019 Equip Index Factors'!B9)*0.01,0),
IF(OR('M&amp;E Property Good Factor'!T8 &gt; 'Trends Settings '!$B$3,B8 &lt;=ROUND($U$1*'Trends Settings '!$B$1,0)),
ROUND('Trends Settings '!$B$3*
IF(B8&gt;ROUND($U$1*'Trends Settings '!$B$1,0),INDIRECT("'2019 Equip Index Factors'!B"&amp;TEXT(ROUND(($U$1*'Trends Settings '!$B$1),0)+2,"0")),'2019 Equip Index Factors'!B9)*0.01,0),U7))</f>
        <v>94</v>
      </c>
      <c r="V8" s="38">
        <f ca="1">IF(OR(B8=1,'M&amp;E Property Good Factor'!U9&gt;'Trends Settings '!$B$3),
ROUND('M&amp;E Property Good Factor'!U9*IF(B8&gt;ROUND($V$1*'Trends Settings '!$B$1,0),
INDIRECT("'2019 Equip Index Factors'!B"&amp;TEXT(ROUND(($V$1*'Trends Settings '!$B$1),0)+2,"0")),
'2019 Equip Index Factors'!B9)*0.01,0),
IF(OR('M&amp;E Property Good Factor'!U8 &gt; 'Trends Settings '!$B$3,B8 &lt;=ROUND($V$1*'Trends Settings '!$B$1,0)),
ROUND('Trends Settings '!$B$3*
IF(B8&gt;ROUND($V$1*'Trends Settings '!$B$1,0),INDIRECT("'2019 Equip Index Factors'!B"&amp;TEXT(ROUND(($V$1*'Trends Settings '!$B$1),0)+2,"0")),'2019 Equip Index Factors'!B9)*0.01,0),V7))</f>
        <v>98</v>
      </c>
      <c r="W8" s="38">
        <f ca="1">IF(OR(B8=1,'M&amp;E Property Good Factor'!V9&gt;'Trends Settings '!$B$3),
ROUND('M&amp;E Property Good Factor'!V9*IF(B8&gt;ROUND($W$1*'Trends Settings '!$B$1,0),
INDIRECT("'2019 Equip Index Factors'!B"&amp;TEXT(ROUND(($W$1*'Trends Settings '!$B$1),0)+2,"0")),
'2019 Equip Index Factors'!B9)*0.01,0),
IF(OR('M&amp;E Property Good Factor'!V8 &gt; 'Trends Settings '!$B$3,B8 &lt;=ROUND($W$1*'Trends Settings '!$B$1,0)),
ROUND('Trends Settings '!$B$3*
IF(B8&gt;ROUND($W$1*'Trends Settings '!$B$1,0),INDIRECT("'2019 Equip Index Factors'!B"&amp;TEXT(ROUND(($W$1*'Trends Settings '!$B$1),0)+2,"0")),'2019 Equip Index Factors'!B9)*0.01,0),W7))</f>
        <v>101</v>
      </c>
    </row>
    <row r="9" spans="1:23" ht="12.75" customHeight="1">
      <c r="A9" s="63">
        <v>2012</v>
      </c>
      <c r="B9" s="33">
        <v>8</v>
      </c>
      <c r="C9" s="38">
        <f ca="1">IF(OR(B9=1,'M&amp;E Property Good Factor'!B10&gt;'Trends Settings '!$B$3),ROUND('M&amp;E Property Good Factor'!B10*IF(B9&gt;ROUND($C$1*'Trends Settings '!$B$1,0),INDIRECT("'2019 Equip Index Factors'!B"&amp;TEXT(ROUND(($C$1*'Trends Settings '!$B$1),0)+2,"0")),'2019 Equip Index Factors'!B10)*0.01,0),IF(OR('M&amp;E Property Good Factor'!B9 &gt; 'Trends Settings '!$B$3,B9 &lt;=ROUND($C$1*'Trends Settings '!$B$1,0)),ROUND('Trends Settings '!$B$3*IF(B9&gt;ROUND($C$1*'Trends Settings '!$B$1,0),INDIRECT("'2019 Equip Index Factors'!B"&amp;TEXT(ROUND(($C$1*'Trends Settings '!$B$1),0)+2,"0")),'2019 Equip Index Factors'!B10)*0.01,0),C8))</f>
        <v>11</v>
      </c>
      <c r="D9" s="38">
        <f ca="1">IF(OR(B9=1,'M&amp;E Property Good Factor'!C10&gt;'Trends Settings '!$B$3),
ROUND('M&amp;E Property Good Factor'!C10*IF(B9&gt;ROUND($D$1*'Trends Settings '!$B$1,0),
INDIRECT("'2019 Equip Index Factors'!B"&amp;TEXT(ROUND(($D$1*'Trends Settings '!$B$1),0)+2,"0")),
'2019 Equip Index Factors'!B10)*0.01,0),
IF(OR('M&amp;E Property Good Factor'!C9 &gt; 'Trends Settings '!$B$3,B9 &lt;=ROUND($D$1*'Trends Settings '!$B$1,0)),
ROUND('Trends Settings '!$B$3*
IF(B9&gt;ROUND($D$1*'Trends Settings '!$B$1,0),INDIRECT("'2019 Equip Index Factors'!B"&amp;TEXT(ROUND(($D$1*'Trends Settings '!$B$1),0)+2,"0")),'2019 Equip Index Factors'!B10)*0.01,0),D8))</f>
        <v>11</v>
      </c>
      <c r="E9" s="38">
        <f ca="1">IF(OR(B9=1,'M&amp;E Property Good Factor'!D10&gt;'Trends Settings '!$B$3),
ROUND('M&amp;E Property Good Factor'!D10*IF(B9&gt;ROUND($E$1*'Trends Settings '!$B$1,0),
INDIRECT("'2019 Equip Index Factors'!B"&amp;TEXT(ROUND(($E$1*'Trends Settings '!$B$1),0)+2,"0")),
'2019 Equip Index Factors'!B10)*0.01,0),
IF(OR('M&amp;E Property Good Factor'!D9 &gt; 'Trends Settings '!$B$3,B9 &lt;=ROUND($E$1*'Trends Settings '!$B$1,0)),
ROUND('Trends Settings '!$B$3*
IF(B9&gt;ROUND($E$1*'Trends Settings '!$B$1,0),INDIRECT("'2019 Equip Index Factors'!B"&amp;TEXT(ROUND(($E$1*'Trends Settings '!$B$1),0)+2,"0")),'2019 Equip Index Factors'!B10)*0.01,0),E8))</f>
        <v>11</v>
      </c>
      <c r="F9" s="38">
        <f ca="1">IF(OR(B9=1,'M&amp;E Property Good Factor'!E10&gt;'Trends Settings '!$B$3),
ROUND('M&amp;E Property Good Factor'!E10*IF(B9&gt;ROUND($F$1*'Trends Settings '!$B$1,0),
INDIRECT("'2019 Equip Index Factors'!B"&amp;TEXT(ROUND(($F$1*'Trends Settings '!$B$1),0)+2,"0")),
'2019 Equip Index Factors'!B10)*0.01,0),
IF(OR('M&amp;E Property Good Factor'!E9 &gt; 'Trends Settings '!$B$3,B9 &lt;=ROUND($F$1*'Trends Settings '!$B$1,0)),
ROUND('Trends Settings '!$B$3*
IF(B9&gt;ROUND($F$1*'Trends Settings '!$B$1,0),INDIRECT("'2019 Equip Index Factors'!B"&amp;TEXT(ROUND(($F$1*'Trends Settings '!$B$1),0)+2,"0")),'2019 Equip Index Factors'!B10)*0.01,0),F8))</f>
        <v>11</v>
      </c>
      <c r="G9" s="38">
        <f ca="1">IF(OR(B9=1,'M&amp;E Property Good Factor'!F10&gt;'Trends Settings '!$B$3),
ROUND('M&amp;E Property Good Factor'!F10*IF(B9&gt;ROUND($G$1*'Trends Settings '!$B$1,0),
INDIRECT("'2019 Equip Index Factors'!B"&amp;TEXT(ROUND(($G$1*'Trends Settings '!$B$1),0)+2,"0")),
'2019 Equip Index Factors'!B10)*0.01,0),
IF(OR('M&amp;E Property Good Factor'!F9 &gt; 'Trends Settings '!$B$3,B9 &lt;=ROUND($G$1*'Trends Settings '!$B$1,0)),
ROUND('Trends Settings '!$B$3*
IF(B9&gt;ROUND($G$1*'Trends Settings '!$B$1,0),INDIRECT("'2019 Equip Index Factors'!B"&amp;TEXT(ROUND(($G$1*'Trends Settings '!$B$1),0)+2,"0")),'2019 Equip Index Factors'!B10)*0.01,0),G8))</f>
        <v>13</v>
      </c>
      <c r="H9" s="38">
        <f ca="1">IF(OR(B9=1,'M&amp;E Property Good Factor'!G10&gt;'Trends Settings '!$B$3),
ROUND('M&amp;E Property Good Factor'!G10*IF(B9&gt;ROUND($H$1*'Trends Settings '!$B$1,0),
INDIRECT("'2019 Equip Index Factors'!B"&amp;TEXT(ROUND(($H$1*'Trends Settings '!$B$1),0)+2,"0")),
'2019 Equip Index Factors'!B10)*0.01,0),
IF(OR('M&amp;E Property Good Factor'!G9 &gt; 'Trends Settings '!$B$3,B9 &lt;=ROUND($H$1*'Trends Settings '!$B$1,0)),
ROUND('Trends Settings '!$B$3*
IF(B9&gt;ROUND($H$1*'Trends Settings '!$B$1,0),INDIRECT("'2019 Equip Index Factors'!B"&amp;TEXT(ROUND(($H$1*'Trends Settings '!$B$1),0)+2,"0")),'2019 Equip Index Factors'!B10)*0.01,0),H8))</f>
        <v>20</v>
      </c>
      <c r="I9" s="38">
        <f ca="1">IF(OR(B9=1,'M&amp;E Property Good Factor'!H10&gt;'Trends Settings '!$B$3),
ROUND('M&amp;E Property Good Factor'!H10*IF(B9&gt;ROUND($I$1*'Trends Settings '!$B$1,0),
INDIRECT("'2019 Equip Index Factors'!B"&amp;TEXT(ROUND(($I$1*'Trends Settings '!$B$1),0)+2,"0")),
'2019 Equip Index Factors'!B10)*0.01,0),
IF(OR('M&amp;E Property Good Factor'!H9 &gt; 'Trends Settings '!$B$3,B9 &lt;=ROUND($I$1*'Trends Settings '!$B$1,0)),
ROUND('Trends Settings '!$B$3*
IF(B9&gt;ROUND($I$1*'Trends Settings '!$B$1,0),INDIRECT("'2019 Equip Index Factors'!B"&amp;TEXT(ROUND(($I$1*'Trends Settings '!$B$1),0)+2,"0")),'2019 Equip Index Factors'!B10)*0.01,0),I8))</f>
        <v>27</v>
      </c>
      <c r="J9" s="38">
        <f ca="1">IF(OR(B9=1,'M&amp;E Property Good Factor'!I10&gt;'Trends Settings '!$B$3),
ROUND('M&amp;E Property Good Factor'!I10*IF(B9&gt;ROUND($J$1*'Trends Settings '!$B$1,0),
INDIRECT("'2019 Equip Index Factors'!B"&amp;TEXT(ROUND(($J$1*'Trends Settings '!$B$1),0)+2,"0")),
'2019 Equip Index Factors'!B10)*0.01,0),
IF(OR('M&amp;E Property Good Factor'!I9 &gt; 'Trends Settings '!$B$3,B9 &lt;=ROUND($J$1*'Trends Settings '!$B$1,0)),
ROUND('Trends Settings '!$B$3*
IF(B9&gt;ROUND($J$1*'Trends Settings '!$B$1,0),INDIRECT("'2019 Equip Index Factors'!B"&amp;TEXT(ROUND(($J$1*'Trends Settings '!$B$1),0)+2,"0")),'2019 Equip Index Factors'!B10)*0.01,0),J8))</f>
        <v>34</v>
      </c>
      <c r="K9" s="38">
        <f ca="1">IF(OR(B9=1,'M&amp;E Property Good Factor'!J10&gt;'Trends Settings '!$B$3),
ROUND('M&amp;E Property Good Factor'!J10*IF(B9&gt;ROUND($K$1*'Trends Settings '!$B$1,0),
INDIRECT("'2019 Equip Index Factors'!B"&amp;TEXT(ROUND(($K$1*'Trends Settings '!$B$1),0)+2,"0")),
'2019 Equip Index Factors'!B10)*0.01,0),
IF(OR('M&amp;E Property Good Factor'!J9 &gt; 'Trends Settings '!$B$3,B9 &lt;=ROUND($K$1*'Trends Settings '!$B$1,0)),
ROUND('Trends Settings '!$B$3*
IF(B9&gt;ROUND($K$1*'Trends Settings '!$B$1,0),INDIRECT("'2019 Equip Index Factors'!B"&amp;TEXT(ROUND(($K$1*'Trends Settings '!$B$1),0)+2,"0")),'2019 Equip Index Factors'!B10)*0.01,0),K8))</f>
        <v>41</v>
      </c>
      <c r="L9" s="38">
        <f ca="1">IF(OR(B9=1,'M&amp;E Property Good Factor'!K10&gt;'Trends Settings '!$B$3),
ROUND('M&amp;E Property Good Factor'!K10*IF(B9&gt;ROUND($L$1*'Trends Settings '!$B$1,0),
INDIRECT("'2019 Equip Index Factors'!B"&amp;TEXT(ROUND(($L$1*'Trends Settings '!$B$1),0)+2,"0")),
'2019 Equip Index Factors'!B10)*0.01,0),
IF(OR('M&amp;E Property Good Factor'!K9 &gt; 'Trends Settings '!$B$3,B9 &lt;=ROUND($L$1*'Trends Settings '!$B$1,0)),
ROUND('Trends Settings '!$B$3*
IF(B9&gt;ROUND($L$1*'Trends Settings '!$B$1,0),INDIRECT("'2019 Equip Index Factors'!B"&amp;TEXT(ROUND(($L$1*'Trends Settings '!$B$1),0)+2,"0")),'2019 Equip Index Factors'!B10)*0.01,0),L8))</f>
        <v>47</v>
      </c>
      <c r="M9" s="38">
        <f ca="1">IF(OR(B9=1,'M&amp;E Property Good Factor'!L10&gt;'Trends Settings '!$B$3),
ROUND('M&amp;E Property Good Factor'!L10*IF(B9&gt;ROUND($M$1*'Trends Settings '!$B$1,0),
INDIRECT("'2019 Equip Index Factors'!B"&amp;TEXT(ROUND(($M$1*'Trends Settings '!$B$1),0)+2,"0")),
'2019 Equip Index Factors'!B10)*0.01,0),
IF(OR('M&amp;E Property Good Factor'!L9 &gt; 'Trends Settings '!$B$3,B9 &lt;=ROUND($M$1*'Trends Settings '!$B$1,0)),
ROUND('Trends Settings '!$B$3*
IF(B9&gt;ROUND($M$1*'Trends Settings '!$B$1,0),INDIRECT("'2019 Equip Index Factors'!B"&amp;TEXT(ROUND(($M$1*'Trends Settings '!$B$1),0)+2,"0")),'2019 Equip Index Factors'!B10)*0.01,0),M8))</f>
        <v>52</v>
      </c>
      <c r="N9" s="38">
        <f ca="1">IF(OR(B9=1,'M&amp;E Property Good Factor'!M10&gt;'Trends Settings '!$B$3),
ROUND('M&amp;E Property Good Factor'!M10*IF(B9&gt;ROUND($N$1*'Trends Settings '!$B$1,0),
INDIRECT("'2019 Equip Index Factors'!B"&amp;TEXT(ROUND(($N$1*'Trends Settings '!$B$1),0)+2,"0")),
'2019 Equip Index Factors'!B10)*0.01,0),
IF(OR('M&amp;E Property Good Factor'!M9 &gt; 'Trends Settings '!$B$3,B9 &lt;=ROUND($N$1*'Trends Settings '!$B$1,0)),
ROUND('Trends Settings '!$B$3*
IF(B9&gt;ROUND($N$1*'Trends Settings '!$B$1,0),INDIRECT("'2019 Equip Index Factors'!B"&amp;TEXT(ROUND(($N$1*'Trends Settings '!$B$1),0)+2,"0")),'2019 Equip Index Factors'!B10)*0.01,0),N8))</f>
        <v>57</v>
      </c>
      <c r="O9" s="38">
        <f ca="1">IF(OR(B9=1,'M&amp;E Property Good Factor'!N10&gt;'Trends Settings '!$B$3),
ROUND('M&amp;E Property Good Factor'!N10*IF(B9&gt;ROUND($O$1*'Trends Settings '!$B$1,0),
INDIRECT("'2019 Equip Index Factors'!B"&amp;TEXT(ROUND(($O$1*'Trends Settings '!$B$1),0)+2,"0")),
'2019 Equip Index Factors'!B10)*0.01,0),
IF(OR('M&amp;E Property Good Factor'!N9 &gt; 'Trends Settings '!$B$3,B9 &lt;=ROUND($O$1*'Trends Settings '!$B$1,0)),
ROUND('Trends Settings '!$B$3*
IF(B9&gt;ROUND($O$1*'Trends Settings '!$B$1,0),INDIRECT("'2019 Equip Index Factors'!B"&amp;TEXT(ROUND(($O$1*'Trends Settings '!$B$1),0)+2,"0")),'2019 Equip Index Factors'!B10)*0.01,0),O8))</f>
        <v>61</v>
      </c>
      <c r="P9" s="38">
        <f ca="1">IF(OR(B9=1,'M&amp;E Property Good Factor'!O10&gt;'Trends Settings '!$B$3),
ROUND('M&amp;E Property Good Factor'!O10*IF(B9&gt;ROUND($P$1*'Trends Settings '!$B$1,0),
INDIRECT("'2019 Equip Index Factors'!B"&amp;TEXT(ROUND(($P$1*'Trends Settings '!$B$1),0)+2,"0")),
'2019 Equip Index Factors'!B10)*0.01,0),
IF(OR('M&amp;E Property Good Factor'!O9 &gt; 'Trends Settings '!$B$3,B9 &lt;=ROUND($P$1*'Trends Settings '!$B$1,0)),
ROUND('Trends Settings '!$B$3*
IF(B9&gt;ROUND($P$1*'Trends Settings '!$B$1,0),INDIRECT("'2019 Equip Index Factors'!B"&amp;TEXT(ROUND(($P$1*'Trends Settings '!$B$1),0)+2,"0")),'2019 Equip Index Factors'!B10)*0.01,0),P8))</f>
        <v>68</v>
      </c>
      <c r="Q9" s="38">
        <f ca="1">IF(OR(B9=1,'M&amp;E Property Good Factor'!P10&gt;'Trends Settings '!$B$3),
ROUND('M&amp;E Property Good Factor'!P10*IF(B9&gt;ROUND($Q$1*'Trends Settings '!$B$1,0),
INDIRECT("'2019 Equip Index Factors'!B"&amp;TEXT(ROUND(($Q$1*'Trends Settings '!$B$1),0)+2,"0")),
'2019 Equip Index Factors'!B10)*0.01,0),
IF(OR('M&amp;E Property Good Factor'!P9 &gt; 'Trends Settings '!$B$3,B9 &lt;=ROUND($Q$1*'Trends Settings '!$B$1,0)),
ROUND('Trends Settings '!$B$3*
IF(B9&gt;ROUND($Q$1*'Trends Settings '!$B$1,0),INDIRECT("'2019 Equip Index Factors'!B"&amp;TEXT(ROUND(($Q$1*'Trends Settings '!$B$1),0)+2,"0")),'2019 Equip Index Factors'!B10)*0.01,0),Q8))</f>
        <v>71</v>
      </c>
      <c r="R9" s="38">
        <f ca="1">IF(OR(B9=1,'M&amp;E Property Good Factor'!Q10&gt;'Trends Settings '!$B$3),
ROUND('M&amp;E Property Good Factor'!Q10*IF(B9&gt;ROUND($R$1*'Trends Settings '!$B$1,0),
INDIRECT("'2019 Equip Index Factors'!B"&amp;TEXT(ROUND(($R$1*'Trends Settings '!$B$1),0)+2,"0")),
'2019 Equip Index Factors'!B10)*0.01,0),
IF(OR('M&amp;E Property Good Factor'!Q9 &gt; 'Trends Settings '!$B$3,B9 &lt;=ROUND($R$1*'Trends Settings '!$B$1,0)),
ROUND('Trends Settings '!$B$3*
IF(B9&gt;ROUND($R$1*'Trends Settings '!$B$1,0),INDIRECT("'2019 Equip Index Factors'!B"&amp;TEXT(ROUND(($R$1*'Trends Settings '!$B$1),0)+2,"0")),'2019 Equip Index Factors'!B10)*0.01,0),R8))</f>
        <v>76</v>
      </c>
      <c r="S9" s="38">
        <f ca="1">IF(OR(B9=1,'M&amp;E Property Good Factor'!R10&gt;'Trends Settings '!$B$3),
ROUND('M&amp;E Property Good Factor'!R10*IF(B9&gt;ROUND($S$1*'Trends Settings '!$B$1,0),
INDIRECT("'2019 Equip Index Factors'!B"&amp;TEXT(ROUND(($S$1*'Trends Settings '!$B$1),0)+2,"0")),
'2019 Equip Index Factors'!B10)*0.01,0),
IF(OR('M&amp;E Property Good Factor'!R9 &gt; 'Trends Settings '!$B$3,B9 &lt;=ROUND($S$1*'Trends Settings '!$B$1,0)),
ROUND('Trends Settings '!$B$3*
IF(B9&gt;ROUND($S$1*'Trends Settings '!$B$1,0),INDIRECT("'2019 Equip Index Factors'!B"&amp;TEXT(ROUND(($S$1*'Trends Settings '!$B$1),0)+2,"0")),'2019 Equip Index Factors'!B10)*0.01,0),S8))</f>
        <v>81</v>
      </c>
      <c r="T9" s="38">
        <f ca="1">IF(OR(B9=1,'M&amp;E Property Good Factor'!S10&gt;'Trends Settings '!$B$3),
ROUND('M&amp;E Property Good Factor'!S10*IF(B9&gt;ROUND($T$1*'Trends Settings '!$B$1,0),
INDIRECT("'2019 Equip Index Factors'!B"&amp;TEXT(ROUND(($T$1*'Trends Settings '!$B$1),0)+2,"0")),
'2019 Equip Index Factors'!B10)*0.01,0),
IF(OR('M&amp;E Property Good Factor'!S9 &gt; 'Trends Settings '!$B$3,B9 &lt;=ROUND($T$1*'Trends Settings '!$B$1,0)),
ROUND('Trends Settings '!$B$3*
IF(B9&gt;ROUND($T$1*'Trends Settings '!$B$1,0),INDIRECT("'2019 Equip Index Factors'!B"&amp;TEXT(ROUND(($T$1*'Trends Settings '!$B$1),0)+2,"0")),'2019 Equip Index Factors'!B10)*0.01,0),T8))</f>
        <v>86</v>
      </c>
      <c r="U9" s="38">
        <f ca="1">IF(OR(B9=1,'M&amp;E Property Good Factor'!T10&gt;'Trends Settings '!$B$3),
ROUND('M&amp;E Property Good Factor'!T10*IF(B9&gt;ROUND($U$1*'Trends Settings '!$B$1,0),
INDIRECT("'2019 Equip Index Factors'!B"&amp;TEXT(ROUND(($U$1*'Trends Settings '!$B$1),0)+2,"0")),
'2019 Equip Index Factors'!B10)*0.01,0),
IF(OR('M&amp;E Property Good Factor'!T9 &gt; 'Trends Settings '!$B$3,B9 &lt;=ROUND($U$1*'Trends Settings '!$B$1,0)),
ROUND('Trends Settings '!$B$3*
IF(B9&gt;ROUND($U$1*'Trends Settings '!$B$1,0),INDIRECT("'2019 Equip Index Factors'!B"&amp;TEXT(ROUND(($U$1*'Trends Settings '!$B$1),0)+2,"0")),'2019 Equip Index Factors'!B10)*0.01,0),U8))</f>
        <v>93</v>
      </c>
      <c r="V9" s="38">
        <f ca="1">IF(OR(B9=1,'M&amp;E Property Good Factor'!U10&gt;'Trends Settings '!$B$3),
ROUND('M&amp;E Property Good Factor'!U10*IF(B9&gt;ROUND($V$1*'Trends Settings '!$B$1,0),
INDIRECT("'2019 Equip Index Factors'!B"&amp;TEXT(ROUND(($V$1*'Trends Settings '!$B$1),0)+2,"0")),
'2019 Equip Index Factors'!B10)*0.01,0),
IF(OR('M&amp;E Property Good Factor'!U9 &gt; 'Trends Settings '!$B$3,B9 &lt;=ROUND($V$1*'Trends Settings '!$B$1,0)),
ROUND('Trends Settings '!$B$3*
IF(B9&gt;ROUND($V$1*'Trends Settings '!$B$1,0),INDIRECT("'2019 Equip Index Factors'!B"&amp;TEXT(ROUND(($V$1*'Trends Settings '!$B$1),0)+2,"0")),'2019 Equip Index Factors'!B10)*0.01,0),V8))</f>
        <v>97</v>
      </c>
      <c r="W9" s="38">
        <f ca="1">IF(OR(B9=1,'M&amp;E Property Good Factor'!V10&gt;'Trends Settings '!$B$3),
ROUND('M&amp;E Property Good Factor'!V10*IF(B9&gt;ROUND($W$1*'Trends Settings '!$B$1,0),
INDIRECT("'2019 Equip Index Factors'!B"&amp;TEXT(ROUND(($W$1*'Trends Settings '!$B$1),0)+2,"0")),
'2019 Equip Index Factors'!B10)*0.01,0),
IF(OR('M&amp;E Property Good Factor'!V9 &gt; 'Trends Settings '!$B$3,B9 &lt;=ROUND($W$1*'Trends Settings '!$B$1,0)),
ROUND('Trends Settings '!$B$3*
IF(B9&gt;ROUND($W$1*'Trends Settings '!$B$1,0),INDIRECT("'2019 Equip Index Factors'!B"&amp;TEXT(ROUND(($W$1*'Trends Settings '!$B$1),0)+2,"0")),'2019 Equip Index Factors'!B10)*0.01,0),W8))</f>
        <v>100</v>
      </c>
    </row>
    <row r="10" spans="1:23" ht="12.75" customHeight="1">
      <c r="A10" s="63">
        <v>2011</v>
      </c>
      <c r="B10" s="33">
        <v>9</v>
      </c>
      <c r="C10" s="38">
        <f ca="1">IF(OR(B10=1,'M&amp;E Property Good Factor'!B11&gt;'Trends Settings '!$B$3),ROUND('M&amp;E Property Good Factor'!B11*IF(B10&gt;ROUND($C$1*'Trends Settings '!$B$1,0),INDIRECT("'2019 Equip Index Factors'!B"&amp;TEXT(ROUND(($C$1*'Trends Settings '!$B$1),0)+2,"0")),'2019 Equip Index Factors'!B11)*0.01,0),IF(OR('M&amp;E Property Good Factor'!B10 &gt; 'Trends Settings '!$B$3,B10 &lt;=ROUND($C$1*'Trends Settings '!$B$1,0)),ROUND('Trends Settings '!$B$3*IF(B10&gt;ROUND($C$1*'Trends Settings '!$B$1,0),INDIRECT("'2019 Equip Index Factors'!B"&amp;TEXT(ROUND(($C$1*'Trends Settings '!$B$1),0)+2,"0")),'2019 Equip Index Factors'!B11)*0.01,0),C9))</f>
        <v>11</v>
      </c>
      <c r="D10" s="38">
        <f ca="1">IF(OR(B10=1,'M&amp;E Property Good Factor'!C11&gt;'Trends Settings '!$B$3),
ROUND('M&amp;E Property Good Factor'!C11*IF(B10&gt;ROUND($D$1*'Trends Settings '!$B$1,0),
INDIRECT("'2019 Equip Index Factors'!B"&amp;TEXT(ROUND(($D$1*'Trends Settings '!$B$1),0)+2,"0")),
'2019 Equip Index Factors'!B11)*0.01,0),
IF(OR('M&amp;E Property Good Factor'!C10 &gt; 'Trends Settings '!$B$3,B10 &lt;=ROUND($D$1*'Trends Settings '!$B$1,0)),
ROUND('Trends Settings '!$B$3*
IF(B10&gt;ROUND($D$1*'Trends Settings '!$B$1,0),INDIRECT("'2019 Equip Index Factors'!B"&amp;TEXT(ROUND(($D$1*'Trends Settings '!$B$1),0)+2,"0")),'2019 Equip Index Factors'!B11)*0.01,0),D9))</f>
        <v>11</v>
      </c>
      <c r="E10" s="38">
        <f ca="1">IF(OR(B10=1,'M&amp;E Property Good Factor'!D11&gt;'Trends Settings '!$B$3),
ROUND('M&amp;E Property Good Factor'!D11*IF(B10&gt;ROUND($E$1*'Trends Settings '!$B$1,0),
INDIRECT("'2019 Equip Index Factors'!B"&amp;TEXT(ROUND(($E$1*'Trends Settings '!$B$1),0)+2,"0")),
'2019 Equip Index Factors'!B11)*0.01,0),
IF(OR('M&amp;E Property Good Factor'!D10 &gt; 'Trends Settings '!$B$3,B10 &lt;=ROUND($E$1*'Trends Settings '!$B$1,0)),
ROUND('Trends Settings '!$B$3*
IF(B10&gt;ROUND($E$1*'Trends Settings '!$B$1,0),INDIRECT("'2019 Equip Index Factors'!B"&amp;TEXT(ROUND(($E$1*'Trends Settings '!$B$1),0)+2,"0")),'2019 Equip Index Factors'!B11)*0.01,0),E9))</f>
        <v>11</v>
      </c>
      <c r="F10" s="38">
        <f ca="1">IF(OR(B10=1,'M&amp;E Property Good Factor'!E11&gt;'Trends Settings '!$B$3),
ROUND('M&amp;E Property Good Factor'!E11*IF(B10&gt;ROUND($F$1*'Trends Settings '!$B$1,0),
INDIRECT("'2019 Equip Index Factors'!B"&amp;TEXT(ROUND(($F$1*'Trends Settings '!$B$1),0)+2,"0")),
'2019 Equip Index Factors'!B11)*0.01,0),
IF(OR('M&amp;E Property Good Factor'!E10 &gt; 'Trends Settings '!$B$3,B10 &lt;=ROUND($F$1*'Trends Settings '!$B$1,0)),
ROUND('Trends Settings '!$B$3*
IF(B10&gt;ROUND($F$1*'Trends Settings '!$B$1,0),INDIRECT("'2019 Equip Index Factors'!B"&amp;TEXT(ROUND(($F$1*'Trends Settings '!$B$1),0)+2,"0")),'2019 Equip Index Factors'!B11)*0.01,0),F9))</f>
        <v>11</v>
      </c>
      <c r="G10" s="38">
        <f ca="1">IF(OR(B10=1,'M&amp;E Property Good Factor'!F11&gt;'Trends Settings '!$B$3),
ROUND('M&amp;E Property Good Factor'!F11*IF(B10&gt;ROUND($G$1*'Trends Settings '!$B$1,0),
INDIRECT("'2019 Equip Index Factors'!B"&amp;TEXT(ROUND(($G$1*'Trends Settings '!$B$1),0)+2,"0")),
'2019 Equip Index Factors'!B11)*0.01,0),
IF(OR('M&amp;E Property Good Factor'!F10 &gt; 'Trends Settings '!$B$3,B10 &lt;=ROUND($G$1*'Trends Settings '!$B$1,0)),
ROUND('Trends Settings '!$B$3*
IF(B10&gt;ROUND($G$1*'Trends Settings '!$B$1,0),INDIRECT("'2019 Equip Index Factors'!B"&amp;TEXT(ROUND(($G$1*'Trends Settings '!$B$1),0)+2,"0")),'2019 Equip Index Factors'!B11)*0.01,0),G9))</f>
        <v>12</v>
      </c>
      <c r="H10" s="38">
        <f ca="1">IF(OR(B10=1,'M&amp;E Property Good Factor'!G11&gt;'Trends Settings '!$B$3),
ROUND('M&amp;E Property Good Factor'!G11*IF(B10&gt;ROUND($H$1*'Trends Settings '!$B$1,0),
INDIRECT("'2019 Equip Index Factors'!B"&amp;TEXT(ROUND(($H$1*'Trends Settings '!$B$1),0)+2,"0")),
'2019 Equip Index Factors'!B11)*0.01,0),
IF(OR('M&amp;E Property Good Factor'!G10 &gt; 'Trends Settings '!$B$3,B10 &lt;=ROUND($H$1*'Trends Settings '!$B$1,0)),
ROUND('Trends Settings '!$B$3*
IF(B10&gt;ROUND($H$1*'Trends Settings '!$B$1,0),INDIRECT("'2019 Equip Index Factors'!B"&amp;TEXT(ROUND(($H$1*'Trends Settings '!$B$1),0)+2,"0")),'2019 Equip Index Factors'!B11)*0.01,0),H9))</f>
        <v>14</v>
      </c>
      <c r="I10" s="38">
        <f ca="1">IF(OR(B10=1,'M&amp;E Property Good Factor'!H11&gt;'Trends Settings '!$B$3),
ROUND('M&amp;E Property Good Factor'!H11*IF(B10&gt;ROUND($I$1*'Trends Settings '!$B$1,0),
INDIRECT("'2019 Equip Index Factors'!B"&amp;TEXT(ROUND(($I$1*'Trends Settings '!$B$1),0)+2,"0")),
'2019 Equip Index Factors'!B11)*0.01,0),
IF(OR('M&amp;E Property Good Factor'!H10 &gt; 'Trends Settings '!$B$3,B10 &lt;=ROUND($I$1*'Trends Settings '!$B$1,0)),
ROUND('Trends Settings '!$B$3*
IF(B10&gt;ROUND($I$1*'Trends Settings '!$B$1,0),INDIRECT("'2019 Equip Index Factors'!B"&amp;TEXT(ROUND(($I$1*'Trends Settings '!$B$1),0)+2,"0")),'2019 Equip Index Factors'!B11)*0.01,0),I9))</f>
        <v>21</v>
      </c>
      <c r="J10" s="38">
        <f ca="1">IF(OR(B10=1,'M&amp;E Property Good Factor'!I11&gt;'Trends Settings '!$B$3),
ROUND('M&amp;E Property Good Factor'!I11*IF(B10&gt;ROUND($J$1*'Trends Settings '!$B$1,0),
INDIRECT("'2019 Equip Index Factors'!B"&amp;TEXT(ROUND(($J$1*'Trends Settings '!$B$1),0)+2,"0")),
'2019 Equip Index Factors'!B11)*0.01,0),
IF(OR('M&amp;E Property Good Factor'!I10 &gt; 'Trends Settings '!$B$3,B10 &lt;=ROUND($J$1*'Trends Settings '!$B$1,0)),
ROUND('Trends Settings '!$B$3*
IF(B10&gt;ROUND($J$1*'Trends Settings '!$B$1,0),INDIRECT("'2019 Equip Index Factors'!B"&amp;TEXT(ROUND(($J$1*'Trends Settings '!$B$1),0)+2,"0")),'2019 Equip Index Factors'!B11)*0.01,0),J9))</f>
        <v>28</v>
      </c>
      <c r="K10" s="38">
        <f ca="1">IF(OR(B10=1,'M&amp;E Property Good Factor'!J11&gt;'Trends Settings '!$B$3),
ROUND('M&amp;E Property Good Factor'!J11*IF(B10&gt;ROUND($K$1*'Trends Settings '!$B$1,0),
INDIRECT("'2019 Equip Index Factors'!B"&amp;TEXT(ROUND(($K$1*'Trends Settings '!$B$1),0)+2,"0")),
'2019 Equip Index Factors'!B11)*0.01,0),
IF(OR('M&amp;E Property Good Factor'!J10 &gt; 'Trends Settings '!$B$3,B10 &lt;=ROUND($K$1*'Trends Settings '!$B$1,0)),
ROUND('Trends Settings '!$B$3*
IF(B10&gt;ROUND($K$1*'Trends Settings '!$B$1,0),INDIRECT("'2019 Equip Index Factors'!B"&amp;TEXT(ROUND(($K$1*'Trends Settings '!$B$1),0)+2,"0")),'2019 Equip Index Factors'!B11)*0.01,0),K9))</f>
        <v>34</v>
      </c>
      <c r="L10" s="38">
        <f ca="1">IF(OR(B10=1,'M&amp;E Property Good Factor'!K11&gt;'Trends Settings '!$B$3),
ROUND('M&amp;E Property Good Factor'!K11*IF(B10&gt;ROUND($L$1*'Trends Settings '!$B$1,0),
INDIRECT("'2019 Equip Index Factors'!B"&amp;TEXT(ROUND(($L$1*'Trends Settings '!$B$1),0)+2,"0")),
'2019 Equip Index Factors'!B11)*0.01,0),
IF(OR('M&amp;E Property Good Factor'!K10 &gt; 'Trends Settings '!$B$3,B10 &lt;=ROUND($L$1*'Trends Settings '!$B$1,0)),
ROUND('Trends Settings '!$B$3*
IF(B10&gt;ROUND($L$1*'Trends Settings '!$B$1,0),INDIRECT("'2019 Equip Index Factors'!B"&amp;TEXT(ROUND(($L$1*'Trends Settings '!$B$1),0)+2,"0")),'2019 Equip Index Factors'!B11)*0.01,0),L9))</f>
        <v>41</v>
      </c>
      <c r="M10" s="38">
        <f ca="1">IF(OR(B10=1,'M&amp;E Property Good Factor'!L11&gt;'Trends Settings '!$B$3),
ROUND('M&amp;E Property Good Factor'!L11*IF(B10&gt;ROUND($M$1*'Trends Settings '!$B$1,0),
INDIRECT("'2019 Equip Index Factors'!B"&amp;TEXT(ROUND(($M$1*'Trends Settings '!$B$1),0)+2,"0")),
'2019 Equip Index Factors'!B11)*0.01,0),
IF(OR('M&amp;E Property Good Factor'!L10 &gt; 'Trends Settings '!$B$3,B10 &lt;=ROUND($M$1*'Trends Settings '!$B$1,0)),
ROUND('Trends Settings '!$B$3*
IF(B10&gt;ROUND($M$1*'Trends Settings '!$B$1,0),INDIRECT("'2019 Equip Index Factors'!B"&amp;TEXT(ROUND(($M$1*'Trends Settings '!$B$1),0)+2,"0")),'2019 Equip Index Factors'!B11)*0.01,0),M9))</f>
        <v>46</v>
      </c>
      <c r="N10" s="38">
        <f ca="1">IF(OR(B10=1,'M&amp;E Property Good Factor'!M11&gt;'Trends Settings '!$B$3),
ROUND('M&amp;E Property Good Factor'!M11*IF(B10&gt;ROUND($N$1*'Trends Settings '!$B$1,0),
INDIRECT("'2019 Equip Index Factors'!B"&amp;TEXT(ROUND(($N$1*'Trends Settings '!$B$1),0)+2,"0")),
'2019 Equip Index Factors'!B11)*0.01,0),
IF(OR('M&amp;E Property Good Factor'!M10 &gt; 'Trends Settings '!$B$3,B10 &lt;=ROUND($N$1*'Trends Settings '!$B$1,0)),
ROUND('Trends Settings '!$B$3*
IF(B10&gt;ROUND($N$1*'Trends Settings '!$B$1,0),INDIRECT("'2019 Equip Index Factors'!B"&amp;TEXT(ROUND(($N$1*'Trends Settings '!$B$1),0)+2,"0")),'2019 Equip Index Factors'!B11)*0.01,0),N9))</f>
        <v>51</v>
      </c>
      <c r="O10" s="38">
        <f ca="1">IF(OR(B10=1,'M&amp;E Property Good Factor'!N11&gt;'Trends Settings '!$B$3),
ROUND('M&amp;E Property Good Factor'!N11*IF(B10&gt;ROUND($O$1*'Trends Settings '!$B$1,0),
INDIRECT("'2019 Equip Index Factors'!B"&amp;TEXT(ROUND(($O$1*'Trends Settings '!$B$1),0)+2,"0")),
'2019 Equip Index Factors'!B11)*0.01,0),
IF(OR('M&amp;E Property Good Factor'!N10 &gt; 'Trends Settings '!$B$3,B10 &lt;=ROUND($O$1*'Trends Settings '!$B$1,0)),
ROUND('Trends Settings '!$B$3*
IF(B10&gt;ROUND($O$1*'Trends Settings '!$B$1,0),INDIRECT("'2019 Equip Index Factors'!B"&amp;TEXT(ROUND(($O$1*'Trends Settings '!$B$1),0)+2,"0")),'2019 Equip Index Factors'!B11)*0.01,0),O9))</f>
        <v>56</v>
      </c>
      <c r="P10" s="38">
        <f ca="1">IF(OR(B10=1,'M&amp;E Property Good Factor'!O11&gt;'Trends Settings '!$B$3),
ROUND('M&amp;E Property Good Factor'!O11*IF(B10&gt;ROUND($P$1*'Trends Settings '!$B$1,0),
INDIRECT("'2019 Equip Index Factors'!B"&amp;TEXT(ROUND(($P$1*'Trends Settings '!$B$1),0)+2,"0")),
'2019 Equip Index Factors'!B11)*0.01,0),
IF(OR('M&amp;E Property Good Factor'!O10 &gt; 'Trends Settings '!$B$3,B10 &lt;=ROUND($P$1*'Trends Settings '!$B$1,0)),
ROUND('Trends Settings '!$B$3*
IF(B10&gt;ROUND($P$1*'Trends Settings '!$B$1,0),INDIRECT("'2019 Equip Index Factors'!B"&amp;TEXT(ROUND(($P$1*'Trends Settings '!$B$1),0)+2,"0")),'2019 Equip Index Factors'!B11)*0.01,0),P9))</f>
        <v>64</v>
      </c>
      <c r="Q10" s="38">
        <f ca="1">IF(OR(B10=1,'M&amp;E Property Good Factor'!P11&gt;'Trends Settings '!$B$3),
ROUND('M&amp;E Property Good Factor'!P11*IF(B10&gt;ROUND($Q$1*'Trends Settings '!$B$1,0),
INDIRECT("'2019 Equip Index Factors'!B"&amp;TEXT(ROUND(($Q$1*'Trends Settings '!$B$1),0)+2,"0")),
'2019 Equip Index Factors'!B11)*0.01,0),
IF(OR('M&amp;E Property Good Factor'!P10 &gt; 'Trends Settings '!$B$3,B10 &lt;=ROUND($Q$1*'Trends Settings '!$B$1,0)),
ROUND('Trends Settings '!$B$3*
IF(B10&gt;ROUND($Q$1*'Trends Settings '!$B$1,0),INDIRECT("'2019 Equip Index Factors'!B"&amp;TEXT(ROUND(($Q$1*'Trends Settings '!$B$1),0)+2,"0")),'2019 Equip Index Factors'!B11)*0.01,0),Q9))</f>
        <v>68</v>
      </c>
      <c r="R10" s="38">
        <f ca="1">IF(OR(B10=1,'M&amp;E Property Good Factor'!Q11&gt;'Trends Settings '!$B$3),
ROUND('M&amp;E Property Good Factor'!Q11*IF(B10&gt;ROUND($R$1*'Trends Settings '!$B$1,0),
INDIRECT("'2019 Equip Index Factors'!B"&amp;TEXT(ROUND(($R$1*'Trends Settings '!$B$1),0)+2,"0")),
'2019 Equip Index Factors'!B11)*0.01,0),
IF(OR('M&amp;E Property Good Factor'!Q10 &gt; 'Trends Settings '!$B$3,B10 &lt;=ROUND($R$1*'Trends Settings '!$B$1,0)),
ROUND('Trends Settings '!$B$3*
IF(B10&gt;ROUND($R$1*'Trends Settings '!$B$1,0),INDIRECT("'2019 Equip Index Factors'!B"&amp;TEXT(ROUND(($R$1*'Trends Settings '!$B$1),0)+2,"0")),'2019 Equip Index Factors'!B11)*0.01,0),R9))</f>
        <v>74</v>
      </c>
      <c r="S10" s="38">
        <f ca="1">IF(OR(B10=1,'M&amp;E Property Good Factor'!R11&gt;'Trends Settings '!$B$3),
ROUND('M&amp;E Property Good Factor'!R11*IF(B10&gt;ROUND($S$1*'Trends Settings '!$B$1,0),
INDIRECT("'2019 Equip Index Factors'!B"&amp;TEXT(ROUND(($S$1*'Trends Settings '!$B$1),0)+2,"0")),
'2019 Equip Index Factors'!B11)*0.01,0),
IF(OR('M&amp;E Property Good Factor'!R10 &gt; 'Trends Settings '!$B$3,B10 &lt;=ROUND($S$1*'Trends Settings '!$B$1,0)),
ROUND('Trends Settings '!$B$3*
IF(B10&gt;ROUND($S$1*'Trends Settings '!$B$1,0),INDIRECT("'2019 Equip Index Factors'!B"&amp;TEXT(ROUND(($S$1*'Trends Settings '!$B$1),0)+2,"0")),'2019 Equip Index Factors'!B11)*0.01,0),S9))</f>
        <v>79</v>
      </c>
      <c r="T10" s="38">
        <f ca="1">IF(OR(B10=1,'M&amp;E Property Good Factor'!S11&gt;'Trends Settings '!$B$3),
ROUND('M&amp;E Property Good Factor'!S11*IF(B10&gt;ROUND($T$1*'Trends Settings '!$B$1,0),
INDIRECT("'2019 Equip Index Factors'!B"&amp;TEXT(ROUND(($T$1*'Trends Settings '!$B$1),0)+2,"0")),
'2019 Equip Index Factors'!B11)*0.01,0),
IF(OR('M&amp;E Property Good Factor'!S10 &gt; 'Trends Settings '!$B$3,B10 &lt;=ROUND($T$1*'Trends Settings '!$B$1,0)),
ROUND('Trends Settings '!$B$3*
IF(B10&gt;ROUND($T$1*'Trends Settings '!$B$1,0),INDIRECT("'2019 Equip Index Factors'!B"&amp;TEXT(ROUND(($T$1*'Trends Settings '!$B$1),0)+2,"0")),'2019 Equip Index Factors'!B11)*0.01,0),T9))</f>
        <v>85</v>
      </c>
      <c r="U10" s="38">
        <f ca="1">IF(OR(B10=1,'M&amp;E Property Good Factor'!T11&gt;'Trends Settings '!$B$3),
ROUND('M&amp;E Property Good Factor'!T11*IF(B10&gt;ROUND($U$1*'Trends Settings '!$B$1,0),
INDIRECT("'2019 Equip Index Factors'!B"&amp;TEXT(ROUND(($U$1*'Trends Settings '!$B$1),0)+2,"0")),
'2019 Equip Index Factors'!B11)*0.01,0),
IF(OR('M&amp;E Property Good Factor'!T10 &gt; 'Trends Settings '!$B$3,B10 &lt;=ROUND($U$1*'Trends Settings '!$B$1,0)),
ROUND('Trends Settings '!$B$3*
IF(B10&gt;ROUND($U$1*'Trends Settings '!$B$1,0),INDIRECT("'2019 Equip Index Factors'!B"&amp;TEXT(ROUND(($U$1*'Trends Settings '!$B$1),0)+2,"0")),'2019 Equip Index Factors'!B11)*0.01,0),U9))</f>
        <v>92</v>
      </c>
      <c r="V10" s="38">
        <f ca="1">IF(OR(B10=1,'M&amp;E Property Good Factor'!U11&gt;'Trends Settings '!$B$3),
ROUND('M&amp;E Property Good Factor'!U11*IF(B10&gt;ROUND($V$1*'Trends Settings '!$B$1,0),
INDIRECT("'2019 Equip Index Factors'!B"&amp;TEXT(ROUND(($V$1*'Trends Settings '!$B$1),0)+2,"0")),
'2019 Equip Index Factors'!B11)*0.01,0),
IF(OR('M&amp;E Property Good Factor'!U10 &gt; 'Trends Settings '!$B$3,B10 &lt;=ROUND($V$1*'Trends Settings '!$B$1,0)),
ROUND('Trends Settings '!$B$3*
IF(B10&gt;ROUND($V$1*'Trends Settings '!$B$1,0),INDIRECT("'2019 Equip Index Factors'!B"&amp;TEXT(ROUND(($V$1*'Trends Settings '!$B$1),0)+2,"0")),'2019 Equip Index Factors'!B11)*0.01,0),V9))</f>
        <v>97</v>
      </c>
      <c r="W10" s="38">
        <f ca="1">IF(OR(B10=1,'M&amp;E Property Good Factor'!V11&gt;'Trends Settings '!$B$3),
ROUND('M&amp;E Property Good Factor'!V11*IF(B10&gt;ROUND($W$1*'Trends Settings '!$B$1,0),
INDIRECT("'2019 Equip Index Factors'!B"&amp;TEXT(ROUND(($W$1*'Trends Settings '!$B$1),0)+2,"0")),
'2019 Equip Index Factors'!B11)*0.01,0),
IF(OR('M&amp;E Property Good Factor'!V10 &gt; 'Trends Settings '!$B$3,B10 &lt;=ROUND($W$1*'Trends Settings '!$B$1,0)),
ROUND('Trends Settings '!$B$3*
IF(B10&gt;ROUND($W$1*'Trends Settings '!$B$1,0),INDIRECT("'2019 Equip Index Factors'!B"&amp;TEXT(ROUND(($W$1*'Trends Settings '!$B$1),0)+2,"0")),'2019 Equip Index Factors'!B11)*0.01,0),W9))</f>
        <v>101</v>
      </c>
    </row>
    <row r="11" spans="1:23" ht="12.75" customHeight="1">
      <c r="A11" s="63">
        <v>2010</v>
      </c>
      <c r="B11" s="33">
        <v>10</v>
      </c>
      <c r="C11" s="38">
        <f ca="1">IF(OR(B11=1,'M&amp;E Property Good Factor'!B12&gt;'Trends Settings '!$B$3),ROUND('M&amp;E Property Good Factor'!B12*IF(B11&gt;ROUND($C$1*'Trends Settings '!$B$1,0),INDIRECT("'2019 Equip Index Factors'!B"&amp;TEXT(ROUND(($C$1*'Trends Settings '!$B$1),0)+2,"0")),'2019 Equip Index Factors'!B12)*0.01,0),IF(OR('M&amp;E Property Good Factor'!B11 &gt; 'Trends Settings '!$B$3,B11 &lt;=ROUND($C$1*'Trends Settings '!$B$1,0)),ROUND('Trends Settings '!$B$3*IF(B11&gt;ROUND($C$1*'Trends Settings '!$B$1,0),INDIRECT("'2019 Equip Index Factors'!B"&amp;TEXT(ROUND(($C$1*'Trends Settings '!$B$1),0)+2,"0")),'2019 Equip Index Factors'!B12)*0.01,0),C10))</f>
        <v>11</v>
      </c>
      <c r="D11" s="38">
        <f ca="1">IF(OR(B11=1,'M&amp;E Property Good Factor'!C12&gt;'Trends Settings '!$B$3),
ROUND('M&amp;E Property Good Factor'!C12*IF(B11&gt;ROUND($D$1*'Trends Settings '!$B$1,0),
INDIRECT("'2019 Equip Index Factors'!B"&amp;TEXT(ROUND(($D$1*'Trends Settings '!$B$1),0)+2,"0")),
'2019 Equip Index Factors'!B12)*0.01,0),
IF(OR('M&amp;E Property Good Factor'!C11 &gt; 'Trends Settings '!$B$3,B11 &lt;=ROUND($D$1*'Trends Settings '!$B$1,0)),
ROUND('Trends Settings '!$B$3*
IF(B11&gt;ROUND($D$1*'Trends Settings '!$B$1,0),INDIRECT("'2019 Equip Index Factors'!B"&amp;TEXT(ROUND(($D$1*'Trends Settings '!$B$1),0)+2,"0")),'2019 Equip Index Factors'!B12)*0.01,0),D10))</f>
        <v>11</v>
      </c>
      <c r="E11" s="38">
        <f ca="1">IF(OR(B11=1,'M&amp;E Property Good Factor'!D12&gt;'Trends Settings '!$B$3),
ROUND('M&amp;E Property Good Factor'!D12*IF(B11&gt;ROUND($E$1*'Trends Settings '!$B$1,0),
INDIRECT("'2019 Equip Index Factors'!B"&amp;TEXT(ROUND(($E$1*'Trends Settings '!$B$1),0)+2,"0")),
'2019 Equip Index Factors'!B12)*0.01,0),
IF(OR('M&amp;E Property Good Factor'!D11 &gt; 'Trends Settings '!$B$3,B11 &lt;=ROUND($E$1*'Trends Settings '!$B$1,0)),
ROUND('Trends Settings '!$B$3*
IF(B11&gt;ROUND($E$1*'Trends Settings '!$B$1,0),INDIRECT("'2019 Equip Index Factors'!B"&amp;TEXT(ROUND(($E$1*'Trends Settings '!$B$1),0)+2,"0")),'2019 Equip Index Factors'!B12)*0.01,0),E10))</f>
        <v>11</v>
      </c>
      <c r="F11" s="38">
        <f ca="1">IF(OR(B11=1,'M&amp;E Property Good Factor'!E12&gt;'Trends Settings '!$B$3),
ROUND('M&amp;E Property Good Factor'!E12*IF(B11&gt;ROUND($F$1*'Trends Settings '!$B$1,0),
INDIRECT("'2019 Equip Index Factors'!B"&amp;TEXT(ROUND(($F$1*'Trends Settings '!$B$1),0)+2,"0")),
'2019 Equip Index Factors'!B12)*0.01,0),
IF(OR('M&amp;E Property Good Factor'!E11 &gt; 'Trends Settings '!$B$3,B11 &lt;=ROUND($F$1*'Trends Settings '!$B$1,0)),
ROUND('Trends Settings '!$B$3*
IF(B11&gt;ROUND($F$1*'Trends Settings '!$B$1,0),INDIRECT("'2019 Equip Index Factors'!B"&amp;TEXT(ROUND(($F$1*'Trends Settings '!$B$1),0)+2,"0")),'2019 Equip Index Factors'!B12)*0.01,0),F10))</f>
        <v>11</v>
      </c>
      <c r="G11" s="38">
        <f ca="1">IF(OR(B11=1,'M&amp;E Property Good Factor'!F12&gt;'Trends Settings '!$B$3),
ROUND('M&amp;E Property Good Factor'!F12*IF(B11&gt;ROUND($G$1*'Trends Settings '!$B$1,0),
INDIRECT("'2019 Equip Index Factors'!B"&amp;TEXT(ROUND(($G$1*'Trends Settings '!$B$1),0)+2,"0")),
'2019 Equip Index Factors'!B12)*0.01,0),
IF(OR('M&amp;E Property Good Factor'!F11 &gt; 'Trends Settings '!$B$3,B11 &lt;=ROUND($G$1*'Trends Settings '!$B$1,0)),
ROUND('Trends Settings '!$B$3*
IF(B11&gt;ROUND($G$1*'Trends Settings '!$B$1,0),INDIRECT("'2019 Equip Index Factors'!B"&amp;TEXT(ROUND(($G$1*'Trends Settings '!$B$1),0)+2,"0")),'2019 Equip Index Factors'!B12)*0.01,0),G10))</f>
        <v>12</v>
      </c>
      <c r="H11" s="38">
        <f ca="1">IF(OR(B11=1,'M&amp;E Property Good Factor'!G12&gt;'Trends Settings '!$B$3),
ROUND('M&amp;E Property Good Factor'!G12*IF(B11&gt;ROUND($H$1*'Trends Settings '!$B$1,0),
INDIRECT("'2019 Equip Index Factors'!B"&amp;TEXT(ROUND(($H$1*'Trends Settings '!$B$1),0)+2,"0")),
'2019 Equip Index Factors'!B12)*0.01,0),
IF(OR('M&amp;E Property Good Factor'!G11 &gt; 'Trends Settings '!$B$3,B11 &lt;=ROUND($H$1*'Trends Settings '!$B$1,0)),
ROUND('Trends Settings '!$B$3*
IF(B11&gt;ROUND($H$1*'Trends Settings '!$B$1,0),INDIRECT("'2019 Equip Index Factors'!B"&amp;TEXT(ROUND(($H$1*'Trends Settings '!$B$1),0)+2,"0")),'2019 Equip Index Factors'!B12)*0.01,0),H10))</f>
        <v>12</v>
      </c>
      <c r="I11" s="38">
        <f ca="1">IF(OR(B11=1,'M&amp;E Property Good Factor'!H12&gt;'Trends Settings '!$B$3),
ROUND('M&amp;E Property Good Factor'!H12*IF(B11&gt;ROUND($I$1*'Trends Settings '!$B$1,0),
INDIRECT("'2019 Equip Index Factors'!B"&amp;TEXT(ROUND(($I$1*'Trends Settings '!$B$1),0)+2,"0")),
'2019 Equip Index Factors'!B12)*0.01,0),
IF(OR('M&amp;E Property Good Factor'!H11 &gt; 'Trends Settings '!$B$3,B11 &lt;=ROUND($I$1*'Trends Settings '!$B$1,0)),
ROUND('Trends Settings '!$B$3*
IF(B11&gt;ROUND($I$1*'Trends Settings '!$B$1,0),INDIRECT("'2019 Equip Index Factors'!B"&amp;TEXT(ROUND(($I$1*'Trends Settings '!$B$1),0)+2,"0")),'2019 Equip Index Factors'!B12)*0.01,0),I10))</f>
        <v>16</v>
      </c>
      <c r="J11" s="38">
        <f ca="1">IF(OR(B11=1,'M&amp;E Property Good Factor'!I12&gt;'Trends Settings '!$B$3),
ROUND('M&amp;E Property Good Factor'!I12*IF(B11&gt;ROUND($J$1*'Trends Settings '!$B$1,0),
INDIRECT("'2019 Equip Index Factors'!B"&amp;TEXT(ROUND(($J$1*'Trends Settings '!$B$1),0)+2,"0")),
'2019 Equip Index Factors'!B12)*0.01,0),
IF(OR('M&amp;E Property Good Factor'!I11 &gt; 'Trends Settings '!$B$3,B11 &lt;=ROUND($J$1*'Trends Settings '!$B$1,0)),
ROUND('Trends Settings '!$B$3*
IF(B11&gt;ROUND($J$1*'Trends Settings '!$B$1,0),INDIRECT("'2019 Equip Index Factors'!B"&amp;TEXT(ROUND(($J$1*'Trends Settings '!$B$1),0)+2,"0")),'2019 Equip Index Factors'!B12)*0.01,0),J10))</f>
        <v>22</v>
      </c>
      <c r="K11" s="38">
        <f ca="1">IF(OR(B11=1,'M&amp;E Property Good Factor'!J12&gt;'Trends Settings '!$B$3),
ROUND('M&amp;E Property Good Factor'!J12*IF(B11&gt;ROUND($K$1*'Trends Settings '!$B$1,0),
INDIRECT("'2019 Equip Index Factors'!B"&amp;TEXT(ROUND(($K$1*'Trends Settings '!$B$1),0)+2,"0")),
'2019 Equip Index Factors'!B12)*0.01,0),
IF(OR('M&amp;E Property Good Factor'!J11 &gt; 'Trends Settings '!$B$3,B11 &lt;=ROUND($K$1*'Trends Settings '!$B$1,0)),
ROUND('Trends Settings '!$B$3*
IF(B11&gt;ROUND($K$1*'Trends Settings '!$B$1,0),INDIRECT("'2019 Equip Index Factors'!B"&amp;TEXT(ROUND(($K$1*'Trends Settings '!$B$1),0)+2,"0")),'2019 Equip Index Factors'!B12)*0.01,0),K10))</f>
        <v>28</v>
      </c>
      <c r="L11" s="38">
        <f ca="1">IF(OR(B11=1,'M&amp;E Property Good Factor'!K12&gt;'Trends Settings '!$B$3),
ROUND('M&amp;E Property Good Factor'!K12*IF(B11&gt;ROUND($L$1*'Trends Settings '!$B$1,0),
INDIRECT("'2019 Equip Index Factors'!B"&amp;TEXT(ROUND(($L$1*'Trends Settings '!$B$1),0)+2,"0")),
'2019 Equip Index Factors'!B12)*0.01,0),
IF(OR('M&amp;E Property Good Factor'!K11 &gt; 'Trends Settings '!$B$3,B11 &lt;=ROUND($L$1*'Trends Settings '!$B$1,0)),
ROUND('Trends Settings '!$B$3*
IF(B11&gt;ROUND($L$1*'Trends Settings '!$B$1,0),INDIRECT("'2019 Equip Index Factors'!B"&amp;TEXT(ROUND(($L$1*'Trends Settings '!$B$1),0)+2,"0")),'2019 Equip Index Factors'!B12)*0.01,0),L10))</f>
        <v>35</v>
      </c>
      <c r="M11" s="38">
        <f ca="1">IF(OR(B11=1,'M&amp;E Property Good Factor'!L12&gt;'Trends Settings '!$B$3),
ROUND('M&amp;E Property Good Factor'!L12*IF(B11&gt;ROUND($M$1*'Trends Settings '!$B$1,0),
INDIRECT("'2019 Equip Index Factors'!B"&amp;TEXT(ROUND(($M$1*'Trends Settings '!$B$1),0)+2,"0")),
'2019 Equip Index Factors'!B12)*0.01,0),
IF(OR('M&amp;E Property Good Factor'!L11 &gt; 'Trends Settings '!$B$3,B11 &lt;=ROUND($M$1*'Trends Settings '!$B$1,0)),
ROUND('Trends Settings '!$B$3*
IF(B11&gt;ROUND($M$1*'Trends Settings '!$B$1,0),INDIRECT("'2019 Equip Index Factors'!B"&amp;TEXT(ROUND(($M$1*'Trends Settings '!$B$1),0)+2,"0")),'2019 Equip Index Factors'!B12)*0.01,0),M10))</f>
        <v>41</v>
      </c>
      <c r="N11" s="38">
        <f ca="1">IF(OR(B11=1,'M&amp;E Property Good Factor'!M12&gt;'Trends Settings '!$B$3),
ROUND('M&amp;E Property Good Factor'!M12*IF(B11&gt;ROUND($N$1*'Trends Settings '!$B$1,0),
INDIRECT("'2019 Equip Index Factors'!B"&amp;TEXT(ROUND(($N$1*'Trends Settings '!$B$1),0)+2,"0")),
'2019 Equip Index Factors'!B12)*0.01,0),
IF(OR('M&amp;E Property Good Factor'!M11 &gt; 'Trends Settings '!$B$3,B11 &lt;=ROUND($N$1*'Trends Settings '!$B$1,0)),
ROUND('Trends Settings '!$B$3*
IF(B11&gt;ROUND($N$1*'Trends Settings '!$B$1,0),INDIRECT("'2019 Equip Index Factors'!B"&amp;TEXT(ROUND(($N$1*'Trends Settings '!$B$1),0)+2,"0")),'2019 Equip Index Factors'!B12)*0.01,0),N10))</f>
        <v>46</v>
      </c>
      <c r="O11" s="38">
        <f ca="1">IF(OR(B11=1,'M&amp;E Property Good Factor'!N12&gt;'Trends Settings '!$B$3),
ROUND('M&amp;E Property Good Factor'!N12*IF(B11&gt;ROUND($O$1*'Trends Settings '!$B$1,0),
INDIRECT("'2019 Equip Index Factors'!B"&amp;TEXT(ROUND(($O$1*'Trends Settings '!$B$1),0)+2,"0")),
'2019 Equip Index Factors'!B12)*0.01,0),
IF(OR('M&amp;E Property Good Factor'!N11 &gt; 'Trends Settings '!$B$3,B11 &lt;=ROUND($O$1*'Trends Settings '!$B$1,0)),
ROUND('Trends Settings '!$B$3*
IF(B11&gt;ROUND($O$1*'Trends Settings '!$B$1,0),INDIRECT("'2019 Equip Index Factors'!B"&amp;TEXT(ROUND(($O$1*'Trends Settings '!$B$1),0)+2,"0")),'2019 Equip Index Factors'!B12)*0.01,0),O10))</f>
        <v>51</v>
      </c>
      <c r="P11" s="38">
        <f ca="1">IF(OR(B11=1,'M&amp;E Property Good Factor'!O12&gt;'Trends Settings '!$B$3),
ROUND('M&amp;E Property Good Factor'!O12*IF(B11&gt;ROUND($P$1*'Trends Settings '!$B$1,0),
INDIRECT("'2019 Equip Index Factors'!B"&amp;TEXT(ROUND(($P$1*'Trends Settings '!$B$1),0)+2,"0")),
'2019 Equip Index Factors'!B12)*0.01,0),
IF(OR('M&amp;E Property Good Factor'!O11 &gt; 'Trends Settings '!$B$3,B11 &lt;=ROUND($P$1*'Trends Settings '!$B$1,0)),
ROUND('Trends Settings '!$B$3*
IF(B11&gt;ROUND($P$1*'Trends Settings '!$B$1,0),INDIRECT("'2019 Equip Index Factors'!B"&amp;TEXT(ROUND(($P$1*'Trends Settings '!$B$1),0)+2,"0")),'2019 Equip Index Factors'!B12)*0.01,0),P10))</f>
        <v>60</v>
      </c>
      <c r="Q11" s="38">
        <f ca="1">IF(OR(B11=1,'M&amp;E Property Good Factor'!P12&gt;'Trends Settings '!$B$3),
ROUND('M&amp;E Property Good Factor'!P12*IF(B11&gt;ROUND($Q$1*'Trends Settings '!$B$1,0),
INDIRECT("'2019 Equip Index Factors'!B"&amp;TEXT(ROUND(($Q$1*'Trends Settings '!$B$1),0)+2,"0")),
'2019 Equip Index Factors'!B12)*0.01,0),
IF(OR('M&amp;E Property Good Factor'!P11 &gt; 'Trends Settings '!$B$3,B11 &lt;=ROUND($Q$1*'Trends Settings '!$B$1,0)),
ROUND('Trends Settings '!$B$3*
IF(B11&gt;ROUND($Q$1*'Trends Settings '!$B$1,0),INDIRECT("'2019 Equip Index Factors'!B"&amp;TEXT(ROUND(($Q$1*'Trends Settings '!$B$1),0)+2,"0")),'2019 Equip Index Factors'!B12)*0.01,0),Q10))</f>
        <v>64</v>
      </c>
      <c r="R11" s="38">
        <f ca="1">IF(OR(B11=1,'M&amp;E Property Good Factor'!Q12&gt;'Trends Settings '!$B$3),
ROUND('M&amp;E Property Good Factor'!Q12*IF(B11&gt;ROUND($R$1*'Trends Settings '!$B$1,0),
INDIRECT("'2019 Equip Index Factors'!B"&amp;TEXT(ROUND(($R$1*'Trends Settings '!$B$1),0)+2,"0")),
'2019 Equip Index Factors'!B12)*0.01,0),
IF(OR('M&amp;E Property Good Factor'!Q11 &gt; 'Trends Settings '!$B$3,B11 &lt;=ROUND($R$1*'Trends Settings '!$B$1,0)),
ROUND('Trends Settings '!$B$3*
IF(B11&gt;ROUND($R$1*'Trends Settings '!$B$1,0),INDIRECT("'2019 Equip Index Factors'!B"&amp;TEXT(ROUND(($R$1*'Trends Settings '!$B$1),0)+2,"0")),'2019 Equip Index Factors'!B12)*0.01,0),R10))</f>
        <v>71</v>
      </c>
      <c r="S11" s="38">
        <f ca="1">IF(OR(B11=1,'M&amp;E Property Good Factor'!R12&gt;'Trends Settings '!$B$3),
ROUND('M&amp;E Property Good Factor'!R12*IF(B11&gt;ROUND($S$1*'Trends Settings '!$B$1,0),
INDIRECT("'2019 Equip Index Factors'!B"&amp;TEXT(ROUND(($S$1*'Trends Settings '!$B$1),0)+2,"0")),
'2019 Equip Index Factors'!B12)*0.01,0),
IF(OR('M&amp;E Property Good Factor'!R11 &gt; 'Trends Settings '!$B$3,B11 &lt;=ROUND($S$1*'Trends Settings '!$B$1,0)),
ROUND('Trends Settings '!$B$3*
IF(B11&gt;ROUND($S$1*'Trends Settings '!$B$1,0),INDIRECT("'2019 Equip Index Factors'!B"&amp;TEXT(ROUND(($S$1*'Trends Settings '!$B$1),0)+2,"0")),'2019 Equip Index Factors'!B12)*0.01,0),S10))</f>
        <v>77</v>
      </c>
      <c r="T11" s="38">
        <f ca="1">IF(OR(B11=1,'M&amp;E Property Good Factor'!S12&gt;'Trends Settings '!$B$3),
ROUND('M&amp;E Property Good Factor'!S12*IF(B11&gt;ROUND($T$1*'Trends Settings '!$B$1,0),
INDIRECT("'2019 Equip Index Factors'!B"&amp;TEXT(ROUND(($T$1*'Trends Settings '!$B$1),0)+2,"0")),
'2019 Equip Index Factors'!B12)*0.01,0),
IF(OR('M&amp;E Property Good Factor'!S11 &gt; 'Trends Settings '!$B$3,B11 &lt;=ROUND($T$1*'Trends Settings '!$B$1,0)),
ROUND('Trends Settings '!$B$3*
IF(B11&gt;ROUND($T$1*'Trends Settings '!$B$1,0),INDIRECT("'2019 Equip Index Factors'!B"&amp;TEXT(ROUND(($T$1*'Trends Settings '!$B$1),0)+2,"0")),'2019 Equip Index Factors'!B12)*0.01,0),T10))</f>
        <v>84</v>
      </c>
      <c r="U11" s="38">
        <f ca="1">IF(OR(B11=1,'M&amp;E Property Good Factor'!T12&gt;'Trends Settings '!$B$3),
ROUND('M&amp;E Property Good Factor'!T12*IF(B11&gt;ROUND($U$1*'Trends Settings '!$B$1,0),
INDIRECT("'2019 Equip Index Factors'!B"&amp;TEXT(ROUND(($U$1*'Trends Settings '!$B$1),0)+2,"0")),
'2019 Equip Index Factors'!B12)*0.01,0),
IF(OR('M&amp;E Property Good Factor'!T11 &gt; 'Trends Settings '!$B$3,B11 &lt;=ROUND($U$1*'Trends Settings '!$B$1,0)),
ROUND('Trends Settings '!$B$3*
IF(B11&gt;ROUND($U$1*'Trends Settings '!$B$1,0),INDIRECT("'2019 Equip Index Factors'!B"&amp;TEXT(ROUND(($U$1*'Trends Settings '!$B$1),0)+2,"0")),'2019 Equip Index Factors'!B12)*0.01,0),U10))</f>
        <v>92</v>
      </c>
      <c r="V11" s="38">
        <f ca="1">IF(OR(B11=1,'M&amp;E Property Good Factor'!U12&gt;'Trends Settings '!$B$3),
ROUND('M&amp;E Property Good Factor'!U12*IF(B11&gt;ROUND($V$1*'Trends Settings '!$B$1,0),
INDIRECT("'2019 Equip Index Factors'!B"&amp;TEXT(ROUND(($V$1*'Trends Settings '!$B$1),0)+2,"0")),
'2019 Equip Index Factors'!B12)*0.01,0),
IF(OR('M&amp;E Property Good Factor'!U11 &gt; 'Trends Settings '!$B$3,B11 &lt;=ROUND($V$1*'Trends Settings '!$B$1,0)),
ROUND('Trends Settings '!$B$3*
IF(B11&gt;ROUND($V$1*'Trends Settings '!$B$1,0),INDIRECT("'2019 Equip Index Factors'!B"&amp;TEXT(ROUND(($V$1*'Trends Settings '!$B$1),0)+2,"0")),'2019 Equip Index Factors'!B12)*0.01,0),V10))</f>
        <v>99</v>
      </c>
      <c r="W11" s="38">
        <f ca="1">IF(OR(B11=1,'M&amp;E Property Good Factor'!V12&gt;'Trends Settings '!$B$3),
ROUND('M&amp;E Property Good Factor'!V12*IF(B11&gt;ROUND($W$1*'Trends Settings '!$B$1,0),
INDIRECT("'2019 Equip Index Factors'!B"&amp;TEXT(ROUND(($W$1*'Trends Settings '!$B$1),0)+2,"0")),
'2019 Equip Index Factors'!B12)*0.01,0),
IF(OR('M&amp;E Property Good Factor'!V11 &gt; 'Trends Settings '!$B$3,B11 &lt;=ROUND($W$1*'Trends Settings '!$B$1,0)),
ROUND('Trends Settings '!$B$3*
IF(B11&gt;ROUND($W$1*'Trends Settings '!$B$1,0),INDIRECT("'2019 Equip Index Factors'!B"&amp;TEXT(ROUND(($W$1*'Trends Settings '!$B$1),0)+2,"0")),'2019 Equip Index Factors'!B12)*0.01,0),W10))</f>
        <v>103</v>
      </c>
    </row>
    <row r="12" spans="1:23" ht="12.75" customHeight="1">
      <c r="A12" s="63">
        <v>2009</v>
      </c>
      <c r="B12" s="33">
        <v>11</v>
      </c>
      <c r="C12" s="38">
        <f ca="1">IF(OR(B12=1,'M&amp;E Property Good Factor'!B13&gt;'Trends Settings '!$B$3),ROUND('M&amp;E Property Good Factor'!B13*IF(B12&gt;ROUND($C$1*'Trends Settings '!$B$1,0),INDIRECT("'2019 Equip Index Factors'!B"&amp;TEXT(ROUND(($C$1*'Trends Settings '!$B$1),0)+2,"0")),'2019 Equip Index Factors'!B13)*0.01,0),IF(OR('M&amp;E Property Good Factor'!B12 &gt; 'Trends Settings '!$B$3,B12 &lt;=ROUND($C$1*'Trends Settings '!$B$1,0)),ROUND('Trends Settings '!$B$3*IF(B12&gt;ROUND($C$1*'Trends Settings '!$B$1,0),INDIRECT("'2019 Equip Index Factors'!B"&amp;TEXT(ROUND(($C$1*'Trends Settings '!$B$1),0)+2,"0")),'2019 Equip Index Factors'!B13)*0.01,0),C11))</f>
        <v>11</v>
      </c>
      <c r="D12" s="38">
        <f ca="1">IF(OR(B12=1,'M&amp;E Property Good Factor'!C13&gt;'Trends Settings '!$B$3),
ROUND('M&amp;E Property Good Factor'!C13*IF(B12&gt;ROUND($D$1*'Trends Settings '!$B$1,0),
INDIRECT("'2019 Equip Index Factors'!B"&amp;TEXT(ROUND(($D$1*'Trends Settings '!$B$1),0)+2,"0")),
'2019 Equip Index Factors'!B13)*0.01,0),
IF(OR('M&amp;E Property Good Factor'!C12 &gt; 'Trends Settings '!$B$3,B12 &lt;=ROUND($D$1*'Trends Settings '!$B$1,0)),
ROUND('Trends Settings '!$B$3*
IF(B12&gt;ROUND($D$1*'Trends Settings '!$B$1,0),INDIRECT("'2019 Equip Index Factors'!B"&amp;TEXT(ROUND(($D$1*'Trends Settings '!$B$1),0)+2,"0")),'2019 Equip Index Factors'!B13)*0.01,0),D11))</f>
        <v>11</v>
      </c>
      <c r="E12" s="38">
        <f ca="1">IF(OR(B12=1,'M&amp;E Property Good Factor'!D13&gt;'Trends Settings '!$B$3),
ROUND('M&amp;E Property Good Factor'!D13*IF(B12&gt;ROUND($E$1*'Trends Settings '!$B$1,0),
INDIRECT("'2019 Equip Index Factors'!B"&amp;TEXT(ROUND(($E$1*'Trends Settings '!$B$1),0)+2,"0")),
'2019 Equip Index Factors'!B13)*0.01,0),
IF(OR('M&amp;E Property Good Factor'!D12 &gt; 'Trends Settings '!$B$3,B12 &lt;=ROUND($E$1*'Trends Settings '!$B$1,0)),
ROUND('Trends Settings '!$B$3*
IF(B12&gt;ROUND($E$1*'Trends Settings '!$B$1,0),INDIRECT("'2019 Equip Index Factors'!B"&amp;TEXT(ROUND(($E$1*'Trends Settings '!$B$1),0)+2,"0")),'2019 Equip Index Factors'!B13)*0.01,0),E11))</f>
        <v>11</v>
      </c>
      <c r="F12" s="38">
        <f ca="1">IF(OR(B12=1,'M&amp;E Property Good Factor'!E13&gt;'Trends Settings '!$B$3),
ROUND('M&amp;E Property Good Factor'!E13*IF(B12&gt;ROUND($F$1*'Trends Settings '!$B$1,0),
INDIRECT("'2019 Equip Index Factors'!B"&amp;TEXT(ROUND(($F$1*'Trends Settings '!$B$1),0)+2,"0")),
'2019 Equip Index Factors'!B13)*0.01,0),
IF(OR('M&amp;E Property Good Factor'!E12 &gt; 'Trends Settings '!$B$3,B12 &lt;=ROUND($F$1*'Trends Settings '!$B$1,0)),
ROUND('Trends Settings '!$B$3*
IF(B12&gt;ROUND($F$1*'Trends Settings '!$B$1,0),INDIRECT("'2019 Equip Index Factors'!B"&amp;TEXT(ROUND(($F$1*'Trends Settings '!$B$1),0)+2,"0")),'2019 Equip Index Factors'!B13)*0.01,0),F11))</f>
        <v>11</v>
      </c>
      <c r="G12" s="38">
        <f ca="1">IF(OR(B12=1,'M&amp;E Property Good Factor'!F13&gt;'Trends Settings '!$B$3),
ROUND('M&amp;E Property Good Factor'!F13*IF(B12&gt;ROUND($G$1*'Trends Settings '!$B$1,0),
INDIRECT("'2019 Equip Index Factors'!B"&amp;TEXT(ROUND(($G$1*'Trends Settings '!$B$1),0)+2,"0")),
'2019 Equip Index Factors'!B13)*0.01,0),
IF(OR('M&amp;E Property Good Factor'!F12 &gt; 'Trends Settings '!$B$3,B12 &lt;=ROUND($G$1*'Trends Settings '!$B$1,0)),
ROUND('Trends Settings '!$B$3*
IF(B12&gt;ROUND($G$1*'Trends Settings '!$B$1,0),INDIRECT("'2019 Equip Index Factors'!B"&amp;TEXT(ROUND(($G$1*'Trends Settings '!$B$1),0)+2,"0")),'2019 Equip Index Factors'!B13)*0.01,0),G11))</f>
        <v>12</v>
      </c>
      <c r="H12" s="38">
        <f ca="1">IF(OR(B12=1,'M&amp;E Property Good Factor'!G13&gt;'Trends Settings '!$B$3),
ROUND('M&amp;E Property Good Factor'!G13*IF(B12&gt;ROUND($H$1*'Trends Settings '!$B$1,0),
INDIRECT("'2019 Equip Index Factors'!B"&amp;TEXT(ROUND(($H$1*'Trends Settings '!$B$1),0)+2,"0")),
'2019 Equip Index Factors'!B13)*0.01,0),
IF(OR('M&amp;E Property Good Factor'!G12 &gt; 'Trends Settings '!$B$3,B12 &lt;=ROUND($H$1*'Trends Settings '!$B$1,0)),
ROUND('Trends Settings '!$B$3*
IF(B12&gt;ROUND($H$1*'Trends Settings '!$B$1,0),INDIRECT("'2019 Equip Index Factors'!B"&amp;TEXT(ROUND(($H$1*'Trends Settings '!$B$1),0)+2,"0")),'2019 Equip Index Factors'!B13)*0.01,0),H11))</f>
        <v>12</v>
      </c>
      <c r="I12" s="38">
        <f ca="1">IF(OR(B12=1,'M&amp;E Property Good Factor'!H13&gt;'Trends Settings '!$B$3),
ROUND('M&amp;E Property Good Factor'!H13*IF(B12&gt;ROUND($I$1*'Trends Settings '!$B$1,0),
INDIRECT("'2019 Equip Index Factors'!B"&amp;TEXT(ROUND(($I$1*'Trends Settings '!$B$1),0)+2,"0")),
'2019 Equip Index Factors'!B13)*0.01,0),
IF(OR('M&amp;E Property Good Factor'!H12 &gt; 'Trends Settings '!$B$3,B12 &lt;=ROUND($I$1*'Trends Settings '!$B$1,0)),
ROUND('Trends Settings '!$B$3*
IF(B12&gt;ROUND($I$1*'Trends Settings '!$B$1,0),INDIRECT("'2019 Equip Index Factors'!B"&amp;TEXT(ROUND(($I$1*'Trends Settings '!$B$1),0)+2,"0")),'2019 Equip Index Factors'!B13)*0.01,0),I11))</f>
        <v>12</v>
      </c>
      <c r="J12" s="38">
        <f ca="1">IF(OR(B12=1,'M&amp;E Property Good Factor'!I13&gt;'Trends Settings '!$B$3),
ROUND('M&amp;E Property Good Factor'!I13*IF(B12&gt;ROUND($J$1*'Trends Settings '!$B$1,0),
INDIRECT("'2019 Equip Index Factors'!B"&amp;TEXT(ROUND(($J$1*'Trends Settings '!$B$1),0)+2,"0")),
'2019 Equip Index Factors'!B13)*0.01,0),
IF(OR('M&amp;E Property Good Factor'!I12 &gt; 'Trends Settings '!$B$3,B12 &lt;=ROUND($J$1*'Trends Settings '!$B$1,0)),
ROUND('Trends Settings '!$B$3*
IF(B12&gt;ROUND($J$1*'Trends Settings '!$B$1,0),INDIRECT("'2019 Equip Index Factors'!B"&amp;TEXT(ROUND(($J$1*'Trends Settings '!$B$1),0)+2,"0")),'2019 Equip Index Factors'!B13)*0.01,0),J11))</f>
        <v>17</v>
      </c>
      <c r="K12" s="38">
        <f ca="1">IF(OR(B12=1,'M&amp;E Property Good Factor'!J13&gt;'Trends Settings '!$B$3),
ROUND('M&amp;E Property Good Factor'!J13*IF(B12&gt;ROUND($K$1*'Trends Settings '!$B$1,0),
INDIRECT("'2019 Equip Index Factors'!B"&amp;TEXT(ROUND(($K$1*'Trends Settings '!$B$1),0)+2,"0")),
'2019 Equip Index Factors'!B13)*0.01,0),
IF(OR('M&amp;E Property Good Factor'!J12 &gt; 'Trends Settings '!$B$3,B12 &lt;=ROUND($K$1*'Trends Settings '!$B$1,0)),
ROUND('Trends Settings '!$B$3*
IF(B12&gt;ROUND($K$1*'Trends Settings '!$B$1,0),INDIRECT("'2019 Equip Index Factors'!B"&amp;TEXT(ROUND(($K$1*'Trends Settings '!$B$1),0)+2,"0")),'2019 Equip Index Factors'!B13)*0.01,0),K11))</f>
        <v>22</v>
      </c>
      <c r="L12" s="38">
        <f ca="1">IF(OR(B12=1,'M&amp;E Property Good Factor'!K13&gt;'Trends Settings '!$B$3),
ROUND('M&amp;E Property Good Factor'!K13*IF(B12&gt;ROUND($L$1*'Trends Settings '!$B$1,0),
INDIRECT("'2019 Equip Index Factors'!B"&amp;TEXT(ROUND(($L$1*'Trends Settings '!$B$1),0)+2,"0")),
'2019 Equip Index Factors'!B13)*0.01,0),
IF(OR('M&amp;E Property Good Factor'!K12 &gt; 'Trends Settings '!$B$3,B12 &lt;=ROUND($L$1*'Trends Settings '!$B$1,0)),
ROUND('Trends Settings '!$B$3*
IF(B12&gt;ROUND($L$1*'Trends Settings '!$B$1,0),INDIRECT("'2019 Equip Index Factors'!B"&amp;TEXT(ROUND(($L$1*'Trends Settings '!$B$1),0)+2,"0")),'2019 Equip Index Factors'!B13)*0.01,0),L11))</f>
        <v>28</v>
      </c>
      <c r="M12" s="38">
        <f ca="1">IF(OR(B12=1,'M&amp;E Property Good Factor'!L13&gt;'Trends Settings '!$B$3),
ROUND('M&amp;E Property Good Factor'!L13*IF(B12&gt;ROUND($M$1*'Trends Settings '!$B$1,0),
INDIRECT("'2019 Equip Index Factors'!B"&amp;TEXT(ROUND(($M$1*'Trends Settings '!$B$1),0)+2,"0")),
'2019 Equip Index Factors'!B13)*0.01,0),
IF(OR('M&amp;E Property Good Factor'!L12 &gt; 'Trends Settings '!$B$3,B12 &lt;=ROUND($M$1*'Trends Settings '!$B$1,0)),
ROUND('Trends Settings '!$B$3*
IF(B12&gt;ROUND($M$1*'Trends Settings '!$B$1,0),INDIRECT("'2019 Equip Index Factors'!B"&amp;TEXT(ROUND(($M$1*'Trends Settings '!$B$1),0)+2,"0")),'2019 Equip Index Factors'!B13)*0.01,0),M11))</f>
        <v>34</v>
      </c>
      <c r="N12" s="38">
        <f ca="1">IF(OR(B12=1,'M&amp;E Property Good Factor'!M13&gt;'Trends Settings '!$B$3),
ROUND('M&amp;E Property Good Factor'!M13*IF(B12&gt;ROUND($N$1*'Trends Settings '!$B$1,0),
INDIRECT("'2019 Equip Index Factors'!B"&amp;TEXT(ROUND(($N$1*'Trends Settings '!$B$1),0)+2,"0")),
'2019 Equip Index Factors'!B13)*0.01,0),
IF(OR('M&amp;E Property Good Factor'!M12 &gt; 'Trends Settings '!$B$3,B12 &lt;=ROUND($N$1*'Trends Settings '!$B$1,0)),
ROUND('Trends Settings '!$B$3*
IF(B12&gt;ROUND($N$1*'Trends Settings '!$B$1,0),INDIRECT("'2019 Equip Index Factors'!B"&amp;TEXT(ROUND(($N$1*'Trends Settings '!$B$1),0)+2,"0")),'2019 Equip Index Factors'!B13)*0.01,0),N11))</f>
        <v>40</v>
      </c>
      <c r="O12" s="38">
        <f ca="1">IF(OR(B12=1,'M&amp;E Property Good Factor'!N13&gt;'Trends Settings '!$B$3),
ROUND('M&amp;E Property Good Factor'!N13*IF(B12&gt;ROUND($O$1*'Trends Settings '!$B$1,0),
INDIRECT("'2019 Equip Index Factors'!B"&amp;TEXT(ROUND(($O$1*'Trends Settings '!$B$1),0)+2,"0")),
'2019 Equip Index Factors'!B13)*0.01,0),
IF(OR('M&amp;E Property Good Factor'!N12 &gt; 'Trends Settings '!$B$3,B12 &lt;=ROUND($O$1*'Trends Settings '!$B$1,0)),
ROUND('Trends Settings '!$B$3*
IF(B12&gt;ROUND($O$1*'Trends Settings '!$B$1,0),INDIRECT("'2019 Equip Index Factors'!B"&amp;TEXT(ROUND(($O$1*'Trends Settings '!$B$1),0)+2,"0")),'2019 Equip Index Factors'!B13)*0.01,0),O11))</f>
        <v>45</v>
      </c>
      <c r="P12" s="38">
        <f ca="1">IF(OR(B12=1,'M&amp;E Property Good Factor'!O13&gt;'Trends Settings '!$B$3),
ROUND('M&amp;E Property Good Factor'!O13*IF(B12&gt;ROUND($P$1*'Trends Settings '!$B$1,0),
INDIRECT("'2019 Equip Index Factors'!B"&amp;TEXT(ROUND(($P$1*'Trends Settings '!$B$1),0)+2,"0")),
'2019 Equip Index Factors'!B13)*0.01,0),
IF(OR('M&amp;E Property Good Factor'!O12 &gt; 'Trends Settings '!$B$3,B12 &lt;=ROUND($P$1*'Trends Settings '!$B$1,0)),
ROUND('Trends Settings '!$B$3*
IF(B12&gt;ROUND($P$1*'Trends Settings '!$B$1,0),INDIRECT("'2019 Equip Index Factors'!B"&amp;TEXT(ROUND(($P$1*'Trends Settings '!$B$1),0)+2,"0")),'2019 Equip Index Factors'!B13)*0.01,0),P11))</f>
        <v>54</v>
      </c>
      <c r="Q12" s="38">
        <f ca="1">IF(OR(B12=1,'M&amp;E Property Good Factor'!P13&gt;'Trends Settings '!$B$3),
ROUND('M&amp;E Property Good Factor'!P13*IF(B12&gt;ROUND($Q$1*'Trends Settings '!$B$1,0),
INDIRECT("'2019 Equip Index Factors'!B"&amp;TEXT(ROUND(($Q$1*'Trends Settings '!$B$1),0)+2,"0")),
'2019 Equip Index Factors'!B13)*0.01,0),
IF(OR('M&amp;E Property Good Factor'!P12 &gt; 'Trends Settings '!$B$3,B12 &lt;=ROUND($Q$1*'Trends Settings '!$B$1,0)),
ROUND('Trends Settings '!$B$3*
IF(B12&gt;ROUND($Q$1*'Trends Settings '!$B$1,0),INDIRECT("'2019 Equip Index Factors'!B"&amp;TEXT(ROUND(($Q$1*'Trends Settings '!$B$1),0)+2,"0")),'2019 Equip Index Factors'!B13)*0.01,0),Q11))</f>
        <v>58</v>
      </c>
      <c r="R12" s="38">
        <f ca="1">IF(OR(B12=1,'M&amp;E Property Good Factor'!Q13&gt;'Trends Settings '!$B$3),
ROUND('M&amp;E Property Good Factor'!Q13*IF(B12&gt;ROUND($R$1*'Trends Settings '!$B$1,0),
INDIRECT("'2019 Equip Index Factors'!B"&amp;TEXT(ROUND(($R$1*'Trends Settings '!$B$1),0)+2,"0")),
'2019 Equip Index Factors'!B13)*0.01,0),
IF(OR('M&amp;E Property Good Factor'!Q12 &gt; 'Trends Settings '!$B$3,B12 &lt;=ROUND($R$1*'Trends Settings '!$B$1,0)),
ROUND('Trends Settings '!$B$3*
IF(B12&gt;ROUND($R$1*'Trends Settings '!$B$1,0),INDIRECT("'2019 Equip Index Factors'!B"&amp;TEXT(ROUND(($R$1*'Trends Settings '!$B$1),0)+2,"0")),'2019 Equip Index Factors'!B13)*0.01,0),R11))</f>
        <v>66</v>
      </c>
      <c r="S12" s="38">
        <f ca="1">IF(OR(B12=1,'M&amp;E Property Good Factor'!R13&gt;'Trends Settings '!$B$3),
ROUND('M&amp;E Property Good Factor'!R13*IF(B12&gt;ROUND($S$1*'Trends Settings '!$B$1,0),
INDIRECT("'2019 Equip Index Factors'!B"&amp;TEXT(ROUND(($S$1*'Trends Settings '!$B$1),0)+2,"0")),
'2019 Equip Index Factors'!B13)*0.01,0),
IF(OR('M&amp;E Property Good Factor'!R12 &gt; 'Trends Settings '!$B$3,B12 &lt;=ROUND($S$1*'Trends Settings '!$B$1,0)),
ROUND('Trends Settings '!$B$3*
IF(B12&gt;ROUND($S$1*'Trends Settings '!$B$1,0),INDIRECT("'2019 Equip Index Factors'!B"&amp;TEXT(ROUND(($S$1*'Trends Settings '!$B$1),0)+2,"0")),'2019 Equip Index Factors'!B13)*0.01,0),S11))</f>
        <v>72</v>
      </c>
      <c r="T12" s="38">
        <f ca="1">IF(OR(B12=1,'M&amp;E Property Good Factor'!S13&gt;'Trends Settings '!$B$3),
ROUND('M&amp;E Property Good Factor'!S13*IF(B12&gt;ROUND($T$1*'Trends Settings '!$B$1,0),
INDIRECT("'2019 Equip Index Factors'!B"&amp;TEXT(ROUND(($T$1*'Trends Settings '!$B$1),0)+2,"0")),
'2019 Equip Index Factors'!B13)*0.01,0),
IF(OR('M&amp;E Property Good Factor'!S12 &gt; 'Trends Settings '!$B$3,B12 &lt;=ROUND($T$1*'Trends Settings '!$B$1,0)),
ROUND('Trends Settings '!$B$3*
IF(B12&gt;ROUND($T$1*'Trends Settings '!$B$1,0),INDIRECT("'2019 Equip Index Factors'!B"&amp;TEXT(ROUND(($T$1*'Trends Settings '!$B$1),0)+2,"0")),'2019 Equip Index Factors'!B13)*0.01,0),T11))</f>
        <v>79</v>
      </c>
      <c r="U12" s="38">
        <f ca="1">IF(OR(B12=1,'M&amp;E Property Good Factor'!T13&gt;'Trends Settings '!$B$3),
ROUND('M&amp;E Property Good Factor'!T13*IF(B12&gt;ROUND($U$1*'Trends Settings '!$B$1,0),
INDIRECT("'2019 Equip Index Factors'!B"&amp;TEXT(ROUND(($U$1*'Trends Settings '!$B$1),0)+2,"0")),
'2019 Equip Index Factors'!B13)*0.01,0),
IF(OR('M&amp;E Property Good Factor'!T12 &gt; 'Trends Settings '!$B$3,B12 &lt;=ROUND($U$1*'Trends Settings '!$B$1,0)),
ROUND('Trends Settings '!$B$3*
IF(B12&gt;ROUND($U$1*'Trends Settings '!$B$1,0),INDIRECT("'2019 Equip Index Factors'!B"&amp;TEXT(ROUND(($U$1*'Trends Settings '!$B$1),0)+2,"0")),'2019 Equip Index Factors'!B13)*0.01,0),U11))</f>
        <v>89</v>
      </c>
      <c r="V12" s="38">
        <f ca="1">IF(OR(B12=1,'M&amp;E Property Good Factor'!U13&gt;'Trends Settings '!$B$3),
ROUND('M&amp;E Property Good Factor'!U13*IF(B12&gt;ROUND($V$1*'Trends Settings '!$B$1,0),
INDIRECT("'2019 Equip Index Factors'!B"&amp;TEXT(ROUND(($V$1*'Trends Settings '!$B$1),0)+2,"0")),
'2019 Equip Index Factors'!B13)*0.01,0),
IF(OR('M&amp;E Property Good Factor'!U12 &gt; 'Trends Settings '!$B$3,B12 &lt;=ROUND($V$1*'Trends Settings '!$B$1,0)),
ROUND('Trends Settings '!$B$3*
IF(B12&gt;ROUND($V$1*'Trends Settings '!$B$1,0),INDIRECT("'2019 Equip Index Factors'!B"&amp;TEXT(ROUND(($V$1*'Trends Settings '!$B$1),0)+2,"0")),'2019 Equip Index Factors'!B13)*0.01,0),V11))</f>
        <v>95</v>
      </c>
      <c r="W12" s="38">
        <f ca="1">IF(OR(B12=1,'M&amp;E Property Good Factor'!V13&gt;'Trends Settings '!$B$3),
ROUND('M&amp;E Property Good Factor'!V13*IF(B12&gt;ROUND($W$1*'Trends Settings '!$B$1,0),
INDIRECT("'2019 Equip Index Factors'!B"&amp;TEXT(ROUND(($W$1*'Trends Settings '!$B$1),0)+2,"0")),
'2019 Equip Index Factors'!B13)*0.01,0),
IF(OR('M&amp;E Property Good Factor'!V12 &gt; 'Trends Settings '!$B$3,B12 &lt;=ROUND($W$1*'Trends Settings '!$B$1,0)),
ROUND('Trends Settings '!$B$3*
IF(B12&gt;ROUND($W$1*'Trends Settings '!$B$1,0),INDIRECT("'2019 Equip Index Factors'!B"&amp;TEXT(ROUND(($W$1*'Trends Settings '!$B$1),0)+2,"0")),'2019 Equip Index Factors'!B13)*0.01,0),W11))</f>
        <v>100</v>
      </c>
    </row>
    <row r="13" spans="1:23" ht="12.75" customHeight="1">
      <c r="A13" s="63">
        <v>2008</v>
      </c>
      <c r="B13" s="33">
        <v>12</v>
      </c>
      <c r="C13" s="38">
        <f ca="1">IF(OR(B13=1,'M&amp;E Property Good Factor'!B14&gt;'Trends Settings '!$B$3),ROUND('M&amp;E Property Good Factor'!B14*IF(B13&gt;ROUND($C$1*'Trends Settings '!$B$1,0),INDIRECT("'2019 Equip Index Factors'!B"&amp;TEXT(ROUND(($C$1*'Trends Settings '!$B$1),0)+2,"0")),'2019 Equip Index Factors'!B14)*0.01,0),IF(OR('M&amp;E Property Good Factor'!B13 &gt; 'Trends Settings '!$B$3,B13 &lt;=ROUND($C$1*'Trends Settings '!$B$1,0)),ROUND('Trends Settings '!$B$3*IF(B13&gt;ROUND($C$1*'Trends Settings '!$B$1,0),INDIRECT("'2019 Equip Index Factors'!B"&amp;TEXT(ROUND(($C$1*'Trends Settings '!$B$1),0)+2,"0")),'2019 Equip Index Factors'!B14)*0.01,0),C12))</f>
        <v>11</v>
      </c>
      <c r="D13" s="38">
        <f ca="1">IF(OR(B13=1,'M&amp;E Property Good Factor'!C14&gt;'Trends Settings '!$B$3),
ROUND('M&amp;E Property Good Factor'!C14*IF(B13&gt;ROUND($D$1*'Trends Settings '!$B$1,0),
INDIRECT("'2019 Equip Index Factors'!B"&amp;TEXT(ROUND(($D$1*'Trends Settings '!$B$1),0)+2,"0")),
'2019 Equip Index Factors'!B14)*0.01,0),
IF(OR('M&amp;E Property Good Factor'!C13 &gt; 'Trends Settings '!$B$3,B13 &lt;=ROUND($D$1*'Trends Settings '!$B$1,0)),
ROUND('Trends Settings '!$B$3*
IF(B13&gt;ROUND($D$1*'Trends Settings '!$B$1,0),INDIRECT("'2019 Equip Index Factors'!B"&amp;TEXT(ROUND(($D$1*'Trends Settings '!$B$1),0)+2,"0")),'2019 Equip Index Factors'!B14)*0.01,0),D12))</f>
        <v>11</v>
      </c>
      <c r="E13" s="38">
        <f ca="1">IF(OR(B13=1,'M&amp;E Property Good Factor'!D14&gt;'Trends Settings '!$B$3),
ROUND('M&amp;E Property Good Factor'!D14*IF(B13&gt;ROUND($E$1*'Trends Settings '!$B$1,0),
INDIRECT("'2019 Equip Index Factors'!B"&amp;TEXT(ROUND(($E$1*'Trends Settings '!$B$1),0)+2,"0")),
'2019 Equip Index Factors'!B14)*0.01,0),
IF(OR('M&amp;E Property Good Factor'!D13 &gt; 'Trends Settings '!$B$3,B13 &lt;=ROUND($E$1*'Trends Settings '!$B$1,0)),
ROUND('Trends Settings '!$B$3*
IF(B13&gt;ROUND($E$1*'Trends Settings '!$B$1,0),INDIRECT("'2019 Equip Index Factors'!B"&amp;TEXT(ROUND(($E$1*'Trends Settings '!$B$1),0)+2,"0")),'2019 Equip Index Factors'!B14)*0.01,0),E12))</f>
        <v>11</v>
      </c>
      <c r="F13" s="38">
        <f ca="1">IF(OR(B13=1,'M&amp;E Property Good Factor'!E14&gt;'Trends Settings '!$B$3),
ROUND('M&amp;E Property Good Factor'!E14*IF(B13&gt;ROUND($F$1*'Trends Settings '!$B$1,0),
INDIRECT("'2019 Equip Index Factors'!B"&amp;TEXT(ROUND(($F$1*'Trends Settings '!$B$1),0)+2,"0")),
'2019 Equip Index Factors'!B14)*0.01,0),
IF(OR('M&amp;E Property Good Factor'!E13 &gt; 'Trends Settings '!$B$3,B13 &lt;=ROUND($F$1*'Trends Settings '!$B$1,0)),
ROUND('Trends Settings '!$B$3*
IF(B13&gt;ROUND($F$1*'Trends Settings '!$B$1,0),INDIRECT("'2019 Equip Index Factors'!B"&amp;TEXT(ROUND(($F$1*'Trends Settings '!$B$1),0)+2,"0")),'2019 Equip Index Factors'!B14)*0.01,0),F12))</f>
        <v>11</v>
      </c>
      <c r="G13" s="38">
        <f ca="1">IF(OR(B13=1,'M&amp;E Property Good Factor'!F14&gt;'Trends Settings '!$B$3),
ROUND('M&amp;E Property Good Factor'!F14*IF(B13&gt;ROUND($G$1*'Trends Settings '!$B$1,0),
INDIRECT("'2019 Equip Index Factors'!B"&amp;TEXT(ROUND(($G$1*'Trends Settings '!$B$1),0)+2,"0")),
'2019 Equip Index Factors'!B14)*0.01,0),
IF(OR('M&amp;E Property Good Factor'!F13 &gt; 'Trends Settings '!$B$3,B13 &lt;=ROUND($G$1*'Trends Settings '!$B$1,0)),
ROUND('Trends Settings '!$B$3*
IF(B13&gt;ROUND($G$1*'Trends Settings '!$B$1,0),INDIRECT("'2019 Equip Index Factors'!B"&amp;TEXT(ROUND(($G$1*'Trends Settings '!$B$1),0)+2,"0")),'2019 Equip Index Factors'!B14)*0.01,0),G12))</f>
        <v>12</v>
      </c>
      <c r="H13" s="38">
        <f ca="1">IF(OR(B13=1,'M&amp;E Property Good Factor'!G14&gt;'Trends Settings '!$B$3),
ROUND('M&amp;E Property Good Factor'!G14*IF(B13&gt;ROUND($H$1*'Trends Settings '!$B$1,0),
INDIRECT("'2019 Equip Index Factors'!B"&amp;TEXT(ROUND(($H$1*'Trends Settings '!$B$1),0)+2,"0")),
'2019 Equip Index Factors'!B14)*0.01,0),
IF(OR('M&amp;E Property Good Factor'!G13 &gt; 'Trends Settings '!$B$3,B13 &lt;=ROUND($H$1*'Trends Settings '!$B$1,0)),
ROUND('Trends Settings '!$B$3*
IF(B13&gt;ROUND($H$1*'Trends Settings '!$B$1,0),INDIRECT("'2019 Equip Index Factors'!B"&amp;TEXT(ROUND(($H$1*'Trends Settings '!$B$1),0)+2,"0")),'2019 Equip Index Factors'!B14)*0.01,0),H12))</f>
        <v>12</v>
      </c>
      <c r="I13" s="38">
        <f ca="1">IF(OR(B13=1,'M&amp;E Property Good Factor'!H14&gt;'Trends Settings '!$B$3),
ROUND('M&amp;E Property Good Factor'!H14*IF(B13&gt;ROUND($I$1*'Trends Settings '!$B$1,0),
INDIRECT("'2019 Equip Index Factors'!B"&amp;TEXT(ROUND(($I$1*'Trends Settings '!$B$1),0)+2,"0")),
'2019 Equip Index Factors'!B14)*0.01,0),
IF(OR('M&amp;E Property Good Factor'!H13 &gt; 'Trends Settings '!$B$3,B13 &lt;=ROUND($I$1*'Trends Settings '!$B$1,0)),
ROUND('Trends Settings '!$B$3*
IF(B13&gt;ROUND($I$1*'Trends Settings '!$B$1,0),INDIRECT("'2019 Equip Index Factors'!B"&amp;TEXT(ROUND(($I$1*'Trends Settings '!$B$1),0)+2,"0")),'2019 Equip Index Factors'!B14)*0.01,0),I12))</f>
        <v>12</v>
      </c>
      <c r="J13" s="38">
        <f ca="1">IF(OR(B13=1,'M&amp;E Property Good Factor'!I14&gt;'Trends Settings '!$B$3),
ROUND('M&amp;E Property Good Factor'!I14*IF(B13&gt;ROUND($J$1*'Trends Settings '!$B$1,0),
INDIRECT("'2019 Equip Index Factors'!B"&amp;TEXT(ROUND(($J$1*'Trends Settings '!$B$1),0)+2,"0")),
'2019 Equip Index Factors'!B14)*0.01,0),
IF(OR('M&amp;E Property Good Factor'!I13 &gt; 'Trends Settings '!$B$3,B13 &lt;=ROUND($J$1*'Trends Settings '!$B$1,0)),
ROUND('Trends Settings '!$B$3*
IF(B13&gt;ROUND($J$1*'Trends Settings '!$B$1,0),INDIRECT("'2019 Equip Index Factors'!B"&amp;TEXT(ROUND(($J$1*'Trends Settings '!$B$1),0)+2,"0")),'2019 Equip Index Factors'!B14)*0.01,0),J12))</f>
        <v>13</v>
      </c>
      <c r="K13" s="38">
        <f ca="1">IF(OR(B13=1,'M&amp;E Property Good Factor'!J14&gt;'Trends Settings '!$B$3),
ROUND('M&amp;E Property Good Factor'!J14*IF(B13&gt;ROUND($K$1*'Trends Settings '!$B$1,0),
INDIRECT("'2019 Equip Index Factors'!B"&amp;TEXT(ROUND(($K$1*'Trends Settings '!$B$1),0)+2,"0")),
'2019 Equip Index Factors'!B14)*0.01,0),
IF(OR('M&amp;E Property Good Factor'!J13 &gt; 'Trends Settings '!$B$3,B13 &lt;=ROUND($K$1*'Trends Settings '!$B$1,0)),
ROUND('Trends Settings '!$B$3*
IF(B13&gt;ROUND($K$1*'Trends Settings '!$B$1,0),INDIRECT("'2019 Equip Index Factors'!B"&amp;TEXT(ROUND(($K$1*'Trends Settings '!$B$1),0)+2,"0")),'2019 Equip Index Factors'!B14)*0.01,0),K12))</f>
        <v>18</v>
      </c>
      <c r="L13" s="38">
        <f ca="1">IF(OR(B13=1,'M&amp;E Property Good Factor'!K14&gt;'Trends Settings '!$B$3),
ROUND('M&amp;E Property Good Factor'!K14*IF(B13&gt;ROUND($L$1*'Trends Settings '!$B$1,0),
INDIRECT("'2019 Equip Index Factors'!B"&amp;TEXT(ROUND(($L$1*'Trends Settings '!$B$1),0)+2,"0")),
'2019 Equip Index Factors'!B14)*0.01,0),
IF(OR('M&amp;E Property Good Factor'!K13 &gt; 'Trends Settings '!$B$3,B13 &lt;=ROUND($L$1*'Trends Settings '!$B$1,0)),
ROUND('Trends Settings '!$B$3*
IF(B13&gt;ROUND($L$1*'Trends Settings '!$B$1,0),INDIRECT("'2019 Equip Index Factors'!B"&amp;TEXT(ROUND(($L$1*'Trends Settings '!$B$1),0)+2,"0")),'2019 Equip Index Factors'!B14)*0.01,0),L12))</f>
        <v>24</v>
      </c>
      <c r="M13" s="38">
        <f ca="1">IF(OR(B13=1,'M&amp;E Property Good Factor'!L14&gt;'Trends Settings '!$B$3),
ROUND('M&amp;E Property Good Factor'!L14*IF(B13&gt;ROUND($M$1*'Trends Settings '!$B$1,0),
INDIRECT("'2019 Equip Index Factors'!B"&amp;TEXT(ROUND(($M$1*'Trends Settings '!$B$1),0)+2,"0")),
'2019 Equip Index Factors'!B14)*0.01,0),
IF(OR('M&amp;E Property Good Factor'!L13 &gt; 'Trends Settings '!$B$3,B13 &lt;=ROUND($M$1*'Trends Settings '!$B$1,0)),
ROUND('Trends Settings '!$B$3*
IF(B13&gt;ROUND($M$1*'Trends Settings '!$B$1,0),INDIRECT("'2019 Equip Index Factors'!B"&amp;TEXT(ROUND(($M$1*'Trends Settings '!$B$1),0)+2,"0")),'2019 Equip Index Factors'!B14)*0.01,0),M12))</f>
        <v>29</v>
      </c>
      <c r="N13" s="38">
        <f ca="1">IF(OR(B13=1,'M&amp;E Property Good Factor'!M14&gt;'Trends Settings '!$B$3),
ROUND('M&amp;E Property Good Factor'!M14*IF(B13&gt;ROUND($N$1*'Trends Settings '!$B$1,0),
INDIRECT("'2019 Equip Index Factors'!B"&amp;TEXT(ROUND(($N$1*'Trends Settings '!$B$1),0)+2,"0")),
'2019 Equip Index Factors'!B14)*0.01,0),
IF(OR('M&amp;E Property Good Factor'!M13 &gt; 'Trends Settings '!$B$3,B13 &lt;=ROUND($N$1*'Trends Settings '!$B$1,0)),
ROUND('Trends Settings '!$B$3*
IF(B13&gt;ROUND($N$1*'Trends Settings '!$B$1,0),INDIRECT("'2019 Equip Index Factors'!B"&amp;TEXT(ROUND(($N$1*'Trends Settings '!$B$1),0)+2,"0")),'2019 Equip Index Factors'!B14)*0.01,0),N12))</f>
        <v>35</v>
      </c>
      <c r="O13" s="38">
        <f ca="1">IF(OR(B13=1,'M&amp;E Property Good Factor'!N14&gt;'Trends Settings '!$B$3),
ROUND('M&amp;E Property Good Factor'!N14*IF(B13&gt;ROUND($O$1*'Trends Settings '!$B$1,0),
INDIRECT("'2019 Equip Index Factors'!B"&amp;TEXT(ROUND(($O$1*'Trends Settings '!$B$1),0)+2,"0")),
'2019 Equip Index Factors'!B14)*0.01,0),
IF(OR('M&amp;E Property Good Factor'!N13 &gt; 'Trends Settings '!$B$3,B13 &lt;=ROUND($O$1*'Trends Settings '!$B$1,0)),
ROUND('Trends Settings '!$B$3*
IF(B13&gt;ROUND($O$1*'Trends Settings '!$B$1,0),INDIRECT("'2019 Equip Index Factors'!B"&amp;TEXT(ROUND(($O$1*'Trends Settings '!$B$1),0)+2,"0")),'2019 Equip Index Factors'!B14)*0.01,0),O12))</f>
        <v>40</v>
      </c>
      <c r="P13" s="38">
        <f ca="1">IF(OR(B13=1,'M&amp;E Property Good Factor'!O14&gt;'Trends Settings '!$B$3),
ROUND('M&amp;E Property Good Factor'!O14*IF(B13&gt;ROUND($P$1*'Trends Settings '!$B$1,0),
INDIRECT("'2019 Equip Index Factors'!B"&amp;TEXT(ROUND(($P$1*'Trends Settings '!$B$1),0)+2,"0")),
'2019 Equip Index Factors'!B14)*0.01,0),
IF(OR('M&amp;E Property Good Factor'!O13 &gt; 'Trends Settings '!$B$3,B13 &lt;=ROUND($P$1*'Trends Settings '!$B$1,0)),
ROUND('Trends Settings '!$B$3*
IF(B13&gt;ROUND($P$1*'Trends Settings '!$B$1,0),INDIRECT("'2019 Equip Index Factors'!B"&amp;TEXT(ROUND(($P$1*'Trends Settings '!$B$1),0)+2,"0")),'2019 Equip Index Factors'!B14)*0.01,0),P12))</f>
        <v>50</v>
      </c>
      <c r="Q13" s="38">
        <f ca="1">IF(OR(B13=1,'M&amp;E Property Good Factor'!P14&gt;'Trends Settings '!$B$3),
ROUND('M&amp;E Property Good Factor'!P14*IF(B13&gt;ROUND($Q$1*'Trends Settings '!$B$1,0),
INDIRECT("'2019 Equip Index Factors'!B"&amp;TEXT(ROUND(($Q$1*'Trends Settings '!$B$1),0)+2,"0")),
'2019 Equip Index Factors'!B14)*0.01,0),
IF(OR('M&amp;E Property Good Factor'!P13 &gt; 'Trends Settings '!$B$3,B13 &lt;=ROUND($Q$1*'Trends Settings '!$B$1,0)),
ROUND('Trends Settings '!$B$3*
IF(B13&gt;ROUND($Q$1*'Trends Settings '!$B$1,0),INDIRECT("'2019 Equip Index Factors'!B"&amp;TEXT(ROUND(($Q$1*'Trends Settings '!$B$1),0)+2,"0")),'2019 Equip Index Factors'!B14)*0.01,0),Q12))</f>
        <v>55</v>
      </c>
      <c r="R13" s="38">
        <f ca="1">IF(OR(B13=1,'M&amp;E Property Good Factor'!Q14&gt;'Trends Settings '!$B$3),
ROUND('M&amp;E Property Good Factor'!Q14*IF(B13&gt;ROUND($R$1*'Trends Settings '!$B$1,0),
INDIRECT("'2019 Equip Index Factors'!B"&amp;TEXT(ROUND(($R$1*'Trends Settings '!$B$1),0)+2,"0")),
'2019 Equip Index Factors'!B14)*0.01,0),
IF(OR('M&amp;E Property Good Factor'!Q13 &gt; 'Trends Settings '!$B$3,B13 &lt;=ROUND($R$1*'Trends Settings '!$B$1,0)),
ROUND('Trends Settings '!$B$3*
IF(B13&gt;ROUND($R$1*'Trends Settings '!$B$1,0),INDIRECT("'2019 Equip Index Factors'!B"&amp;TEXT(ROUND(($R$1*'Trends Settings '!$B$1),0)+2,"0")),'2019 Equip Index Factors'!B14)*0.01,0),R12))</f>
        <v>63</v>
      </c>
      <c r="S13" s="38">
        <f ca="1">IF(OR(B13=1,'M&amp;E Property Good Factor'!R14&gt;'Trends Settings '!$B$3),
ROUND('M&amp;E Property Good Factor'!R14*IF(B13&gt;ROUND($S$1*'Trends Settings '!$B$1,0),
INDIRECT("'2019 Equip Index Factors'!B"&amp;TEXT(ROUND(($S$1*'Trends Settings '!$B$1),0)+2,"0")),
'2019 Equip Index Factors'!B14)*0.01,0),
IF(OR('M&amp;E Property Good Factor'!R13 &gt; 'Trends Settings '!$B$3,B13 &lt;=ROUND($S$1*'Trends Settings '!$B$1,0)),
ROUND('Trends Settings '!$B$3*
IF(B13&gt;ROUND($S$1*'Trends Settings '!$B$1,0),INDIRECT("'2019 Equip Index Factors'!B"&amp;TEXT(ROUND(($S$1*'Trends Settings '!$B$1),0)+2,"0")),'2019 Equip Index Factors'!B14)*0.01,0),S12))</f>
        <v>70</v>
      </c>
      <c r="T13" s="38">
        <f ca="1">IF(OR(B13=1,'M&amp;E Property Good Factor'!S14&gt;'Trends Settings '!$B$3),
ROUND('M&amp;E Property Good Factor'!S14*IF(B13&gt;ROUND($T$1*'Trends Settings '!$B$1,0),
INDIRECT("'2019 Equip Index Factors'!B"&amp;TEXT(ROUND(($T$1*'Trends Settings '!$B$1),0)+2,"0")),
'2019 Equip Index Factors'!B14)*0.01,0),
IF(OR('M&amp;E Property Good Factor'!S13 &gt; 'Trends Settings '!$B$3,B13 &lt;=ROUND($T$1*'Trends Settings '!$B$1,0)),
ROUND('Trends Settings '!$B$3*
IF(B13&gt;ROUND($T$1*'Trends Settings '!$B$1,0),INDIRECT("'2019 Equip Index Factors'!B"&amp;TEXT(ROUND(($T$1*'Trends Settings '!$B$1),0)+2,"0")),'2019 Equip Index Factors'!B14)*0.01,0),T12))</f>
        <v>78</v>
      </c>
      <c r="U13" s="38">
        <f ca="1">IF(OR(B13=1,'M&amp;E Property Good Factor'!T14&gt;'Trends Settings '!$B$3),
ROUND('M&amp;E Property Good Factor'!T14*IF(B13&gt;ROUND($U$1*'Trends Settings '!$B$1,0),
INDIRECT("'2019 Equip Index Factors'!B"&amp;TEXT(ROUND(($U$1*'Trends Settings '!$B$1),0)+2,"0")),
'2019 Equip Index Factors'!B14)*0.01,0),
IF(OR('M&amp;E Property Good Factor'!T13 &gt; 'Trends Settings '!$B$3,B13 &lt;=ROUND($U$1*'Trends Settings '!$B$1,0)),
ROUND('Trends Settings '!$B$3*
IF(B13&gt;ROUND($U$1*'Trends Settings '!$B$1,0),INDIRECT("'2019 Equip Index Factors'!B"&amp;TEXT(ROUND(($U$1*'Trends Settings '!$B$1),0)+2,"0")),'2019 Equip Index Factors'!B14)*0.01,0),U12))</f>
        <v>89</v>
      </c>
      <c r="V13" s="38">
        <f ca="1">IF(OR(B13=1,'M&amp;E Property Good Factor'!U14&gt;'Trends Settings '!$B$3),
ROUND('M&amp;E Property Good Factor'!U14*IF(B13&gt;ROUND($V$1*'Trends Settings '!$B$1,0),
INDIRECT("'2019 Equip Index Factors'!B"&amp;TEXT(ROUND(($V$1*'Trends Settings '!$B$1),0)+2,"0")),
'2019 Equip Index Factors'!B14)*0.01,0),
IF(OR('M&amp;E Property Good Factor'!U13 &gt; 'Trends Settings '!$B$3,B13 &lt;=ROUND($V$1*'Trends Settings '!$B$1,0)),
ROUND('Trends Settings '!$B$3*
IF(B13&gt;ROUND($V$1*'Trends Settings '!$B$1,0),INDIRECT("'2019 Equip Index Factors'!B"&amp;TEXT(ROUND(($V$1*'Trends Settings '!$B$1),0)+2,"0")),'2019 Equip Index Factors'!B14)*0.01,0),V12))</f>
        <v>96</v>
      </c>
      <c r="W13" s="38">
        <f ca="1">IF(OR(B13=1,'M&amp;E Property Good Factor'!V14&gt;'Trends Settings '!$B$3),
ROUND('M&amp;E Property Good Factor'!V14*IF(B13&gt;ROUND($W$1*'Trends Settings '!$B$1,0),
INDIRECT("'2019 Equip Index Factors'!B"&amp;TEXT(ROUND(($W$1*'Trends Settings '!$B$1),0)+2,"0")),
'2019 Equip Index Factors'!B14)*0.01,0),
IF(OR('M&amp;E Property Good Factor'!V13 &gt; 'Trends Settings '!$B$3,B13 &lt;=ROUND($W$1*'Trends Settings '!$B$1,0)),
ROUND('Trends Settings '!$B$3*
IF(B13&gt;ROUND($W$1*'Trends Settings '!$B$1,0),INDIRECT("'2019 Equip Index Factors'!B"&amp;TEXT(ROUND(($W$1*'Trends Settings '!$B$1),0)+2,"0")),'2019 Equip Index Factors'!B14)*0.01,0),W12))</f>
        <v>102</v>
      </c>
    </row>
    <row r="14" spans="1:23" ht="12.75" customHeight="1">
      <c r="A14" s="63">
        <v>2007</v>
      </c>
      <c r="B14" s="33">
        <v>13</v>
      </c>
      <c r="C14" s="38">
        <f ca="1">IF(OR(B14=1,'M&amp;E Property Good Factor'!B15&gt;'Trends Settings '!$B$3),ROUND('M&amp;E Property Good Factor'!B15*IF(B14&gt;ROUND($C$1*'Trends Settings '!$B$1,0),INDIRECT("'2019 Equip Index Factors'!B"&amp;TEXT(ROUND(($C$1*'Trends Settings '!$B$1),0)+2,"0")),'2019 Equip Index Factors'!B15)*0.01,0),IF(OR('M&amp;E Property Good Factor'!B14 &gt; 'Trends Settings '!$B$3,B14 &lt;=ROUND($C$1*'Trends Settings '!$B$1,0)),ROUND('Trends Settings '!$B$3*IF(B14&gt;ROUND($C$1*'Trends Settings '!$B$1,0),INDIRECT("'2019 Equip Index Factors'!B"&amp;TEXT(ROUND(($C$1*'Trends Settings '!$B$1),0)+2,"0")),'2019 Equip Index Factors'!B15)*0.01,0),C13))</f>
        <v>11</v>
      </c>
      <c r="D14" s="38">
        <f ca="1">IF(OR(B14=1,'M&amp;E Property Good Factor'!C15&gt;'Trends Settings '!$B$3),
ROUND('M&amp;E Property Good Factor'!C15*IF(B14&gt;ROUND($D$1*'Trends Settings '!$B$1,0),
INDIRECT("'2019 Equip Index Factors'!B"&amp;TEXT(ROUND(($D$1*'Trends Settings '!$B$1),0)+2,"0")),
'2019 Equip Index Factors'!B15)*0.01,0),
IF(OR('M&amp;E Property Good Factor'!C14 &gt; 'Trends Settings '!$B$3,B14 &lt;=ROUND($D$1*'Trends Settings '!$B$1,0)),
ROUND('Trends Settings '!$B$3*
IF(B14&gt;ROUND($D$1*'Trends Settings '!$B$1,0),INDIRECT("'2019 Equip Index Factors'!B"&amp;TEXT(ROUND(($D$1*'Trends Settings '!$B$1),0)+2,"0")),'2019 Equip Index Factors'!B15)*0.01,0),D13))</f>
        <v>11</v>
      </c>
      <c r="E14" s="38">
        <f ca="1">IF(OR(B14=1,'M&amp;E Property Good Factor'!D15&gt;'Trends Settings '!$B$3),
ROUND('M&amp;E Property Good Factor'!D15*IF(B14&gt;ROUND($E$1*'Trends Settings '!$B$1,0),
INDIRECT("'2019 Equip Index Factors'!B"&amp;TEXT(ROUND(($E$1*'Trends Settings '!$B$1),0)+2,"0")),
'2019 Equip Index Factors'!B15)*0.01,0),
IF(OR('M&amp;E Property Good Factor'!D14 &gt; 'Trends Settings '!$B$3,B14 &lt;=ROUND($E$1*'Trends Settings '!$B$1,0)),
ROUND('Trends Settings '!$B$3*
IF(B14&gt;ROUND($E$1*'Trends Settings '!$B$1,0),INDIRECT("'2019 Equip Index Factors'!B"&amp;TEXT(ROUND(($E$1*'Trends Settings '!$B$1),0)+2,"0")),'2019 Equip Index Factors'!B15)*0.01,0),E13))</f>
        <v>11</v>
      </c>
      <c r="F14" s="38">
        <f ca="1">IF(OR(B14=1,'M&amp;E Property Good Factor'!E15&gt;'Trends Settings '!$B$3),
ROUND('M&amp;E Property Good Factor'!E15*IF(B14&gt;ROUND($F$1*'Trends Settings '!$B$1,0),
INDIRECT("'2019 Equip Index Factors'!B"&amp;TEXT(ROUND(($F$1*'Trends Settings '!$B$1),0)+2,"0")),
'2019 Equip Index Factors'!B15)*0.01,0),
IF(OR('M&amp;E Property Good Factor'!E14 &gt; 'Trends Settings '!$B$3,B14 &lt;=ROUND($F$1*'Trends Settings '!$B$1,0)),
ROUND('Trends Settings '!$B$3*
IF(B14&gt;ROUND($F$1*'Trends Settings '!$B$1,0),INDIRECT("'2019 Equip Index Factors'!B"&amp;TEXT(ROUND(($F$1*'Trends Settings '!$B$1),0)+2,"0")),'2019 Equip Index Factors'!B15)*0.01,0),F13))</f>
        <v>11</v>
      </c>
      <c r="G14" s="38">
        <f ca="1">IF(OR(B14=1,'M&amp;E Property Good Factor'!F15&gt;'Trends Settings '!$B$3),
ROUND('M&amp;E Property Good Factor'!F15*IF(B14&gt;ROUND($G$1*'Trends Settings '!$B$1,0),
INDIRECT("'2019 Equip Index Factors'!B"&amp;TEXT(ROUND(($G$1*'Trends Settings '!$B$1),0)+2,"0")),
'2019 Equip Index Factors'!B15)*0.01,0),
IF(OR('M&amp;E Property Good Factor'!F14 &gt; 'Trends Settings '!$B$3,B14 &lt;=ROUND($G$1*'Trends Settings '!$B$1,0)),
ROUND('Trends Settings '!$B$3*
IF(B14&gt;ROUND($G$1*'Trends Settings '!$B$1,0),INDIRECT("'2019 Equip Index Factors'!B"&amp;TEXT(ROUND(($G$1*'Trends Settings '!$B$1),0)+2,"0")),'2019 Equip Index Factors'!B15)*0.01,0),G13))</f>
        <v>12</v>
      </c>
      <c r="H14" s="38">
        <f ca="1">IF(OR(B14=1,'M&amp;E Property Good Factor'!G15&gt;'Trends Settings '!$B$3),
ROUND('M&amp;E Property Good Factor'!G15*IF(B14&gt;ROUND($H$1*'Trends Settings '!$B$1,0),
INDIRECT("'2019 Equip Index Factors'!B"&amp;TEXT(ROUND(($H$1*'Trends Settings '!$B$1),0)+2,"0")),
'2019 Equip Index Factors'!B15)*0.01,0),
IF(OR('M&amp;E Property Good Factor'!G14 &gt; 'Trends Settings '!$B$3,B14 &lt;=ROUND($H$1*'Trends Settings '!$B$1,0)),
ROUND('Trends Settings '!$B$3*
IF(B14&gt;ROUND($H$1*'Trends Settings '!$B$1,0),INDIRECT("'2019 Equip Index Factors'!B"&amp;TEXT(ROUND(($H$1*'Trends Settings '!$B$1),0)+2,"0")),'2019 Equip Index Factors'!B15)*0.01,0),H13))</f>
        <v>12</v>
      </c>
      <c r="I14" s="38">
        <f ca="1">IF(OR(B14=1,'M&amp;E Property Good Factor'!H15&gt;'Trends Settings '!$B$3),
ROUND('M&amp;E Property Good Factor'!H15*IF(B14&gt;ROUND($I$1*'Trends Settings '!$B$1,0),
INDIRECT("'2019 Equip Index Factors'!B"&amp;TEXT(ROUND(($I$1*'Trends Settings '!$B$1),0)+2,"0")),
'2019 Equip Index Factors'!B15)*0.01,0),
IF(OR('M&amp;E Property Good Factor'!H14 &gt; 'Trends Settings '!$B$3,B14 &lt;=ROUND($I$1*'Trends Settings '!$B$1,0)),
ROUND('Trends Settings '!$B$3*
IF(B14&gt;ROUND($I$1*'Trends Settings '!$B$1,0),INDIRECT("'2019 Equip Index Factors'!B"&amp;TEXT(ROUND(($I$1*'Trends Settings '!$B$1),0)+2,"0")),'2019 Equip Index Factors'!B15)*0.01,0),I13))</f>
        <v>12</v>
      </c>
      <c r="J14" s="38">
        <f ca="1">IF(OR(B14=1,'M&amp;E Property Good Factor'!I15&gt;'Trends Settings '!$B$3),
ROUND('M&amp;E Property Good Factor'!I15*IF(B14&gt;ROUND($J$1*'Trends Settings '!$B$1,0),
INDIRECT("'2019 Equip Index Factors'!B"&amp;TEXT(ROUND(($J$1*'Trends Settings '!$B$1),0)+2,"0")),
'2019 Equip Index Factors'!B15)*0.01,0),
IF(OR('M&amp;E Property Good Factor'!I14 &gt; 'Trends Settings '!$B$3,B14 &lt;=ROUND($J$1*'Trends Settings '!$B$1,0)),
ROUND('Trends Settings '!$B$3*
IF(B14&gt;ROUND($J$1*'Trends Settings '!$B$1,0),INDIRECT("'2019 Equip Index Factors'!B"&amp;TEXT(ROUND(($J$1*'Trends Settings '!$B$1),0)+2,"0")),'2019 Equip Index Factors'!B15)*0.01,0),J13))</f>
        <v>13</v>
      </c>
      <c r="K14" s="38">
        <f ca="1">IF(OR(B14=1,'M&amp;E Property Good Factor'!J15&gt;'Trends Settings '!$B$3),
ROUND('M&amp;E Property Good Factor'!J15*IF(B14&gt;ROUND($K$1*'Trends Settings '!$B$1,0),
INDIRECT("'2019 Equip Index Factors'!B"&amp;TEXT(ROUND(($K$1*'Trends Settings '!$B$1),0)+2,"0")),
'2019 Equip Index Factors'!B15)*0.01,0),
IF(OR('M&amp;E Property Good Factor'!J14 &gt; 'Trends Settings '!$B$3,B14 &lt;=ROUND($K$1*'Trends Settings '!$B$1,0)),
ROUND('Trends Settings '!$B$3*
IF(B14&gt;ROUND($K$1*'Trends Settings '!$B$1,0),INDIRECT("'2019 Equip Index Factors'!B"&amp;TEXT(ROUND(($K$1*'Trends Settings '!$B$1),0)+2,"0")),'2019 Equip Index Factors'!B15)*0.01,0),K13))</f>
        <v>14</v>
      </c>
      <c r="L14" s="38">
        <f ca="1">IF(OR(B14=1,'M&amp;E Property Good Factor'!K15&gt;'Trends Settings '!$B$3),
ROUND('M&amp;E Property Good Factor'!K15*IF(B14&gt;ROUND($L$1*'Trends Settings '!$B$1,0),
INDIRECT("'2019 Equip Index Factors'!B"&amp;TEXT(ROUND(($L$1*'Trends Settings '!$B$1),0)+2,"0")),
'2019 Equip Index Factors'!B15)*0.01,0),
IF(OR('M&amp;E Property Good Factor'!K14 &gt; 'Trends Settings '!$B$3,B14 &lt;=ROUND($L$1*'Trends Settings '!$B$1,0)),
ROUND('Trends Settings '!$B$3*
IF(B14&gt;ROUND($L$1*'Trends Settings '!$B$1,0),INDIRECT("'2019 Equip Index Factors'!B"&amp;TEXT(ROUND(($L$1*'Trends Settings '!$B$1),0)+2,"0")),'2019 Equip Index Factors'!B15)*0.01,0),L13))</f>
        <v>19</v>
      </c>
      <c r="M14" s="38">
        <f ca="1">IF(OR(B14=1,'M&amp;E Property Good Factor'!L15&gt;'Trends Settings '!$B$3),
ROUND('M&amp;E Property Good Factor'!L15*IF(B14&gt;ROUND($M$1*'Trends Settings '!$B$1,0),
INDIRECT("'2019 Equip Index Factors'!B"&amp;TEXT(ROUND(($M$1*'Trends Settings '!$B$1),0)+2,"0")),
'2019 Equip Index Factors'!B15)*0.01,0),
IF(OR('M&amp;E Property Good Factor'!L14 &gt; 'Trends Settings '!$B$3,B14 &lt;=ROUND($M$1*'Trends Settings '!$B$1,0)),
ROUND('Trends Settings '!$B$3*
IF(B14&gt;ROUND($M$1*'Trends Settings '!$B$1,0),INDIRECT("'2019 Equip Index Factors'!B"&amp;TEXT(ROUND(($M$1*'Trends Settings '!$B$1),0)+2,"0")),'2019 Equip Index Factors'!B15)*0.01,0),M13))</f>
        <v>25</v>
      </c>
      <c r="N14" s="38">
        <f ca="1">IF(OR(B14=1,'M&amp;E Property Good Factor'!M15&gt;'Trends Settings '!$B$3),
ROUND('M&amp;E Property Good Factor'!M15*IF(B14&gt;ROUND($N$1*'Trends Settings '!$B$1,0),
INDIRECT("'2019 Equip Index Factors'!B"&amp;TEXT(ROUND(($N$1*'Trends Settings '!$B$1),0)+2,"0")),
'2019 Equip Index Factors'!B15)*0.01,0),
IF(OR('M&amp;E Property Good Factor'!M14 &gt; 'Trends Settings '!$B$3,B14 &lt;=ROUND($N$1*'Trends Settings '!$B$1,0)),
ROUND('Trends Settings '!$B$3*
IF(B14&gt;ROUND($N$1*'Trends Settings '!$B$1,0),INDIRECT("'2019 Equip Index Factors'!B"&amp;TEXT(ROUND(($N$1*'Trends Settings '!$B$1),0)+2,"0")),'2019 Equip Index Factors'!B15)*0.01,0),N13))</f>
        <v>30</v>
      </c>
      <c r="O14" s="38">
        <f ca="1">IF(OR(B14=1,'M&amp;E Property Good Factor'!N15&gt;'Trends Settings '!$B$3),
ROUND('M&amp;E Property Good Factor'!N15*IF(B14&gt;ROUND($O$1*'Trends Settings '!$B$1,0),
INDIRECT("'2019 Equip Index Factors'!B"&amp;TEXT(ROUND(($O$1*'Trends Settings '!$B$1),0)+2,"0")),
'2019 Equip Index Factors'!B15)*0.01,0),
IF(OR('M&amp;E Property Good Factor'!N14 &gt; 'Trends Settings '!$B$3,B14 &lt;=ROUND($O$1*'Trends Settings '!$B$1,0)),
ROUND('Trends Settings '!$B$3*
IF(B14&gt;ROUND($O$1*'Trends Settings '!$B$1,0),INDIRECT("'2019 Equip Index Factors'!B"&amp;TEXT(ROUND(($O$1*'Trends Settings '!$B$1),0)+2,"0")),'2019 Equip Index Factors'!B15)*0.01,0),O13))</f>
        <v>36</v>
      </c>
      <c r="P14" s="38">
        <f ca="1">IF(OR(B14=1,'M&amp;E Property Good Factor'!O15&gt;'Trends Settings '!$B$3),
ROUND('M&amp;E Property Good Factor'!O15*IF(B14&gt;ROUND($P$1*'Trends Settings '!$B$1,0),
INDIRECT("'2019 Equip Index Factors'!B"&amp;TEXT(ROUND(($P$1*'Trends Settings '!$B$1),0)+2,"0")),
'2019 Equip Index Factors'!B15)*0.01,0),
IF(OR('M&amp;E Property Good Factor'!O14 &gt; 'Trends Settings '!$B$3,B14 &lt;=ROUND($P$1*'Trends Settings '!$B$1,0)),
ROUND('Trends Settings '!$B$3*
IF(B14&gt;ROUND($P$1*'Trends Settings '!$B$1,0),INDIRECT("'2019 Equip Index Factors'!B"&amp;TEXT(ROUND(($P$1*'Trends Settings '!$B$1),0)+2,"0")),'2019 Equip Index Factors'!B15)*0.01,0),P13))</f>
        <v>46</v>
      </c>
      <c r="Q14" s="38">
        <f ca="1">IF(OR(B14=1,'M&amp;E Property Good Factor'!P15&gt;'Trends Settings '!$B$3),
ROUND('M&amp;E Property Good Factor'!P15*IF(B14&gt;ROUND($Q$1*'Trends Settings '!$B$1,0),
INDIRECT("'2019 Equip Index Factors'!B"&amp;TEXT(ROUND(($Q$1*'Trends Settings '!$B$1),0)+2,"0")),
'2019 Equip Index Factors'!B15)*0.01,0),
IF(OR('M&amp;E Property Good Factor'!P14 &gt; 'Trends Settings '!$B$3,B14 &lt;=ROUND($Q$1*'Trends Settings '!$B$1,0)),
ROUND('Trends Settings '!$B$3*
IF(B14&gt;ROUND($Q$1*'Trends Settings '!$B$1,0),INDIRECT("'2019 Equip Index Factors'!B"&amp;TEXT(ROUND(($Q$1*'Trends Settings '!$B$1),0)+2,"0")),'2019 Equip Index Factors'!B15)*0.01,0),Q13))</f>
        <v>51</v>
      </c>
      <c r="R14" s="38">
        <f ca="1">IF(OR(B14=1,'M&amp;E Property Good Factor'!Q15&gt;'Trends Settings '!$B$3),
ROUND('M&amp;E Property Good Factor'!Q15*IF(B14&gt;ROUND($R$1*'Trends Settings '!$B$1,0),
INDIRECT("'2019 Equip Index Factors'!B"&amp;TEXT(ROUND(($R$1*'Trends Settings '!$B$1),0)+2,"0")),
'2019 Equip Index Factors'!B15)*0.01,0),
IF(OR('M&amp;E Property Good Factor'!Q14 &gt; 'Trends Settings '!$B$3,B14 &lt;=ROUND($R$1*'Trends Settings '!$B$1,0)),
ROUND('Trends Settings '!$B$3*
IF(B14&gt;ROUND($R$1*'Trends Settings '!$B$1,0),INDIRECT("'2019 Equip Index Factors'!B"&amp;TEXT(ROUND(($R$1*'Trends Settings '!$B$1),0)+2,"0")),'2019 Equip Index Factors'!B15)*0.01,0),R13))</f>
        <v>60</v>
      </c>
      <c r="S14" s="38">
        <f ca="1">IF(OR(B14=1,'M&amp;E Property Good Factor'!R15&gt;'Trends Settings '!$B$3),
ROUND('M&amp;E Property Good Factor'!R15*IF(B14&gt;ROUND($S$1*'Trends Settings '!$B$1,0),
INDIRECT("'2019 Equip Index Factors'!B"&amp;TEXT(ROUND(($S$1*'Trends Settings '!$B$1),0)+2,"0")),
'2019 Equip Index Factors'!B15)*0.01,0),
IF(OR('M&amp;E Property Good Factor'!R14 &gt; 'Trends Settings '!$B$3,B14 &lt;=ROUND($S$1*'Trends Settings '!$B$1,0)),
ROUND('Trends Settings '!$B$3*
IF(B14&gt;ROUND($S$1*'Trends Settings '!$B$1,0),INDIRECT("'2019 Equip Index Factors'!B"&amp;TEXT(ROUND(($S$1*'Trends Settings '!$B$1),0)+2,"0")),'2019 Equip Index Factors'!B15)*0.01,0),S13))</f>
        <v>67</v>
      </c>
      <c r="T14" s="38">
        <f ca="1">IF(OR(B14=1,'M&amp;E Property Good Factor'!S15&gt;'Trends Settings '!$B$3),
ROUND('M&amp;E Property Good Factor'!S15*IF(B14&gt;ROUND($T$1*'Trends Settings '!$B$1,0),
INDIRECT("'2019 Equip Index Factors'!B"&amp;TEXT(ROUND(($T$1*'Trends Settings '!$B$1),0)+2,"0")),
'2019 Equip Index Factors'!B15)*0.01,0),
IF(OR('M&amp;E Property Good Factor'!S14 &gt; 'Trends Settings '!$B$3,B14 &lt;=ROUND($T$1*'Trends Settings '!$B$1,0)),
ROUND('Trends Settings '!$B$3*
IF(B14&gt;ROUND($T$1*'Trends Settings '!$B$1,0),INDIRECT("'2019 Equip Index Factors'!B"&amp;TEXT(ROUND(($T$1*'Trends Settings '!$B$1),0)+2,"0")),'2019 Equip Index Factors'!B15)*0.01,0),T13))</f>
        <v>76</v>
      </c>
      <c r="U14" s="38">
        <f ca="1">IF(OR(B14=1,'M&amp;E Property Good Factor'!T15&gt;'Trends Settings '!$B$3),
ROUND('M&amp;E Property Good Factor'!T15*IF(B14&gt;ROUND($U$1*'Trends Settings '!$B$1,0),
INDIRECT("'2019 Equip Index Factors'!B"&amp;TEXT(ROUND(($U$1*'Trends Settings '!$B$1),0)+2,"0")),
'2019 Equip Index Factors'!B15)*0.01,0),
IF(OR('M&amp;E Property Good Factor'!T14 &gt; 'Trends Settings '!$B$3,B14 &lt;=ROUND($U$1*'Trends Settings '!$B$1,0)),
ROUND('Trends Settings '!$B$3*
IF(B14&gt;ROUND($U$1*'Trends Settings '!$B$1,0),INDIRECT("'2019 Equip Index Factors'!B"&amp;TEXT(ROUND(($U$1*'Trends Settings '!$B$1),0)+2,"0")),'2019 Equip Index Factors'!B15)*0.01,0),U13))</f>
        <v>88</v>
      </c>
      <c r="V14" s="38">
        <f ca="1">IF(OR(B14=1,'M&amp;E Property Good Factor'!U15&gt;'Trends Settings '!$B$3),
ROUND('M&amp;E Property Good Factor'!U15*IF(B14&gt;ROUND($V$1*'Trends Settings '!$B$1,0),
INDIRECT("'2019 Equip Index Factors'!B"&amp;TEXT(ROUND(($V$1*'Trends Settings '!$B$1),0)+2,"0")),
'2019 Equip Index Factors'!B15)*0.01,0),
IF(OR('M&amp;E Property Good Factor'!U14 &gt; 'Trends Settings '!$B$3,B14 &lt;=ROUND($V$1*'Trends Settings '!$B$1,0)),
ROUND('Trends Settings '!$B$3*
IF(B14&gt;ROUND($V$1*'Trends Settings '!$B$1,0),INDIRECT("'2019 Equip Index Factors'!B"&amp;TEXT(ROUND(($V$1*'Trends Settings '!$B$1),0)+2,"0")),'2019 Equip Index Factors'!B15)*0.01,0),V13))</f>
        <v>97</v>
      </c>
      <c r="W14" s="38">
        <f ca="1">IF(OR(B14=1,'M&amp;E Property Good Factor'!V15&gt;'Trends Settings '!$B$3),
ROUND('M&amp;E Property Good Factor'!V15*IF(B14&gt;ROUND($W$1*'Trends Settings '!$B$1,0),
INDIRECT("'2019 Equip Index Factors'!B"&amp;TEXT(ROUND(($W$1*'Trends Settings '!$B$1),0)+2,"0")),
'2019 Equip Index Factors'!B15)*0.01,0),
IF(OR('M&amp;E Property Good Factor'!V14 &gt; 'Trends Settings '!$B$3,B14 &lt;=ROUND($W$1*'Trends Settings '!$B$1,0)),
ROUND('Trends Settings '!$B$3*
IF(B14&gt;ROUND($W$1*'Trends Settings '!$B$1,0),INDIRECT("'2019 Equip Index Factors'!B"&amp;TEXT(ROUND(($W$1*'Trends Settings '!$B$1),0)+2,"0")),'2019 Equip Index Factors'!B15)*0.01,0),W13))</f>
        <v>103</v>
      </c>
    </row>
    <row r="15" spans="1:23" ht="12.75" customHeight="1">
      <c r="A15" s="63">
        <v>2006</v>
      </c>
      <c r="B15" s="33">
        <v>14</v>
      </c>
      <c r="C15" s="38">
        <f ca="1">IF(OR(B15=1,'M&amp;E Property Good Factor'!B16&gt;'Trends Settings '!$B$3),ROUND('M&amp;E Property Good Factor'!B16*IF(B15&gt;ROUND($C$1*'Trends Settings '!$B$1,0),INDIRECT("'2019 Equip Index Factors'!B"&amp;TEXT(ROUND(($C$1*'Trends Settings '!$B$1),0)+2,"0")),'2019 Equip Index Factors'!B16)*0.01,0),IF(OR('M&amp;E Property Good Factor'!B15 &gt; 'Trends Settings '!$B$3,B15 &lt;=ROUND($C$1*'Trends Settings '!$B$1,0)),ROUND('Trends Settings '!$B$3*IF(B15&gt;ROUND($C$1*'Trends Settings '!$B$1,0),INDIRECT("'2019 Equip Index Factors'!B"&amp;TEXT(ROUND(($C$1*'Trends Settings '!$B$1),0)+2,"0")),'2019 Equip Index Factors'!B16)*0.01,0),C14))</f>
        <v>11</v>
      </c>
      <c r="D15" s="38">
        <f ca="1">IF(OR(B15=1,'M&amp;E Property Good Factor'!C16&gt;'Trends Settings '!$B$3),
ROUND('M&amp;E Property Good Factor'!C16*IF(B15&gt;ROUND($D$1*'Trends Settings '!$B$1,0),
INDIRECT("'2019 Equip Index Factors'!B"&amp;TEXT(ROUND(($D$1*'Trends Settings '!$B$1),0)+2,"0")),
'2019 Equip Index Factors'!B16)*0.01,0),
IF(OR('M&amp;E Property Good Factor'!C15 &gt; 'Trends Settings '!$B$3,B15 &lt;=ROUND($D$1*'Trends Settings '!$B$1,0)),
ROUND('Trends Settings '!$B$3*
IF(B15&gt;ROUND($D$1*'Trends Settings '!$B$1,0),INDIRECT("'2019 Equip Index Factors'!B"&amp;TEXT(ROUND(($D$1*'Trends Settings '!$B$1),0)+2,"0")),'2019 Equip Index Factors'!B16)*0.01,0),D14))</f>
        <v>11</v>
      </c>
      <c r="E15" s="38">
        <f ca="1">IF(OR(B15=1,'M&amp;E Property Good Factor'!D16&gt;'Trends Settings '!$B$3),
ROUND('M&amp;E Property Good Factor'!D16*IF(B15&gt;ROUND($E$1*'Trends Settings '!$B$1,0),
INDIRECT("'2019 Equip Index Factors'!B"&amp;TEXT(ROUND(($E$1*'Trends Settings '!$B$1),0)+2,"0")),
'2019 Equip Index Factors'!B16)*0.01,0),
IF(OR('M&amp;E Property Good Factor'!D15 &gt; 'Trends Settings '!$B$3,B15 &lt;=ROUND($E$1*'Trends Settings '!$B$1,0)),
ROUND('Trends Settings '!$B$3*
IF(B15&gt;ROUND($E$1*'Trends Settings '!$B$1,0),INDIRECT("'2019 Equip Index Factors'!B"&amp;TEXT(ROUND(($E$1*'Trends Settings '!$B$1),0)+2,"0")),'2019 Equip Index Factors'!B16)*0.01,0),E14))</f>
        <v>11</v>
      </c>
      <c r="F15" s="38">
        <f ca="1">IF(OR(B15=1,'M&amp;E Property Good Factor'!E16&gt;'Trends Settings '!$B$3),
ROUND('M&amp;E Property Good Factor'!E16*IF(B15&gt;ROUND($F$1*'Trends Settings '!$B$1,0),
INDIRECT("'2019 Equip Index Factors'!B"&amp;TEXT(ROUND(($F$1*'Trends Settings '!$B$1),0)+2,"0")),
'2019 Equip Index Factors'!B16)*0.01,0),
IF(OR('M&amp;E Property Good Factor'!E15 &gt; 'Trends Settings '!$B$3,B15 &lt;=ROUND($F$1*'Trends Settings '!$B$1,0)),
ROUND('Trends Settings '!$B$3*
IF(B15&gt;ROUND($F$1*'Trends Settings '!$B$1,0),INDIRECT("'2019 Equip Index Factors'!B"&amp;TEXT(ROUND(($F$1*'Trends Settings '!$B$1),0)+2,"0")),'2019 Equip Index Factors'!B16)*0.01,0),F14))</f>
        <v>11</v>
      </c>
      <c r="G15" s="38">
        <f ca="1">IF(OR(B15=1,'M&amp;E Property Good Factor'!F16&gt;'Trends Settings '!$B$3),
ROUND('M&amp;E Property Good Factor'!F16*IF(B15&gt;ROUND($G$1*'Trends Settings '!$B$1,0),
INDIRECT("'2019 Equip Index Factors'!B"&amp;TEXT(ROUND(($G$1*'Trends Settings '!$B$1),0)+2,"0")),
'2019 Equip Index Factors'!B16)*0.01,0),
IF(OR('M&amp;E Property Good Factor'!F15 &gt; 'Trends Settings '!$B$3,B15 &lt;=ROUND($G$1*'Trends Settings '!$B$1,0)),
ROUND('Trends Settings '!$B$3*
IF(B15&gt;ROUND($G$1*'Trends Settings '!$B$1,0),INDIRECT("'2019 Equip Index Factors'!B"&amp;TEXT(ROUND(($G$1*'Trends Settings '!$B$1),0)+2,"0")),'2019 Equip Index Factors'!B16)*0.01,0),G14))</f>
        <v>12</v>
      </c>
      <c r="H15" s="38">
        <f ca="1">IF(OR(B15=1,'M&amp;E Property Good Factor'!G16&gt;'Trends Settings '!$B$3),
ROUND('M&amp;E Property Good Factor'!G16*IF(B15&gt;ROUND($H$1*'Trends Settings '!$B$1,0),
INDIRECT("'2019 Equip Index Factors'!B"&amp;TEXT(ROUND(($H$1*'Trends Settings '!$B$1),0)+2,"0")),
'2019 Equip Index Factors'!B16)*0.01,0),
IF(OR('M&amp;E Property Good Factor'!G15 &gt; 'Trends Settings '!$B$3,B15 &lt;=ROUND($H$1*'Trends Settings '!$B$1,0)),
ROUND('Trends Settings '!$B$3*
IF(B15&gt;ROUND($H$1*'Trends Settings '!$B$1,0),INDIRECT("'2019 Equip Index Factors'!B"&amp;TEXT(ROUND(($H$1*'Trends Settings '!$B$1),0)+2,"0")),'2019 Equip Index Factors'!B16)*0.01,0),H14))</f>
        <v>12</v>
      </c>
      <c r="I15" s="38">
        <f ca="1">IF(OR(B15=1,'M&amp;E Property Good Factor'!H16&gt;'Trends Settings '!$B$3),
ROUND('M&amp;E Property Good Factor'!H16*IF(B15&gt;ROUND($I$1*'Trends Settings '!$B$1,0),
INDIRECT("'2019 Equip Index Factors'!B"&amp;TEXT(ROUND(($I$1*'Trends Settings '!$B$1),0)+2,"0")),
'2019 Equip Index Factors'!B16)*0.01,0),
IF(OR('M&amp;E Property Good Factor'!H15 &gt; 'Trends Settings '!$B$3,B15 &lt;=ROUND($I$1*'Trends Settings '!$B$1,0)),
ROUND('Trends Settings '!$B$3*
IF(B15&gt;ROUND($I$1*'Trends Settings '!$B$1,0),INDIRECT("'2019 Equip Index Factors'!B"&amp;TEXT(ROUND(($I$1*'Trends Settings '!$B$1),0)+2,"0")),'2019 Equip Index Factors'!B16)*0.01,0),I14))</f>
        <v>12</v>
      </c>
      <c r="J15" s="38">
        <f ca="1">IF(OR(B15=1,'M&amp;E Property Good Factor'!I16&gt;'Trends Settings '!$B$3),
ROUND('M&amp;E Property Good Factor'!I16*IF(B15&gt;ROUND($J$1*'Trends Settings '!$B$1,0),
INDIRECT("'2019 Equip Index Factors'!B"&amp;TEXT(ROUND(($J$1*'Trends Settings '!$B$1),0)+2,"0")),
'2019 Equip Index Factors'!B16)*0.01,0),
IF(OR('M&amp;E Property Good Factor'!I15 &gt; 'Trends Settings '!$B$3,B15 &lt;=ROUND($J$1*'Trends Settings '!$B$1,0)),
ROUND('Trends Settings '!$B$3*
IF(B15&gt;ROUND($J$1*'Trends Settings '!$B$1,0),INDIRECT("'2019 Equip Index Factors'!B"&amp;TEXT(ROUND(($J$1*'Trends Settings '!$B$1),0)+2,"0")),'2019 Equip Index Factors'!B16)*0.01,0),J14))</f>
        <v>13</v>
      </c>
      <c r="K15" s="38">
        <f ca="1">IF(OR(B15=1,'M&amp;E Property Good Factor'!J16&gt;'Trends Settings '!$B$3),
ROUND('M&amp;E Property Good Factor'!J16*IF(B15&gt;ROUND($K$1*'Trends Settings '!$B$1,0),
INDIRECT("'2019 Equip Index Factors'!B"&amp;TEXT(ROUND(($K$1*'Trends Settings '!$B$1),0)+2,"0")),
'2019 Equip Index Factors'!B16)*0.01,0),
IF(OR('M&amp;E Property Good Factor'!J15 &gt; 'Trends Settings '!$B$3,B15 &lt;=ROUND($K$1*'Trends Settings '!$B$1,0)),
ROUND('Trends Settings '!$B$3*
IF(B15&gt;ROUND($K$1*'Trends Settings '!$B$1,0),INDIRECT("'2019 Equip Index Factors'!B"&amp;TEXT(ROUND(($K$1*'Trends Settings '!$B$1),0)+2,"0")),'2019 Equip Index Factors'!B16)*0.01,0),K14))</f>
        <v>13</v>
      </c>
      <c r="L15" s="38">
        <f ca="1">IF(OR(B15=1,'M&amp;E Property Good Factor'!K16&gt;'Trends Settings '!$B$3),
ROUND('M&amp;E Property Good Factor'!K16*IF(B15&gt;ROUND($L$1*'Trends Settings '!$B$1,0),
INDIRECT("'2019 Equip Index Factors'!B"&amp;TEXT(ROUND(($L$1*'Trends Settings '!$B$1),0)+2,"0")),
'2019 Equip Index Factors'!B16)*0.01,0),
IF(OR('M&amp;E Property Good Factor'!K15 &gt; 'Trends Settings '!$B$3,B15 &lt;=ROUND($L$1*'Trends Settings '!$B$1,0)),
ROUND('Trends Settings '!$B$3*
IF(B15&gt;ROUND($L$1*'Trends Settings '!$B$1,0),INDIRECT("'2019 Equip Index Factors'!B"&amp;TEXT(ROUND(($L$1*'Trends Settings '!$B$1),0)+2,"0")),'2019 Equip Index Factors'!B16)*0.01,0),L14))</f>
        <v>16</v>
      </c>
      <c r="M15" s="38">
        <f ca="1">IF(OR(B15=1,'M&amp;E Property Good Factor'!L16&gt;'Trends Settings '!$B$3),
ROUND('M&amp;E Property Good Factor'!L16*IF(B15&gt;ROUND($M$1*'Trends Settings '!$B$1,0),
INDIRECT("'2019 Equip Index Factors'!B"&amp;TEXT(ROUND(($M$1*'Trends Settings '!$B$1),0)+2,"0")),
'2019 Equip Index Factors'!B16)*0.01,0),
IF(OR('M&amp;E Property Good Factor'!L15 &gt; 'Trends Settings '!$B$3,B15 &lt;=ROUND($M$1*'Trends Settings '!$B$1,0)),
ROUND('Trends Settings '!$B$3*
IF(B15&gt;ROUND($M$1*'Trends Settings '!$B$1,0),INDIRECT("'2019 Equip Index Factors'!B"&amp;TEXT(ROUND(($M$1*'Trends Settings '!$B$1),0)+2,"0")),'2019 Equip Index Factors'!B16)*0.01,0),M14))</f>
        <v>21</v>
      </c>
      <c r="N15" s="38">
        <f ca="1">IF(OR(B15=1,'M&amp;E Property Good Factor'!M16&gt;'Trends Settings '!$B$3),
ROUND('M&amp;E Property Good Factor'!M16*IF(B15&gt;ROUND($N$1*'Trends Settings '!$B$1,0),
INDIRECT("'2019 Equip Index Factors'!B"&amp;TEXT(ROUND(($N$1*'Trends Settings '!$B$1),0)+2,"0")),
'2019 Equip Index Factors'!B16)*0.01,0),
IF(OR('M&amp;E Property Good Factor'!M15 &gt; 'Trends Settings '!$B$3,B15 &lt;=ROUND($N$1*'Trends Settings '!$B$1,0)),
ROUND('Trends Settings '!$B$3*
IF(B15&gt;ROUND($N$1*'Trends Settings '!$B$1,0),INDIRECT("'2019 Equip Index Factors'!B"&amp;TEXT(ROUND(($N$1*'Trends Settings '!$B$1),0)+2,"0")),'2019 Equip Index Factors'!B16)*0.01,0),N14))</f>
        <v>27</v>
      </c>
      <c r="O15" s="38">
        <f ca="1">IF(OR(B15=1,'M&amp;E Property Good Factor'!N16&gt;'Trends Settings '!$B$3),
ROUND('M&amp;E Property Good Factor'!N16*IF(B15&gt;ROUND($O$1*'Trends Settings '!$B$1,0),
INDIRECT("'2019 Equip Index Factors'!B"&amp;TEXT(ROUND(($O$1*'Trends Settings '!$B$1),0)+2,"0")),
'2019 Equip Index Factors'!B16)*0.01,0),
IF(OR('M&amp;E Property Good Factor'!N15 &gt; 'Trends Settings '!$B$3,B15 &lt;=ROUND($O$1*'Trends Settings '!$B$1,0)),
ROUND('Trends Settings '!$B$3*
IF(B15&gt;ROUND($O$1*'Trends Settings '!$B$1,0),INDIRECT("'2019 Equip Index Factors'!B"&amp;TEXT(ROUND(($O$1*'Trends Settings '!$B$1),0)+2,"0")),'2019 Equip Index Factors'!B16)*0.01,0),O14))</f>
        <v>32</v>
      </c>
      <c r="P15" s="38">
        <f ca="1">IF(OR(B15=1,'M&amp;E Property Good Factor'!O16&gt;'Trends Settings '!$B$3),
ROUND('M&amp;E Property Good Factor'!O16*IF(B15&gt;ROUND($P$1*'Trends Settings '!$B$1,0),
INDIRECT("'2019 Equip Index Factors'!B"&amp;TEXT(ROUND(($P$1*'Trends Settings '!$B$1),0)+2,"0")),
'2019 Equip Index Factors'!B16)*0.01,0),
IF(OR('M&amp;E Property Good Factor'!O15 &gt; 'Trends Settings '!$B$3,B15 &lt;=ROUND($P$1*'Trends Settings '!$B$1,0)),
ROUND('Trends Settings '!$B$3*
IF(B15&gt;ROUND($P$1*'Trends Settings '!$B$1,0),INDIRECT("'2019 Equip Index Factors'!B"&amp;TEXT(ROUND(($P$1*'Trends Settings '!$B$1),0)+2,"0")),'2019 Equip Index Factors'!B16)*0.01,0),P14))</f>
        <v>43</v>
      </c>
      <c r="Q15" s="38">
        <f ca="1">IF(OR(B15=1,'M&amp;E Property Good Factor'!P16&gt;'Trends Settings '!$B$3),
ROUND('M&amp;E Property Good Factor'!P16*IF(B15&gt;ROUND($Q$1*'Trends Settings '!$B$1,0),
INDIRECT("'2019 Equip Index Factors'!B"&amp;TEXT(ROUND(($Q$1*'Trends Settings '!$B$1),0)+2,"0")),
'2019 Equip Index Factors'!B16)*0.01,0),
IF(OR('M&amp;E Property Good Factor'!P15 &gt; 'Trends Settings '!$B$3,B15 &lt;=ROUND($Q$1*'Trends Settings '!$B$1,0)),
ROUND('Trends Settings '!$B$3*
IF(B15&gt;ROUND($Q$1*'Trends Settings '!$B$1,0),INDIRECT("'2019 Equip Index Factors'!B"&amp;TEXT(ROUND(($Q$1*'Trends Settings '!$B$1),0)+2,"0")),'2019 Equip Index Factors'!B16)*0.01,0),Q14))</f>
        <v>48</v>
      </c>
      <c r="R15" s="38">
        <f ca="1">IF(OR(B15=1,'M&amp;E Property Good Factor'!Q16&gt;'Trends Settings '!$B$3),
ROUND('M&amp;E Property Good Factor'!Q16*IF(B15&gt;ROUND($R$1*'Trends Settings '!$B$1,0),
INDIRECT("'2019 Equip Index Factors'!B"&amp;TEXT(ROUND(($R$1*'Trends Settings '!$B$1),0)+2,"0")),
'2019 Equip Index Factors'!B16)*0.01,0),
IF(OR('M&amp;E Property Good Factor'!Q15 &gt; 'Trends Settings '!$B$3,B15 &lt;=ROUND($R$1*'Trends Settings '!$B$1,0)),
ROUND('Trends Settings '!$B$3*
IF(B15&gt;ROUND($R$1*'Trends Settings '!$B$1,0),INDIRECT("'2019 Equip Index Factors'!B"&amp;TEXT(ROUND(($R$1*'Trends Settings '!$B$1),0)+2,"0")),'2019 Equip Index Factors'!B16)*0.01,0),R14))</f>
        <v>57</v>
      </c>
      <c r="S15" s="38">
        <f ca="1">IF(OR(B15=1,'M&amp;E Property Good Factor'!R16&gt;'Trends Settings '!$B$3),
ROUND('M&amp;E Property Good Factor'!R16*IF(B15&gt;ROUND($S$1*'Trends Settings '!$B$1,0),
INDIRECT("'2019 Equip Index Factors'!B"&amp;TEXT(ROUND(($S$1*'Trends Settings '!$B$1),0)+2,"0")),
'2019 Equip Index Factors'!B16)*0.01,0),
IF(OR('M&amp;E Property Good Factor'!R15 &gt; 'Trends Settings '!$B$3,B15 &lt;=ROUND($S$1*'Trends Settings '!$B$1,0)),
ROUND('Trends Settings '!$B$3*
IF(B15&gt;ROUND($S$1*'Trends Settings '!$B$1,0),INDIRECT("'2019 Equip Index Factors'!B"&amp;TEXT(ROUND(($S$1*'Trends Settings '!$B$1),0)+2,"0")),'2019 Equip Index Factors'!B16)*0.01,0),S14))</f>
        <v>65</v>
      </c>
      <c r="T15" s="38">
        <f ca="1">IF(OR(B15=1,'M&amp;E Property Good Factor'!S16&gt;'Trends Settings '!$B$3),
ROUND('M&amp;E Property Good Factor'!S16*IF(B15&gt;ROUND($T$1*'Trends Settings '!$B$1,0),
INDIRECT("'2019 Equip Index Factors'!B"&amp;TEXT(ROUND(($T$1*'Trends Settings '!$B$1),0)+2,"0")),
'2019 Equip Index Factors'!B16)*0.01,0),
IF(OR('M&amp;E Property Good Factor'!S15 &gt; 'Trends Settings '!$B$3,B15 &lt;=ROUND($T$1*'Trends Settings '!$B$1,0)),
ROUND('Trends Settings '!$B$3*
IF(B15&gt;ROUND($T$1*'Trends Settings '!$B$1,0),INDIRECT("'2019 Equip Index Factors'!B"&amp;TEXT(ROUND(($T$1*'Trends Settings '!$B$1),0)+2,"0")),'2019 Equip Index Factors'!B16)*0.01,0),T14))</f>
        <v>76</v>
      </c>
      <c r="U15" s="38">
        <f ca="1">IF(OR(B15=1,'M&amp;E Property Good Factor'!T16&gt;'Trends Settings '!$B$3),
ROUND('M&amp;E Property Good Factor'!T16*IF(B15&gt;ROUND($U$1*'Trends Settings '!$B$1,0),
INDIRECT("'2019 Equip Index Factors'!B"&amp;TEXT(ROUND(($U$1*'Trends Settings '!$B$1),0)+2,"0")),
'2019 Equip Index Factors'!B16)*0.01,0),
IF(OR('M&amp;E Property Good Factor'!T15 &gt; 'Trends Settings '!$B$3,B15 &lt;=ROUND($U$1*'Trends Settings '!$B$1,0)),
ROUND('Trends Settings '!$B$3*
IF(B15&gt;ROUND($U$1*'Trends Settings '!$B$1,0),INDIRECT("'2019 Equip Index Factors'!B"&amp;TEXT(ROUND(($U$1*'Trends Settings '!$B$1),0)+2,"0")),'2019 Equip Index Factors'!B16)*0.01,0),U14))</f>
        <v>89</v>
      </c>
      <c r="V15" s="38">
        <f ca="1">IF(OR(B15=1,'M&amp;E Property Good Factor'!U16&gt;'Trends Settings '!$B$3),
ROUND('M&amp;E Property Good Factor'!U16*IF(B15&gt;ROUND($V$1*'Trends Settings '!$B$1,0),
INDIRECT("'2019 Equip Index Factors'!B"&amp;TEXT(ROUND(($V$1*'Trends Settings '!$B$1),0)+2,"0")),
'2019 Equip Index Factors'!B16)*0.01,0),
IF(OR('M&amp;E Property Good Factor'!U15 &gt; 'Trends Settings '!$B$3,B15 &lt;=ROUND($V$1*'Trends Settings '!$B$1,0)),
ROUND('Trends Settings '!$B$3*
IF(B15&gt;ROUND($V$1*'Trends Settings '!$B$1,0),INDIRECT("'2019 Equip Index Factors'!B"&amp;TEXT(ROUND(($V$1*'Trends Settings '!$B$1),0)+2,"0")),'2019 Equip Index Factors'!B16)*0.01,0),V14))</f>
        <v>99</v>
      </c>
      <c r="W15" s="38">
        <f ca="1">IF(OR(B15=1,'M&amp;E Property Good Factor'!V16&gt;'Trends Settings '!$B$3),
ROUND('M&amp;E Property Good Factor'!V16*IF(B15&gt;ROUND($W$1*'Trends Settings '!$B$1,0),
INDIRECT("'2019 Equip Index Factors'!B"&amp;TEXT(ROUND(($W$1*'Trends Settings '!$B$1),0)+2,"0")),
'2019 Equip Index Factors'!B16)*0.01,0),
IF(OR('M&amp;E Property Good Factor'!V15 &gt; 'Trends Settings '!$B$3,B15 &lt;=ROUND($W$1*'Trends Settings '!$B$1,0)),
ROUND('Trends Settings '!$B$3*
IF(B15&gt;ROUND($W$1*'Trends Settings '!$B$1,0),INDIRECT("'2019 Equip Index Factors'!B"&amp;TEXT(ROUND(($W$1*'Trends Settings '!$B$1),0)+2,"0")),'2019 Equip Index Factors'!B16)*0.01,0),W14))</f>
        <v>106</v>
      </c>
    </row>
    <row r="16" spans="1:23" ht="12.75" customHeight="1">
      <c r="A16" s="63">
        <v>2005</v>
      </c>
      <c r="B16" s="33">
        <v>15</v>
      </c>
      <c r="C16" s="38">
        <f ca="1">IF(OR(B16=1,'M&amp;E Property Good Factor'!B17&gt;'Trends Settings '!$B$3),ROUND('M&amp;E Property Good Factor'!B17*IF(B16&gt;ROUND($C$1*'Trends Settings '!$B$1,0),INDIRECT("'2019 Equip Index Factors'!B"&amp;TEXT(ROUND(($C$1*'Trends Settings '!$B$1),0)+2,"0")),'2019 Equip Index Factors'!B17)*0.01,0),IF(OR('M&amp;E Property Good Factor'!B16 &gt; 'Trends Settings '!$B$3,B16 &lt;=ROUND($C$1*'Trends Settings '!$B$1,0)),ROUND('Trends Settings '!$B$3*IF(B16&gt;ROUND($C$1*'Trends Settings '!$B$1,0),INDIRECT("'2019 Equip Index Factors'!B"&amp;TEXT(ROUND(($C$1*'Trends Settings '!$B$1),0)+2,"0")),'2019 Equip Index Factors'!B17)*0.01,0),C15))</f>
        <v>11</v>
      </c>
      <c r="D16" s="38">
        <f ca="1">IF(OR(B16=1,'M&amp;E Property Good Factor'!C17&gt;'Trends Settings '!$B$3),
ROUND('M&amp;E Property Good Factor'!C17*IF(B16&gt;ROUND($D$1*'Trends Settings '!$B$1,0),
INDIRECT("'2019 Equip Index Factors'!B"&amp;TEXT(ROUND(($D$1*'Trends Settings '!$B$1),0)+2,"0")),
'2019 Equip Index Factors'!B17)*0.01,0),
IF(OR('M&amp;E Property Good Factor'!C16 &gt; 'Trends Settings '!$B$3,B16 &lt;=ROUND($D$1*'Trends Settings '!$B$1,0)),
ROUND('Trends Settings '!$B$3*
IF(B16&gt;ROUND($D$1*'Trends Settings '!$B$1,0),INDIRECT("'2019 Equip Index Factors'!B"&amp;TEXT(ROUND(($D$1*'Trends Settings '!$B$1),0)+2,"0")),'2019 Equip Index Factors'!B17)*0.01,0),D15))</f>
        <v>11</v>
      </c>
      <c r="E16" s="38">
        <f ca="1">IF(OR(B16=1,'M&amp;E Property Good Factor'!D17&gt;'Trends Settings '!$B$3),
ROUND('M&amp;E Property Good Factor'!D17*IF(B16&gt;ROUND($E$1*'Trends Settings '!$B$1,0),
INDIRECT("'2019 Equip Index Factors'!B"&amp;TEXT(ROUND(($E$1*'Trends Settings '!$B$1),0)+2,"0")),
'2019 Equip Index Factors'!B17)*0.01,0),
IF(OR('M&amp;E Property Good Factor'!D16 &gt; 'Trends Settings '!$B$3,B16 &lt;=ROUND($E$1*'Trends Settings '!$B$1,0)),
ROUND('Trends Settings '!$B$3*
IF(B16&gt;ROUND($E$1*'Trends Settings '!$B$1,0),INDIRECT("'2019 Equip Index Factors'!B"&amp;TEXT(ROUND(($E$1*'Trends Settings '!$B$1),0)+2,"0")),'2019 Equip Index Factors'!B17)*0.01,0),E15))</f>
        <v>11</v>
      </c>
      <c r="F16" s="38">
        <f ca="1">IF(OR(B16=1,'M&amp;E Property Good Factor'!E17&gt;'Trends Settings '!$B$3),
ROUND('M&amp;E Property Good Factor'!E17*IF(B16&gt;ROUND($F$1*'Trends Settings '!$B$1,0),
INDIRECT("'2019 Equip Index Factors'!B"&amp;TEXT(ROUND(($F$1*'Trends Settings '!$B$1),0)+2,"0")),
'2019 Equip Index Factors'!B17)*0.01,0),
IF(OR('M&amp;E Property Good Factor'!E16 &gt; 'Trends Settings '!$B$3,B16 &lt;=ROUND($F$1*'Trends Settings '!$B$1,0)),
ROUND('Trends Settings '!$B$3*
IF(B16&gt;ROUND($F$1*'Trends Settings '!$B$1,0),INDIRECT("'2019 Equip Index Factors'!B"&amp;TEXT(ROUND(($F$1*'Trends Settings '!$B$1),0)+2,"0")),'2019 Equip Index Factors'!B17)*0.01,0),F15))</f>
        <v>11</v>
      </c>
      <c r="G16" s="38">
        <f ca="1">IF(OR(B16=1,'M&amp;E Property Good Factor'!F17&gt;'Trends Settings '!$B$3),
ROUND('M&amp;E Property Good Factor'!F17*IF(B16&gt;ROUND($G$1*'Trends Settings '!$B$1,0),
INDIRECT("'2019 Equip Index Factors'!B"&amp;TEXT(ROUND(($G$1*'Trends Settings '!$B$1),0)+2,"0")),
'2019 Equip Index Factors'!B17)*0.01,0),
IF(OR('M&amp;E Property Good Factor'!F16 &gt; 'Trends Settings '!$B$3,B16 &lt;=ROUND($G$1*'Trends Settings '!$B$1,0)),
ROUND('Trends Settings '!$B$3*
IF(B16&gt;ROUND($G$1*'Trends Settings '!$B$1,0),INDIRECT("'2019 Equip Index Factors'!B"&amp;TEXT(ROUND(($G$1*'Trends Settings '!$B$1),0)+2,"0")),'2019 Equip Index Factors'!B17)*0.01,0),G15))</f>
        <v>12</v>
      </c>
      <c r="H16" s="38">
        <f ca="1">IF(OR(B16=1,'M&amp;E Property Good Factor'!G17&gt;'Trends Settings '!$B$3),
ROUND('M&amp;E Property Good Factor'!G17*IF(B16&gt;ROUND($H$1*'Trends Settings '!$B$1,0),
INDIRECT("'2019 Equip Index Factors'!B"&amp;TEXT(ROUND(($H$1*'Trends Settings '!$B$1),0)+2,"0")),
'2019 Equip Index Factors'!B17)*0.01,0),
IF(OR('M&amp;E Property Good Factor'!G16 &gt; 'Trends Settings '!$B$3,B16 &lt;=ROUND($H$1*'Trends Settings '!$B$1,0)),
ROUND('Trends Settings '!$B$3*
IF(B16&gt;ROUND($H$1*'Trends Settings '!$B$1,0),INDIRECT("'2019 Equip Index Factors'!B"&amp;TEXT(ROUND(($H$1*'Trends Settings '!$B$1),0)+2,"0")),'2019 Equip Index Factors'!B17)*0.01,0),H15))</f>
        <v>12</v>
      </c>
      <c r="I16" s="38">
        <f ca="1">IF(OR(B16=1,'M&amp;E Property Good Factor'!H17&gt;'Trends Settings '!$B$3),
ROUND('M&amp;E Property Good Factor'!H17*IF(B16&gt;ROUND($I$1*'Trends Settings '!$B$1,0),
INDIRECT("'2019 Equip Index Factors'!B"&amp;TEXT(ROUND(($I$1*'Trends Settings '!$B$1),0)+2,"0")),
'2019 Equip Index Factors'!B17)*0.01,0),
IF(OR('M&amp;E Property Good Factor'!H16 &gt; 'Trends Settings '!$B$3,B16 &lt;=ROUND($I$1*'Trends Settings '!$B$1,0)),
ROUND('Trends Settings '!$B$3*
IF(B16&gt;ROUND($I$1*'Trends Settings '!$B$1,0),INDIRECT("'2019 Equip Index Factors'!B"&amp;TEXT(ROUND(($I$1*'Trends Settings '!$B$1),0)+2,"0")),'2019 Equip Index Factors'!B17)*0.01,0),I15))</f>
        <v>12</v>
      </c>
      <c r="J16" s="38">
        <f ca="1">IF(OR(B16=1,'M&amp;E Property Good Factor'!I17&gt;'Trends Settings '!$B$3),
ROUND('M&amp;E Property Good Factor'!I17*IF(B16&gt;ROUND($J$1*'Trends Settings '!$B$1,0),
INDIRECT("'2019 Equip Index Factors'!B"&amp;TEXT(ROUND(($J$1*'Trends Settings '!$B$1),0)+2,"0")),
'2019 Equip Index Factors'!B17)*0.01,0),
IF(OR('M&amp;E Property Good Factor'!I16 &gt; 'Trends Settings '!$B$3,B16 &lt;=ROUND($J$1*'Trends Settings '!$B$1,0)),
ROUND('Trends Settings '!$B$3*
IF(B16&gt;ROUND($J$1*'Trends Settings '!$B$1,0),INDIRECT("'2019 Equip Index Factors'!B"&amp;TEXT(ROUND(($J$1*'Trends Settings '!$B$1),0)+2,"0")),'2019 Equip Index Factors'!B17)*0.01,0),J15))</f>
        <v>13</v>
      </c>
      <c r="K16" s="38">
        <f ca="1">IF(OR(B16=1,'M&amp;E Property Good Factor'!J17&gt;'Trends Settings '!$B$3),
ROUND('M&amp;E Property Good Factor'!J17*IF(B16&gt;ROUND($K$1*'Trends Settings '!$B$1,0),
INDIRECT("'2019 Equip Index Factors'!B"&amp;TEXT(ROUND(($K$1*'Trends Settings '!$B$1),0)+2,"0")),
'2019 Equip Index Factors'!B17)*0.01,0),
IF(OR('M&amp;E Property Good Factor'!J16 &gt; 'Trends Settings '!$B$3,B16 &lt;=ROUND($K$1*'Trends Settings '!$B$1,0)),
ROUND('Trends Settings '!$B$3*
IF(B16&gt;ROUND($K$1*'Trends Settings '!$B$1,0),INDIRECT("'2019 Equip Index Factors'!B"&amp;TEXT(ROUND(($K$1*'Trends Settings '!$B$1),0)+2,"0")),'2019 Equip Index Factors'!B17)*0.01,0),K15))</f>
        <v>13</v>
      </c>
      <c r="L16" s="38">
        <f ca="1">IF(OR(B16=1,'M&amp;E Property Good Factor'!K17&gt;'Trends Settings '!$B$3),
ROUND('M&amp;E Property Good Factor'!K17*IF(B16&gt;ROUND($L$1*'Trends Settings '!$B$1,0),
INDIRECT("'2019 Equip Index Factors'!B"&amp;TEXT(ROUND(($L$1*'Trends Settings '!$B$1),0)+2,"0")),
'2019 Equip Index Factors'!B17)*0.01,0),
IF(OR('M&amp;E Property Good Factor'!K16 &gt; 'Trends Settings '!$B$3,B16 &lt;=ROUND($L$1*'Trends Settings '!$B$1,0)),
ROUND('Trends Settings '!$B$3*
IF(B16&gt;ROUND($L$1*'Trends Settings '!$B$1,0),INDIRECT("'2019 Equip Index Factors'!B"&amp;TEXT(ROUND(($L$1*'Trends Settings '!$B$1),0)+2,"0")),'2019 Equip Index Factors'!B17)*0.01,0),L15))</f>
        <v>14</v>
      </c>
      <c r="M16" s="38">
        <f ca="1">IF(OR(B16=1,'M&amp;E Property Good Factor'!L17&gt;'Trends Settings '!$B$3),
ROUND('M&amp;E Property Good Factor'!L17*IF(B16&gt;ROUND($M$1*'Trends Settings '!$B$1,0),
INDIRECT("'2019 Equip Index Factors'!B"&amp;TEXT(ROUND(($M$1*'Trends Settings '!$B$1),0)+2,"0")),
'2019 Equip Index Factors'!B17)*0.01,0),
IF(OR('M&amp;E Property Good Factor'!L16 &gt; 'Trends Settings '!$B$3,B16 &lt;=ROUND($M$1*'Trends Settings '!$B$1,0)),
ROUND('Trends Settings '!$B$3*
IF(B16&gt;ROUND($M$1*'Trends Settings '!$B$1,0),INDIRECT("'2019 Equip Index Factors'!B"&amp;TEXT(ROUND(($M$1*'Trends Settings '!$B$1),0)+2,"0")),'2019 Equip Index Factors'!B17)*0.01,0),M15))</f>
        <v>18</v>
      </c>
      <c r="N16" s="38">
        <f ca="1">IF(OR(B16=1,'M&amp;E Property Good Factor'!M17&gt;'Trends Settings '!$B$3),
ROUND('M&amp;E Property Good Factor'!M17*IF(B16&gt;ROUND($N$1*'Trends Settings '!$B$1,0),
INDIRECT("'2019 Equip Index Factors'!B"&amp;TEXT(ROUND(($N$1*'Trends Settings '!$B$1),0)+2,"0")),
'2019 Equip Index Factors'!B17)*0.01,0),
IF(OR('M&amp;E Property Good Factor'!M16 &gt; 'Trends Settings '!$B$3,B16 &lt;=ROUND($N$1*'Trends Settings '!$B$1,0)),
ROUND('Trends Settings '!$B$3*
IF(B16&gt;ROUND($N$1*'Trends Settings '!$B$1,0),INDIRECT("'2019 Equip Index Factors'!B"&amp;TEXT(ROUND(($N$1*'Trends Settings '!$B$1),0)+2,"0")),'2019 Equip Index Factors'!B17)*0.01,0),N15))</f>
        <v>23</v>
      </c>
      <c r="O16" s="38">
        <f ca="1">IF(OR(B16=1,'M&amp;E Property Good Factor'!N17&gt;'Trends Settings '!$B$3),
ROUND('M&amp;E Property Good Factor'!N17*IF(B16&gt;ROUND($O$1*'Trends Settings '!$B$1,0),
INDIRECT("'2019 Equip Index Factors'!B"&amp;TEXT(ROUND(($O$1*'Trends Settings '!$B$1),0)+2,"0")),
'2019 Equip Index Factors'!B17)*0.01,0),
IF(OR('M&amp;E Property Good Factor'!N16 &gt; 'Trends Settings '!$B$3,B16 &lt;=ROUND($O$1*'Trends Settings '!$B$1,0)),
ROUND('Trends Settings '!$B$3*
IF(B16&gt;ROUND($O$1*'Trends Settings '!$B$1,0),INDIRECT("'2019 Equip Index Factors'!B"&amp;TEXT(ROUND(($O$1*'Trends Settings '!$B$1),0)+2,"0")),'2019 Equip Index Factors'!B17)*0.01,0),O15))</f>
        <v>28</v>
      </c>
      <c r="P16" s="38">
        <f ca="1">IF(OR(B16=1,'M&amp;E Property Good Factor'!O17&gt;'Trends Settings '!$B$3),
ROUND('M&amp;E Property Good Factor'!O17*IF(B16&gt;ROUND($P$1*'Trends Settings '!$B$1,0),
INDIRECT("'2019 Equip Index Factors'!B"&amp;TEXT(ROUND(($P$1*'Trends Settings '!$B$1),0)+2,"0")),
'2019 Equip Index Factors'!B17)*0.01,0),
IF(OR('M&amp;E Property Good Factor'!O16 &gt; 'Trends Settings '!$B$3,B16 &lt;=ROUND($P$1*'Trends Settings '!$B$1,0)),
ROUND('Trends Settings '!$B$3*
IF(B16&gt;ROUND($P$1*'Trends Settings '!$B$1,0),INDIRECT("'2019 Equip Index Factors'!B"&amp;TEXT(ROUND(($P$1*'Trends Settings '!$B$1),0)+2,"0")),'2019 Equip Index Factors'!B17)*0.01,0),P15))</f>
        <v>39</v>
      </c>
      <c r="Q16" s="38">
        <f ca="1">IF(OR(B16=1,'M&amp;E Property Good Factor'!P17&gt;'Trends Settings '!$B$3),
ROUND('M&amp;E Property Good Factor'!P17*IF(B16&gt;ROUND($Q$1*'Trends Settings '!$B$1,0),
INDIRECT("'2019 Equip Index Factors'!B"&amp;TEXT(ROUND(($Q$1*'Trends Settings '!$B$1),0)+2,"0")),
'2019 Equip Index Factors'!B17)*0.01,0),
IF(OR('M&amp;E Property Good Factor'!P16 &gt; 'Trends Settings '!$B$3,B16 &lt;=ROUND($Q$1*'Trends Settings '!$B$1,0)),
ROUND('Trends Settings '!$B$3*
IF(B16&gt;ROUND($Q$1*'Trends Settings '!$B$1,0),INDIRECT("'2019 Equip Index Factors'!B"&amp;TEXT(ROUND(($Q$1*'Trends Settings '!$B$1),0)+2,"0")),'2019 Equip Index Factors'!B17)*0.01,0),Q15))</f>
        <v>44</v>
      </c>
      <c r="R16" s="38">
        <f ca="1">IF(OR(B16=1,'M&amp;E Property Good Factor'!Q17&gt;'Trends Settings '!$B$3),
ROUND('M&amp;E Property Good Factor'!Q17*IF(B16&gt;ROUND($R$1*'Trends Settings '!$B$1,0),
INDIRECT("'2019 Equip Index Factors'!B"&amp;TEXT(ROUND(($R$1*'Trends Settings '!$B$1),0)+2,"0")),
'2019 Equip Index Factors'!B17)*0.01,0),
IF(OR('M&amp;E Property Good Factor'!Q16 &gt; 'Trends Settings '!$B$3,B16 &lt;=ROUND($R$1*'Trends Settings '!$B$1,0)),
ROUND('Trends Settings '!$B$3*
IF(B16&gt;ROUND($R$1*'Trends Settings '!$B$1,0),INDIRECT("'2019 Equip Index Factors'!B"&amp;TEXT(ROUND(($R$1*'Trends Settings '!$B$1),0)+2,"0")),'2019 Equip Index Factors'!B17)*0.01,0),R15))</f>
        <v>54</v>
      </c>
      <c r="S16" s="38">
        <f ca="1">IF(OR(B16=1,'M&amp;E Property Good Factor'!R17&gt;'Trends Settings '!$B$3),
ROUND('M&amp;E Property Good Factor'!R17*IF(B16&gt;ROUND($S$1*'Trends Settings '!$B$1,0),
INDIRECT("'2019 Equip Index Factors'!B"&amp;TEXT(ROUND(($S$1*'Trends Settings '!$B$1),0)+2,"0")),
'2019 Equip Index Factors'!B17)*0.01,0),
IF(OR('M&amp;E Property Good Factor'!R16 &gt; 'Trends Settings '!$B$3,B16 &lt;=ROUND($S$1*'Trends Settings '!$B$1,0)),
ROUND('Trends Settings '!$B$3*
IF(B16&gt;ROUND($S$1*'Trends Settings '!$B$1,0),INDIRECT("'2019 Equip Index Factors'!B"&amp;TEXT(ROUND(($S$1*'Trends Settings '!$B$1),0)+2,"0")),'2019 Equip Index Factors'!B17)*0.01,0),S15))</f>
        <v>63</v>
      </c>
      <c r="T16" s="38">
        <f ca="1">IF(OR(B16=1,'M&amp;E Property Good Factor'!S17&gt;'Trends Settings '!$B$3),
ROUND('M&amp;E Property Good Factor'!S17*IF(B16&gt;ROUND($T$1*'Trends Settings '!$B$1,0),
INDIRECT("'2019 Equip Index Factors'!B"&amp;TEXT(ROUND(($T$1*'Trends Settings '!$B$1),0)+2,"0")),
'2019 Equip Index Factors'!B17)*0.01,0),
IF(OR('M&amp;E Property Good Factor'!S16 &gt; 'Trends Settings '!$B$3,B16 &lt;=ROUND($T$1*'Trends Settings '!$B$1,0)),
ROUND('Trends Settings '!$B$3*
IF(B16&gt;ROUND($T$1*'Trends Settings '!$B$1,0),INDIRECT("'2019 Equip Index Factors'!B"&amp;TEXT(ROUND(($T$1*'Trends Settings '!$B$1),0)+2,"0")),'2019 Equip Index Factors'!B17)*0.01,0),T15))</f>
        <v>74</v>
      </c>
      <c r="U16" s="38">
        <f ca="1">IF(OR(B16=1,'M&amp;E Property Good Factor'!T17&gt;'Trends Settings '!$B$3),
ROUND('M&amp;E Property Good Factor'!T17*IF(B16&gt;ROUND($U$1*'Trends Settings '!$B$1,0),
INDIRECT("'2019 Equip Index Factors'!B"&amp;TEXT(ROUND(($U$1*'Trends Settings '!$B$1),0)+2,"0")),
'2019 Equip Index Factors'!B17)*0.01,0),
IF(OR('M&amp;E Property Good Factor'!T16 &gt; 'Trends Settings '!$B$3,B16 &lt;=ROUND($U$1*'Trends Settings '!$B$1,0)),
ROUND('Trends Settings '!$B$3*
IF(B16&gt;ROUND($U$1*'Trends Settings '!$B$1,0),INDIRECT("'2019 Equip Index Factors'!B"&amp;TEXT(ROUND(($U$1*'Trends Settings '!$B$1),0)+2,"0")),'2019 Equip Index Factors'!B17)*0.01,0),U15))</f>
        <v>89</v>
      </c>
      <c r="V16" s="38">
        <f ca="1">IF(OR(B16=1,'M&amp;E Property Good Factor'!U17&gt;'Trends Settings '!$B$3),
ROUND('M&amp;E Property Good Factor'!U17*IF(B16&gt;ROUND($V$1*'Trends Settings '!$B$1,0),
INDIRECT("'2019 Equip Index Factors'!B"&amp;TEXT(ROUND(($V$1*'Trends Settings '!$B$1),0)+2,"0")),
'2019 Equip Index Factors'!B17)*0.01,0),
IF(OR('M&amp;E Property Good Factor'!U16 &gt; 'Trends Settings '!$B$3,B16 &lt;=ROUND($V$1*'Trends Settings '!$B$1,0)),
ROUND('Trends Settings '!$B$3*
IF(B16&gt;ROUND($V$1*'Trends Settings '!$B$1,0),INDIRECT("'2019 Equip Index Factors'!B"&amp;TEXT(ROUND(($V$1*'Trends Settings '!$B$1),0)+2,"0")),'2019 Equip Index Factors'!B17)*0.01,0),V15))</f>
        <v>99</v>
      </c>
      <c r="W16" s="38">
        <f ca="1">IF(OR(B16=1,'M&amp;E Property Good Factor'!V17&gt;'Trends Settings '!$B$3),
ROUND('M&amp;E Property Good Factor'!V17*IF(B16&gt;ROUND($W$1*'Trends Settings '!$B$1,0),
INDIRECT("'2019 Equip Index Factors'!B"&amp;TEXT(ROUND(($W$1*'Trends Settings '!$B$1),0)+2,"0")),
'2019 Equip Index Factors'!B17)*0.01,0),
IF(OR('M&amp;E Property Good Factor'!V16 &gt; 'Trends Settings '!$B$3,B16 &lt;=ROUND($W$1*'Trends Settings '!$B$1,0)),
ROUND('Trends Settings '!$B$3*
IF(B16&gt;ROUND($W$1*'Trends Settings '!$B$1,0),INDIRECT("'2019 Equip Index Factors'!B"&amp;TEXT(ROUND(($W$1*'Trends Settings '!$B$1),0)+2,"0")),'2019 Equip Index Factors'!B17)*0.01,0),W15))</f>
        <v>107</v>
      </c>
    </row>
    <row r="17" spans="1:23" ht="12.75" customHeight="1">
      <c r="A17" s="63">
        <v>2004</v>
      </c>
      <c r="B17" s="33">
        <v>16</v>
      </c>
      <c r="C17" s="38">
        <f ca="1">IF(OR(B17=1,'M&amp;E Property Good Factor'!B18&gt;'Trends Settings '!$B$3),ROUND('M&amp;E Property Good Factor'!B18*IF(B17&gt;ROUND($C$1*'Trends Settings '!$B$1,0),INDIRECT("'2019 Equip Index Factors'!B"&amp;TEXT(ROUND(($C$1*'Trends Settings '!$B$1),0)+2,"0")),'2019 Equip Index Factors'!B18)*0.01,0),IF(OR('M&amp;E Property Good Factor'!B17 &gt; 'Trends Settings '!$B$3,B17 &lt;=ROUND($C$1*'Trends Settings '!$B$1,0)),ROUND('Trends Settings '!$B$3*IF(B17&gt;ROUND($C$1*'Trends Settings '!$B$1,0),INDIRECT("'2019 Equip Index Factors'!B"&amp;TEXT(ROUND(($C$1*'Trends Settings '!$B$1),0)+2,"0")),'2019 Equip Index Factors'!B18)*0.01,0),C16))</f>
        <v>11</v>
      </c>
      <c r="D17" s="38">
        <f ca="1">IF(OR(B17=1,'M&amp;E Property Good Factor'!C18&gt;'Trends Settings '!$B$3),
ROUND('M&amp;E Property Good Factor'!C18*IF(B17&gt;ROUND($D$1*'Trends Settings '!$B$1,0),
INDIRECT("'2019 Equip Index Factors'!B"&amp;TEXT(ROUND(($D$1*'Trends Settings '!$B$1),0)+2,"0")),
'2019 Equip Index Factors'!B18)*0.01,0),
IF(OR('M&amp;E Property Good Factor'!C17 &gt; 'Trends Settings '!$B$3,B17 &lt;=ROUND($D$1*'Trends Settings '!$B$1,0)),
ROUND('Trends Settings '!$B$3*
IF(B17&gt;ROUND($D$1*'Trends Settings '!$B$1,0),INDIRECT("'2019 Equip Index Factors'!B"&amp;TEXT(ROUND(($D$1*'Trends Settings '!$B$1),0)+2,"0")),'2019 Equip Index Factors'!B18)*0.01,0),D16))</f>
        <v>11</v>
      </c>
      <c r="E17" s="38">
        <f ca="1">IF(OR(B17=1,'M&amp;E Property Good Factor'!D18&gt;'Trends Settings '!$B$3),
ROUND('M&amp;E Property Good Factor'!D18*IF(B17&gt;ROUND($E$1*'Trends Settings '!$B$1,0),
INDIRECT("'2019 Equip Index Factors'!B"&amp;TEXT(ROUND(($E$1*'Trends Settings '!$B$1),0)+2,"0")),
'2019 Equip Index Factors'!B18)*0.01,0),
IF(OR('M&amp;E Property Good Factor'!D17 &gt; 'Trends Settings '!$B$3,B17 &lt;=ROUND($E$1*'Trends Settings '!$B$1,0)),
ROUND('Trends Settings '!$B$3*
IF(B17&gt;ROUND($E$1*'Trends Settings '!$B$1,0),INDIRECT("'2019 Equip Index Factors'!B"&amp;TEXT(ROUND(($E$1*'Trends Settings '!$B$1),0)+2,"0")),'2019 Equip Index Factors'!B18)*0.01,0),E16))</f>
        <v>11</v>
      </c>
      <c r="F17" s="38">
        <f ca="1">IF(OR(B17=1,'M&amp;E Property Good Factor'!E18&gt;'Trends Settings '!$B$3),
ROUND('M&amp;E Property Good Factor'!E18*IF(B17&gt;ROUND($F$1*'Trends Settings '!$B$1,0),
INDIRECT("'2019 Equip Index Factors'!B"&amp;TEXT(ROUND(($F$1*'Trends Settings '!$B$1),0)+2,"0")),
'2019 Equip Index Factors'!B18)*0.01,0),
IF(OR('M&amp;E Property Good Factor'!E17 &gt; 'Trends Settings '!$B$3,B17 &lt;=ROUND($F$1*'Trends Settings '!$B$1,0)),
ROUND('Trends Settings '!$B$3*
IF(B17&gt;ROUND($F$1*'Trends Settings '!$B$1,0),INDIRECT("'2019 Equip Index Factors'!B"&amp;TEXT(ROUND(($F$1*'Trends Settings '!$B$1),0)+2,"0")),'2019 Equip Index Factors'!B18)*0.01,0),F16))</f>
        <v>11</v>
      </c>
      <c r="G17" s="38">
        <f ca="1">IF(OR(B17=1,'M&amp;E Property Good Factor'!F18&gt;'Trends Settings '!$B$3),
ROUND('M&amp;E Property Good Factor'!F18*IF(B17&gt;ROUND($G$1*'Trends Settings '!$B$1,0),
INDIRECT("'2019 Equip Index Factors'!B"&amp;TEXT(ROUND(($G$1*'Trends Settings '!$B$1),0)+2,"0")),
'2019 Equip Index Factors'!B18)*0.01,0),
IF(OR('M&amp;E Property Good Factor'!F17 &gt; 'Trends Settings '!$B$3,B17 &lt;=ROUND($G$1*'Trends Settings '!$B$1,0)),
ROUND('Trends Settings '!$B$3*
IF(B17&gt;ROUND($G$1*'Trends Settings '!$B$1,0),INDIRECT("'2019 Equip Index Factors'!B"&amp;TEXT(ROUND(($G$1*'Trends Settings '!$B$1),0)+2,"0")),'2019 Equip Index Factors'!B18)*0.01,0),G16))</f>
        <v>12</v>
      </c>
      <c r="H17" s="38">
        <f ca="1">IF(OR(B17=1,'M&amp;E Property Good Factor'!G18&gt;'Trends Settings '!$B$3),
ROUND('M&amp;E Property Good Factor'!G18*IF(B17&gt;ROUND($H$1*'Trends Settings '!$B$1,0),
INDIRECT("'2019 Equip Index Factors'!B"&amp;TEXT(ROUND(($H$1*'Trends Settings '!$B$1),0)+2,"0")),
'2019 Equip Index Factors'!B18)*0.01,0),
IF(OR('M&amp;E Property Good Factor'!G17 &gt; 'Trends Settings '!$B$3,B17 &lt;=ROUND($H$1*'Trends Settings '!$B$1,0)),
ROUND('Trends Settings '!$B$3*
IF(B17&gt;ROUND($H$1*'Trends Settings '!$B$1,0),INDIRECT("'2019 Equip Index Factors'!B"&amp;TEXT(ROUND(($H$1*'Trends Settings '!$B$1),0)+2,"0")),'2019 Equip Index Factors'!B18)*0.01,0),H16))</f>
        <v>12</v>
      </c>
      <c r="I17" s="38">
        <f ca="1">IF(OR(B17=1,'M&amp;E Property Good Factor'!H18&gt;'Trends Settings '!$B$3),
ROUND('M&amp;E Property Good Factor'!H18*IF(B17&gt;ROUND($I$1*'Trends Settings '!$B$1,0),
INDIRECT("'2019 Equip Index Factors'!B"&amp;TEXT(ROUND(($I$1*'Trends Settings '!$B$1),0)+2,"0")),
'2019 Equip Index Factors'!B18)*0.01,0),
IF(OR('M&amp;E Property Good Factor'!H17 &gt; 'Trends Settings '!$B$3,B17 &lt;=ROUND($I$1*'Trends Settings '!$B$1,0)),
ROUND('Trends Settings '!$B$3*
IF(B17&gt;ROUND($I$1*'Trends Settings '!$B$1,0),INDIRECT("'2019 Equip Index Factors'!B"&amp;TEXT(ROUND(($I$1*'Trends Settings '!$B$1),0)+2,"0")),'2019 Equip Index Factors'!B18)*0.01,0),I16))</f>
        <v>12</v>
      </c>
      <c r="J17" s="38">
        <f ca="1">IF(OR(B17=1,'M&amp;E Property Good Factor'!I18&gt;'Trends Settings '!$B$3),
ROUND('M&amp;E Property Good Factor'!I18*IF(B17&gt;ROUND($J$1*'Trends Settings '!$B$1,0),
INDIRECT("'2019 Equip Index Factors'!B"&amp;TEXT(ROUND(($J$1*'Trends Settings '!$B$1),0)+2,"0")),
'2019 Equip Index Factors'!B18)*0.01,0),
IF(OR('M&amp;E Property Good Factor'!I17 &gt; 'Trends Settings '!$B$3,B17 &lt;=ROUND($J$1*'Trends Settings '!$B$1,0)),
ROUND('Trends Settings '!$B$3*
IF(B17&gt;ROUND($J$1*'Trends Settings '!$B$1,0),INDIRECT("'2019 Equip Index Factors'!B"&amp;TEXT(ROUND(($J$1*'Trends Settings '!$B$1),0)+2,"0")),'2019 Equip Index Factors'!B18)*0.01,0),J16))</f>
        <v>13</v>
      </c>
      <c r="K17" s="38">
        <f ca="1">IF(OR(B17=1,'M&amp;E Property Good Factor'!J18&gt;'Trends Settings '!$B$3),
ROUND('M&amp;E Property Good Factor'!J18*IF(B17&gt;ROUND($K$1*'Trends Settings '!$B$1,0),
INDIRECT("'2019 Equip Index Factors'!B"&amp;TEXT(ROUND(($K$1*'Trends Settings '!$B$1),0)+2,"0")),
'2019 Equip Index Factors'!B18)*0.01,0),
IF(OR('M&amp;E Property Good Factor'!J17 &gt; 'Trends Settings '!$B$3,B17 &lt;=ROUND($K$1*'Trends Settings '!$B$1,0)),
ROUND('Trends Settings '!$B$3*
IF(B17&gt;ROUND($K$1*'Trends Settings '!$B$1,0),INDIRECT("'2019 Equip Index Factors'!B"&amp;TEXT(ROUND(($K$1*'Trends Settings '!$B$1),0)+2,"0")),'2019 Equip Index Factors'!B18)*0.01,0),K16))</f>
        <v>13</v>
      </c>
      <c r="L17" s="38">
        <f ca="1">IF(OR(B17=1,'M&amp;E Property Good Factor'!K18&gt;'Trends Settings '!$B$3),
ROUND('M&amp;E Property Good Factor'!K18*IF(B17&gt;ROUND($L$1*'Trends Settings '!$B$1,0),
INDIRECT("'2019 Equip Index Factors'!B"&amp;TEXT(ROUND(($L$1*'Trends Settings '!$B$1),0)+2,"0")),
'2019 Equip Index Factors'!B18)*0.01,0),
IF(OR('M&amp;E Property Good Factor'!K17 &gt; 'Trends Settings '!$B$3,B17 &lt;=ROUND($L$1*'Trends Settings '!$B$1,0)),
ROUND('Trends Settings '!$B$3*
IF(B17&gt;ROUND($L$1*'Trends Settings '!$B$1,0),INDIRECT("'2019 Equip Index Factors'!B"&amp;TEXT(ROUND(($L$1*'Trends Settings '!$B$1),0)+2,"0")),'2019 Equip Index Factors'!B18)*0.01,0),L16))</f>
        <v>14</v>
      </c>
      <c r="M17" s="38">
        <f ca="1">IF(OR(B17=1,'M&amp;E Property Good Factor'!L18&gt;'Trends Settings '!$B$3),
ROUND('M&amp;E Property Good Factor'!L18*IF(B17&gt;ROUND($M$1*'Trends Settings '!$B$1,0),
INDIRECT("'2019 Equip Index Factors'!B"&amp;TEXT(ROUND(($M$1*'Trends Settings '!$B$1),0)+2,"0")),
'2019 Equip Index Factors'!B18)*0.01,0),
IF(OR('M&amp;E Property Good Factor'!L17 &gt; 'Trends Settings '!$B$3,B17 &lt;=ROUND($M$1*'Trends Settings '!$B$1,0)),
ROUND('Trends Settings '!$B$3*
IF(B17&gt;ROUND($M$1*'Trends Settings '!$B$1,0),INDIRECT("'2019 Equip Index Factors'!B"&amp;TEXT(ROUND(($M$1*'Trends Settings '!$B$1),0)+2,"0")),'2019 Equip Index Factors'!B18)*0.01,0),M16))</f>
        <v>15</v>
      </c>
      <c r="N17" s="38">
        <f ca="1">IF(OR(B17=1,'M&amp;E Property Good Factor'!M18&gt;'Trends Settings '!$B$3),
ROUND('M&amp;E Property Good Factor'!M18*IF(B17&gt;ROUND($N$1*'Trends Settings '!$B$1,0),
INDIRECT("'2019 Equip Index Factors'!B"&amp;TEXT(ROUND(($N$1*'Trends Settings '!$B$1),0)+2,"0")),
'2019 Equip Index Factors'!B18)*0.01,0),
IF(OR('M&amp;E Property Good Factor'!M17 &gt; 'Trends Settings '!$B$3,B17 &lt;=ROUND($N$1*'Trends Settings '!$B$1,0)),
ROUND('Trends Settings '!$B$3*
IF(B17&gt;ROUND($N$1*'Trends Settings '!$B$1,0),INDIRECT("'2019 Equip Index Factors'!B"&amp;TEXT(ROUND(($N$1*'Trends Settings '!$B$1),0)+2,"0")),'2019 Equip Index Factors'!B18)*0.01,0),N16))</f>
        <v>20</v>
      </c>
      <c r="O17" s="38">
        <f ca="1">IF(OR(B17=1,'M&amp;E Property Good Factor'!N18&gt;'Trends Settings '!$B$3),
ROUND('M&amp;E Property Good Factor'!N18*IF(B17&gt;ROUND($O$1*'Trends Settings '!$B$1,0),
INDIRECT("'2019 Equip Index Factors'!B"&amp;TEXT(ROUND(($O$1*'Trends Settings '!$B$1),0)+2,"0")),
'2019 Equip Index Factors'!B18)*0.01,0),
IF(OR('M&amp;E Property Good Factor'!N17 &gt; 'Trends Settings '!$B$3,B17 &lt;=ROUND($O$1*'Trends Settings '!$B$1,0)),
ROUND('Trends Settings '!$B$3*
IF(B17&gt;ROUND($O$1*'Trends Settings '!$B$1,0),INDIRECT("'2019 Equip Index Factors'!B"&amp;TEXT(ROUND(($O$1*'Trends Settings '!$B$1),0)+2,"0")),'2019 Equip Index Factors'!B18)*0.01,0),O16))</f>
        <v>25</v>
      </c>
      <c r="P17" s="38">
        <f ca="1">IF(OR(B17=1,'M&amp;E Property Good Factor'!O18&gt;'Trends Settings '!$B$3),
ROUND('M&amp;E Property Good Factor'!O18*IF(B17&gt;ROUND($P$1*'Trends Settings '!$B$1,0),
INDIRECT("'2019 Equip Index Factors'!B"&amp;TEXT(ROUND(($P$1*'Trends Settings '!$B$1),0)+2,"0")),
'2019 Equip Index Factors'!B18)*0.01,0),
IF(OR('M&amp;E Property Good Factor'!O17 &gt; 'Trends Settings '!$B$3,B17 &lt;=ROUND($P$1*'Trends Settings '!$B$1,0)),
ROUND('Trends Settings '!$B$3*
IF(B17&gt;ROUND($P$1*'Trends Settings '!$B$1,0),INDIRECT("'2019 Equip Index Factors'!B"&amp;TEXT(ROUND(($P$1*'Trends Settings '!$B$1),0)+2,"0")),'2019 Equip Index Factors'!B18)*0.01,0),P16))</f>
        <v>36</v>
      </c>
      <c r="Q17" s="38">
        <f ca="1">IF(OR(B17=1,'M&amp;E Property Good Factor'!P18&gt;'Trends Settings '!$B$3),
ROUND('M&amp;E Property Good Factor'!P18*IF(B17&gt;ROUND($Q$1*'Trends Settings '!$B$1,0),
INDIRECT("'2019 Equip Index Factors'!B"&amp;TEXT(ROUND(($Q$1*'Trends Settings '!$B$1),0)+2,"0")),
'2019 Equip Index Factors'!B18)*0.01,0),
IF(OR('M&amp;E Property Good Factor'!P17 &gt; 'Trends Settings '!$B$3,B17 &lt;=ROUND($Q$1*'Trends Settings '!$B$1,0)),
ROUND('Trends Settings '!$B$3*
IF(B17&gt;ROUND($Q$1*'Trends Settings '!$B$1,0),INDIRECT("'2019 Equip Index Factors'!B"&amp;TEXT(ROUND(($Q$1*'Trends Settings '!$B$1),0)+2,"0")),'2019 Equip Index Factors'!B18)*0.01,0),Q16))</f>
        <v>41</v>
      </c>
      <c r="R17" s="38">
        <f ca="1">IF(OR(B17=1,'M&amp;E Property Good Factor'!Q18&gt;'Trends Settings '!$B$3),
ROUND('M&amp;E Property Good Factor'!Q18*IF(B17&gt;ROUND($R$1*'Trends Settings '!$B$1,0),
INDIRECT("'2019 Equip Index Factors'!B"&amp;TEXT(ROUND(($R$1*'Trends Settings '!$B$1),0)+2,"0")),
'2019 Equip Index Factors'!B18)*0.01,0),
IF(OR('M&amp;E Property Good Factor'!Q17 &gt; 'Trends Settings '!$B$3,B17 &lt;=ROUND($R$1*'Trends Settings '!$B$1,0)),
ROUND('Trends Settings '!$B$3*
IF(B17&gt;ROUND($R$1*'Trends Settings '!$B$1,0),INDIRECT("'2019 Equip Index Factors'!B"&amp;TEXT(ROUND(($R$1*'Trends Settings '!$B$1),0)+2,"0")),'2019 Equip Index Factors'!B18)*0.01,0),R16))</f>
        <v>52</v>
      </c>
      <c r="S17" s="38">
        <f ca="1">IF(OR(B17=1,'M&amp;E Property Good Factor'!R18&gt;'Trends Settings '!$B$3),
ROUND('M&amp;E Property Good Factor'!R18*IF(B17&gt;ROUND($S$1*'Trends Settings '!$B$1,0),
INDIRECT("'2019 Equip Index Factors'!B"&amp;TEXT(ROUND(($S$1*'Trends Settings '!$B$1),0)+2,"0")),
'2019 Equip Index Factors'!B18)*0.01,0),
IF(OR('M&amp;E Property Good Factor'!R17 &gt; 'Trends Settings '!$B$3,B17 &lt;=ROUND($S$1*'Trends Settings '!$B$1,0)),
ROUND('Trends Settings '!$B$3*
IF(B17&gt;ROUND($S$1*'Trends Settings '!$B$1,0),INDIRECT("'2019 Equip Index Factors'!B"&amp;TEXT(ROUND(($S$1*'Trends Settings '!$B$1),0)+2,"0")),'2019 Equip Index Factors'!B18)*0.01,0),S16))</f>
        <v>62</v>
      </c>
      <c r="T17" s="38">
        <f ca="1">IF(OR(B17=1,'M&amp;E Property Good Factor'!S18&gt;'Trends Settings '!$B$3),
ROUND('M&amp;E Property Good Factor'!S18*IF(B17&gt;ROUND($T$1*'Trends Settings '!$B$1,0),
INDIRECT("'2019 Equip Index Factors'!B"&amp;TEXT(ROUND(($T$1*'Trends Settings '!$B$1),0)+2,"0")),
'2019 Equip Index Factors'!B18)*0.01,0),
IF(OR('M&amp;E Property Good Factor'!S17 &gt; 'Trends Settings '!$B$3,B17 &lt;=ROUND($T$1*'Trends Settings '!$B$1,0)),
ROUND('Trends Settings '!$B$3*
IF(B17&gt;ROUND($T$1*'Trends Settings '!$B$1,0),INDIRECT("'2019 Equip Index Factors'!B"&amp;TEXT(ROUND(($T$1*'Trends Settings '!$B$1),0)+2,"0")),'2019 Equip Index Factors'!B18)*0.01,0),T16))</f>
        <v>75</v>
      </c>
      <c r="U17" s="38">
        <f ca="1">IF(OR(B17=1,'M&amp;E Property Good Factor'!T18&gt;'Trends Settings '!$B$3),
ROUND('M&amp;E Property Good Factor'!T18*IF(B17&gt;ROUND($U$1*'Trends Settings '!$B$1,0),
INDIRECT("'2019 Equip Index Factors'!B"&amp;TEXT(ROUND(($U$1*'Trends Settings '!$B$1),0)+2,"0")),
'2019 Equip Index Factors'!B18)*0.01,0),
IF(OR('M&amp;E Property Good Factor'!T17 &gt; 'Trends Settings '!$B$3,B17 &lt;=ROUND($U$1*'Trends Settings '!$B$1,0)),
ROUND('Trends Settings '!$B$3*
IF(B17&gt;ROUND($U$1*'Trends Settings '!$B$1,0),INDIRECT("'2019 Equip Index Factors'!B"&amp;TEXT(ROUND(($U$1*'Trends Settings '!$B$1),0)+2,"0")),'2019 Equip Index Factors'!B18)*0.01,0),U16))</f>
        <v>91</v>
      </c>
      <c r="V17" s="38">
        <f ca="1">IF(OR(B17=1,'M&amp;E Property Good Factor'!U18&gt;'Trends Settings '!$B$3),
ROUND('M&amp;E Property Good Factor'!U18*IF(B17&gt;ROUND($V$1*'Trends Settings '!$B$1,0),
INDIRECT("'2019 Equip Index Factors'!B"&amp;TEXT(ROUND(($V$1*'Trends Settings '!$B$1),0)+2,"0")),
'2019 Equip Index Factors'!B18)*0.01,0),
IF(OR('M&amp;E Property Good Factor'!U17 &gt; 'Trends Settings '!$B$3,B17 &lt;=ROUND($V$1*'Trends Settings '!$B$1,0)),
ROUND('Trends Settings '!$B$3*
IF(B17&gt;ROUND($V$1*'Trends Settings '!$B$1,0),INDIRECT("'2019 Equip Index Factors'!B"&amp;TEXT(ROUND(($V$1*'Trends Settings '!$B$1),0)+2,"0")),'2019 Equip Index Factors'!B18)*0.01,0),V16))</f>
        <v>103</v>
      </c>
      <c r="W17" s="38">
        <f ca="1">IF(OR(B17=1,'M&amp;E Property Good Factor'!V18&gt;'Trends Settings '!$B$3),
ROUND('M&amp;E Property Good Factor'!V18*IF(B17&gt;ROUND($W$1*'Trends Settings '!$B$1,0),
INDIRECT("'2019 Equip Index Factors'!B"&amp;TEXT(ROUND(($W$1*'Trends Settings '!$B$1),0)+2,"0")),
'2019 Equip Index Factors'!B18)*0.01,0),
IF(OR('M&amp;E Property Good Factor'!V17 &gt; 'Trends Settings '!$B$3,B17 &lt;=ROUND($W$1*'Trends Settings '!$B$1,0)),
ROUND('Trends Settings '!$B$3*
IF(B17&gt;ROUND($W$1*'Trends Settings '!$B$1,0),INDIRECT("'2019 Equip Index Factors'!B"&amp;TEXT(ROUND(($W$1*'Trends Settings '!$B$1),0)+2,"0")),'2019 Equip Index Factors'!B18)*0.01,0),W16))</f>
        <v>113</v>
      </c>
    </row>
    <row r="18" spans="1:23" ht="12.75" customHeight="1">
      <c r="A18" s="63">
        <v>2003</v>
      </c>
      <c r="B18" s="33">
        <v>17</v>
      </c>
      <c r="C18" s="38">
        <f ca="1">IF(OR(B18=1,'M&amp;E Property Good Factor'!B19&gt;'Trends Settings '!$B$3),ROUND('M&amp;E Property Good Factor'!B19*IF(B18&gt;ROUND($C$1*'Trends Settings '!$B$1,0),INDIRECT("'2019 Equip Index Factors'!B"&amp;TEXT(ROUND(($C$1*'Trends Settings '!$B$1),0)+2,"0")),'2019 Equip Index Factors'!B19)*0.01,0),IF(OR('M&amp;E Property Good Factor'!B18 &gt; 'Trends Settings '!$B$3,B18 &lt;=ROUND($C$1*'Trends Settings '!$B$1,0)),ROUND('Trends Settings '!$B$3*IF(B18&gt;ROUND($C$1*'Trends Settings '!$B$1,0),INDIRECT("'2019 Equip Index Factors'!B"&amp;TEXT(ROUND(($C$1*'Trends Settings '!$B$1),0)+2,"0")),'2019 Equip Index Factors'!B19)*0.01,0),C17))</f>
        <v>11</v>
      </c>
      <c r="D18" s="38">
        <f ca="1">IF(OR(B18=1,'M&amp;E Property Good Factor'!C19&gt;'Trends Settings '!$B$3),
ROUND('M&amp;E Property Good Factor'!C19*IF(B18&gt;ROUND($D$1*'Trends Settings '!$B$1,0),
INDIRECT("'2019 Equip Index Factors'!B"&amp;TEXT(ROUND(($D$1*'Trends Settings '!$B$1),0)+2,"0")),
'2019 Equip Index Factors'!B19)*0.01,0),
IF(OR('M&amp;E Property Good Factor'!C18 &gt; 'Trends Settings '!$B$3,B18 &lt;=ROUND($D$1*'Trends Settings '!$B$1,0)),
ROUND('Trends Settings '!$B$3*
IF(B18&gt;ROUND($D$1*'Trends Settings '!$B$1,0),INDIRECT("'2019 Equip Index Factors'!B"&amp;TEXT(ROUND(($D$1*'Trends Settings '!$B$1),0)+2,"0")),'2019 Equip Index Factors'!B19)*0.01,0),D17))</f>
        <v>11</v>
      </c>
      <c r="E18" s="38">
        <f ca="1">IF(OR(B18=1,'M&amp;E Property Good Factor'!D19&gt;'Trends Settings '!$B$3),
ROUND('M&amp;E Property Good Factor'!D19*IF(B18&gt;ROUND($E$1*'Trends Settings '!$B$1,0),
INDIRECT("'2019 Equip Index Factors'!B"&amp;TEXT(ROUND(($E$1*'Trends Settings '!$B$1),0)+2,"0")),
'2019 Equip Index Factors'!B19)*0.01,0),
IF(OR('M&amp;E Property Good Factor'!D18 &gt; 'Trends Settings '!$B$3,B18 &lt;=ROUND($E$1*'Trends Settings '!$B$1,0)),
ROUND('Trends Settings '!$B$3*
IF(B18&gt;ROUND($E$1*'Trends Settings '!$B$1,0),INDIRECT("'2019 Equip Index Factors'!B"&amp;TEXT(ROUND(($E$1*'Trends Settings '!$B$1),0)+2,"0")),'2019 Equip Index Factors'!B19)*0.01,0),E17))</f>
        <v>11</v>
      </c>
      <c r="F18" s="38">
        <f ca="1">IF(OR(B18=1,'M&amp;E Property Good Factor'!E19&gt;'Trends Settings '!$B$3),
ROUND('M&amp;E Property Good Factor'!E19*IF(B18&gt;ROUND($F$1*'Trends Settings '!$B$1,0),
INDIRECT("'2019 Equip Index Factors'!B"&amp;TEXT(ROUND(($F$1*'Trends Settings '!$B$1),0)+2,"0")),
'2019 Equip Index Factors'!B19)*0.01,0),
IF(OR('M&amp;E Property Good Factor'!E18 &gt; 'Trends Settings '!$B$3,B18 &lt;=ROUND($F$1*'Trends Settings '!$B$1,0)),
ROUND('Trends Settings '!$B$3*
IF(B18&gt;ROUND($F$1*'Trends Settings '!$B$1,0),INDIRECT("'2019 Equip Index Factors'!B"&amp;TEXT(ROUND(($F$1*'Trends Settings '!$B$1),0)+2,"0")),'2019 Equip Index Factors'!B19)*0.01,0),F17))</f>
        <v>11</v>
      </c>
      <c r="G18" s="38">
        <f ca="1">IF(OR(B18=1,'M&amp;E Property Good Factor'!F19&gt;'Trends Settings '!$B$3),
ROUND('M&amp;E Property Good Factor'!F19*IF(B18&gt;ROUND($G$1*'Trends Settings '!$B$1,0),
INDIRECT("'2019 Equip Index Factors'!B"&amp;TEXT(ROUND(($G$1*'Trends Settings '!$B$1),0)+2,"0")),
'2019 Equip Index Factors'!B19)*0.01,0),
IF(OR('M&amp;E Property Good Factor'!F18 &gt; 'Trends Settings '!$B$3,B18 &lt;=ROUND($G$1*'Trends Settings '!$B$1,0)),
ROUND('Trends Settings '!$B$3*
IF(B18&gt;ROUND($G$1*'Trends Settings '!$B$1,0),INDIRECT("'2019 Equip Index Factors'!B"&amp;TEXT(ROUND(($G$1*'Trends Settings '!$B$1),0)+2,"0")),'2019 Equip Index Factors'!B19)*0.01,0),G17))</f>
        <v>12</v>
      </c>
      <c r="H18" s="38">
        <f ca="1">IF(OR(B18=1,'M&amp;E Property Good Factor'!G19&gt;'Trends Settings '!$B$3),
ROUND('M&amp;E Property Good Factor'!G19*IF(B18&gt;ROUND($H$1*'Trends Settings '!$B$1,0),
INDIRECT("'2019 Equip Index Factors'!B"&amp;TEXT(ROUND(($H$1*'Trends Settings '!$B$1),0)+2,"0")),
'2019 Equip Index Factors'!B19)*0.01,0),
IF(OR('M&amp;E Property Good Factor'!G18 &gt; 'Trends Settings '!$B$3,B18 &lt;=ROUND($H$1*'Trends Settings '!$B$1,0)),
ROUND('Trends Settings '!$B$3*
IF(B18&gt;ROUND($H$1*'Trends Settings '!$B$1,0),INDIRECT("'2019 Equip Index Factors'!B"&amp;TEXT(ROUND(($H$1*'Trends Settings '!$B$1),0)+2,"0")),'2019 Equip Index Factors'!B19)*0.01,0),H17))</f>
        <v>12</v>
      </c>
      <c r="I18" s="38">
        <f ca="1">IF(OR(B18=1,'M&amp;E Property Good Factor'!H19&gt;'Trends Settings '!$B$3),
ROUND('M&amp;E Property Good Factor'!H19*IF(B18&gt;ROUND($I$1*'Trends Settings '!$B$1,0),
INDIRECT("'2019 Equip Index Factors'!B"&amp;TEXT(ROUND(($I$1*'Trends Settings '!$B$1),0)+2,"0")),
'2019 Equip Index Factors'!B19)*0.01,0),
IF(OR('M&amp;E Property Good Factor'!H18 &gt; 'Trends Settings '!$B$3,B18 &lt;=ROUND($I$1*'Trends Settings '!$B$1,0)),
ROUND('Trends Settings '!$B$3*
IF(B18&gt;ROUND($I$1*'Trends Settings '!$B$1,0),INDIRECT("'2019 Equip Index Factors'!B"&amp;TEXT(ROUND(($I$1*'Trends Settings '!$B$1),0)+2,"0")),'2019 Equip Index Factors'!B19)*0.01,0),I17))</f>
        <v>12</v>
      </c>
      <c r="J18" s="38">
        <f ca="1">IF(OR(B18=1,'M&amp;E Property Good Factor'!I19&gt;'Trends Settings '!$B$3),
ROUND('M&amp;E Property Good Factor'!I19*IF(B18&gt;ROUND($J$1*'Trends Settings '!$B$1,0),
INDIRECT("'2019 Equip Index Factors'!B"&amp;TEXT(ROUND(($J$1*'Trends Settings '!$B$1),0)+2,"0")),
'2019 Equip Index Factors'!B19)*0.01,0),
IF(OR('M&amp;E Property Good Factor'!I18 &gt; 'Trends Settings '!$B$3,B18 &lt;=ROUND($J$1*'Trends Settings '!$B$1,0)),
ROUND('Trends Settings '!$B$3*
IF(B18&gt;ROUND($J$1*'Trends Settings '!$B$1,0),INDIRECT("'2019 Equip Index Factors'!B"&amp;TEXT(ROUND(($J$1*'Trends Settings '!$B$1),0)+2,"0")),'2019 Equip Index Factors'!B19)*0.01,0),J17))</f>
        <v>13</v>
      </c>
      <c r="K18" s="38">
        <f ca="1">IF(OR(B18=1,'M&amp;E Property Good Factor'!J19&gt;'Trends Settings '!$B$3),
ROUND('M&amp;E Property Good Factor'!J19*IF(B18&gt;ROUND($K$1*'Trends Settings '!$B$1,0),
INDIRECT("'2019 Equip Index Factors'!B"&amp;TEXT(ROUND(($K$1*'Trends Settings '!$B$1),0)+2,"0")),
'2019 Equip Index Factors'!B19)*0.01,0),
IF(OR('M&amp;E Property Good Factor'!J18 &gt; 'Trends Settings '!$B$3,B18 &lt;=ROUND($K$1*'Trends Settings '!$B$1,0)),
ROUND('Trends Settings '!$B$3*
IF(B18&gt;ROUND($K$1*'Trends Settings '!$B$1,0),INDIRECT("'2019 Equip Index Factors'!B"&amp;TEXT(ROUND(($K$1*'Trends Settings '!$B$1),0)+2,"0")),'2019 Equip Index Factors'!B19)*0.01,0),K17))</f>
        <v>13</v>
      </c>
      <c r="L18" s="38">
        <f ca="1">IF(OR(B18=1,'M&amp;E Property Good Factor'!K19&gt;'Trends Settings '!$B$3),
ROUND('M&amp;E Property Good Factor'!K19*IF(B18&gt;ROUND($L$1*'Trends Settings '!$B$1,0),
INDIRECT("'2019 Equip Index Factors'!B"&amp;TEXT(ROUND(($L$1*'Trends Settings '!$B$1),0)+2,"0")),
'2019 Equip Index Factors'!B19)*0.01,0),
IF(OR('M&amp;E Property Good Factor'!K18 &gt; 'Trends Settings '!$B$3,B18 &lt;=ROUND($L$1*'Trends Settings '!$B$1,0)),
ROUND('Trends Settings '!$B$3*
IF(B18&gt;ROUND($L$1*'Trends Settings '!$B$1,0),INDIRECT("'2019 Equip Index Factors'!B"&amp;TEXT(ROUND(($L$1*'Trends Settings '!$B$1),0)+2,"0")),'2019 Equip Index Factors'!B19)*0.01,0),L17))</f>
        <v>14</v>
      </c>
      <c r="M18" s="38">
        <f ca="1">IF(OR(B18=1,'M&amp;E Property Good Factor'!L19&gt;'Trends Settings '!$B$3),
ROUND('M&amp;E Property Good Factor'!L19*IF(B18&gt;ROUND($M$1*'Trends Settings '!$B$1,0),
INDIRECT("'2019 Equip Index Factors'!B"&amp;TEXT(ROUND(($M$1*'Trends Settings '!$B$1),0)+2,"0")),
'2019 Equip Index Factors'!B19)*0.01,0),
IF(OR('M&amp;E Property Good Factor'!L18 &gt; 'Trends Settings '!$B$3,B18 &lt;=ROUND($M$1*'Trends Settings '!$B$1,0)),
ROUND('Trends Settings '!$B$3*
IF(B18&gt;ROUND($M$1*'Trends Settings '!$B$1,0),INDIRECT("'2019 Equip Index Factors'!B"&amp;TEXT(ROUND(($M$1*'Trends Settings '!$B$1),0)+2,"0")),'2019 Equip Index Factors'!B19)*0.01,0),M17))</f>
        <v>15</v>
      </c>
      <c r="N18" s="38">
        <f ca="1">IF(OR(B18=1,'M&amp;E Property Good Factor'!M19&gt;'Trends Settings '!$B$3),
ROUND('M&amp;E Property Good Factor'!M19*IF(B18&gt;ROUND($N$1*'Trends Settings '!$B$1,0),
INDIRECT("'2019 Equip Index Factors'!B"&amp;TEXT(ROUND(($N$1*'Trends Settings '!$B$1),0)+2,"0")),
'2019 Equip Index Factors'!B19)*0.01,0),
IF(OR('M&amp;E Property Good Factor'!M18 &gt; 'Trends Settings '!$B$3,B18 &lt;=ROUND($N$1*'Trends Settings '!$B$1,0)),
ROUND('Trends Settings '!$B$3*
IF(B18&gt;ROUND($N$1*'Trends Settings '!$B$1,0),INDIRECT("'2019 Equip Index Factors'!B"&amp;TEXT(ROUND(($N$1*'Trends Settings '!$B$1),0)+2,"0")),'2019 Equip Index Factors'!B19)*0.01,0),N17))</f>
        <v>17</v>
      </c>
      <c r="O18" s="38">
        <f ca="1">IF(OR(B18=1,'M&amp;E Property Good Factor'!N19&gt;'Trends Settings '!$B$3),
ROUND('M&amp;E Property Good Factor'!N19*IF(B18&gt;ROUND($O$1*'Trends Settings '!$B$1,0),
INDIRECT("'2019 Equip Index Factors'!B"&amp;TEXT(ROUND(($O$1*'Trends Settings '!$B$1),0)+2,"0")),
'2019 Equip Index Factors'!B19)*0.01,0),
IF(OR('M&amp;E Property Good Factor'!N18 &gt; 'Trends Settings '!$B$3,B18 &lt;=ROUND($O$1*'Trends Settings '!$B$1,0)),
ROUND('Trends Settings '!$B$3*
IF(B18&gt;ROUND($O$1*'Trends Settings '!$B$1,0),INDIRECT("'2019 Equip Index Factors'!B"&amp;TEXT(ROUND(($O$1*'Trends Settings '!$B$1),0)+2,"0")),'2019 Equip Index Factors'!B19)*0.01,0),O17))</f>
        <v>21</v>
      </c>
      <c r="P18" s="38">
        <f ca="1">IF(OR(B18=1,'M&amp;E Property Good Factor'!O19&gt;'Trends Settings '!$B$3),
ROUND('M&amp;E Property Good Factor'!O19*IF(B18&gt;ROUND($P$1*'Trends Settings '!$B$1,0),
INDIRECT("'2019 Equip Index Factors'!B"&amp;TEXT(ROUND(($P$1*'Trends Settings '!$B$1),0)+2,"0")),
'2019 Equip Index Factors'!B19)*0.01,0),
IF(OR('M&amp;E Property Good Factor'!O18 &gt; 'Trends Settings '!$B$3,B18 &lt;=ROUND($P$1*'Trends Settings '!$B$1,0)),
ROUND('Trends Settings '!$B$3*
IF(B18&gt;ROUND($P$1*'Trends Settings '!$B$1,0),INDIRECT("'2019 Equip Index Factors'!B"&amp;TEXT(ROUND(($P$1*'Trends Settings '!$B$1),0)+2,"0")),'2019 Equip Index Factors'!B19)*0.01,0),P17))</f>
        <v>32</v>
      </c>
      <c r="Q18" s="38">
        <f ca="1">IF(OR(B18=1,'M&amp;E Property Good Factor'!P19&gt;'Trends Settings '!$B$3),
ROUND('M&amp;E Property Good Factor'!P19*IF(B18&gt;ROUND($Q$1*'Trends Settings '!$B$1,0),
INDIRECT("'2019 Equip Index Factors'!B"&amp;TEXT(ROUND(($Q$1*'Trends Settings '!$B$1),0)+2,"0")),
'2019 Equip Index Factors'!B19)*0.01,0),
IF(OR('M&amp;E Property Good Factor'!P18 &gt; 'Trends Settings '!$B$3,B18 &lt;=ROUND($Q$1*'Trends Settings '!$B$1,0)),
ROUND('Trends Settings '!$B$3*
IF(B18&gt;ROUND($Q$1*'Trends Settings '!$B$1,0),INDIRECT("'2019 Equip Index Factors'!B"&amp;TEXT(ROUND(($Q$1*'Trends Settings '!$B$1),0)+2,"0")),'2019 Equip Index Factors'!B19)*0.01,0),Q17))</f>
        <v>37</v>
      </c>
      <c r="R18" s="38">
        <f ca="1">IF(OR(B18=1,'M&amp;E Property Good Factor'!Q19&gt;'Trends Settings '!$B$3),
ROUND('M&amp;E Property Good Factor'!Q19*IF(B18&gt;ROUND($R$1*'Trends Settings '!$B$1,0),
INDIRECT("'2019 Equip Index Factors'!B"&amp;TEXT(ROUND(($R$1*'Trends Settings '!$B$1),0)+2,"0")),
'2019 Equip Index Factors'!B19)*0.01,0),
IF(OR('M&amp;E Property Good Factor'!Q18 &gt; 'Trends Settings '!$B$3,B18 &lt;=ROUND($R$1*'Trends Settings '!$B$1,0)),
ROUND('Trends Settings '!$B$3*
IF(B18&gt;ROUND($R$1*'Trends Settings '!$B$1,0),INDIRECT("'2019 Equip Index Factors'!B"&amp;TEXT(ROUND(($R$1*'Trends Settings '!$B$1),0)+2,"0")),'2019 Equip Index Factors'!B19)*0.01,0),R17))</f>
        <v>48</v>
      </c>
      <c r="S18" s="38">
        <f ca="1">IF(OR(B18=1,'M&amp;E Property Good Factor'!R19&gt;'Trends Settings '!$B$3),
ROUND('M&amp;E Property Good Factor'!R19*IF(B18&gt;ROUND($S$1*'Trends Settings '!$B$1,0),
INDIRECT("'2019 Equip Index Factors'!B"&amp;TEXT(ROUND(($S$1*'Trends Settings '!$B$1),0)+2,"0")),
'2019 Equip Index Factors'!B19)*0.01,0),
IF(OR('M&amp;E Property Good Factor'!R18 &gt; 'Trends Settings '!$B$3,B18 &lt;=ROUND($S$1*'Trends Settings '!$B$1,0)),
ROUND('Trends Settings '!$B$3*
IF(B18&gt;ROUND($S$1*'Trends Settings '!$B$1,0),INDIRECT("'2019 Equip Index Factors'!B"&amp;TEXT(ROUND(($S$1*'Trends Settings '!$B$1),0)+2,"0")),'2019 Equip Index Factors'!B19)*0.01,0),S17))</f>
        <v>58</v>
      </c>
      <c r="T18" s="38">
        <f ca="1">IF(OR(B18=1,'M&amp;E Property Good Factor'!S19&gt;'Trends Settings '!$B$3),
ROUND('M&amp;E Property Good Factor'!S19*IF(B18&gt;ROUND($T$1*'Trends Settings '!$B$1,0),
INDIRECT("'2019 Equip Index Factors'!B"&amp;TEXT(ROUND(($T$1*'Trends Settings '!$B$1),0)+2,"0")),
'2019 Equip Index Factors'!B19)*0.01,0),
IF(OR('M&amp;E Property Good Factor'!S18 &gt; 'Trends Settings '!$B$3,B18 &lt;=ROUND($T$1*'Trends Settings '!$B$1,0)),
ROUND('Trends Settings '!$B$3*
IF(B18&gt;ROUND($T$1*'Trends Settings '!$B$1,0),INDIRECT("'2019 Equip Index Factors'!B"&amp;TEXT(ROUND(($T$1*'Trends Settings '!$B$1),0)+2,"0")),'2019 Equip Index Factors'!B19)*0.01,0),T17))</f>
        <v>72</v>
      </c>
      <c r="U18" s="38">
        <f ca="1">IF(OR(B18=1,'M&amp;E Property Good Factor'!T19&gt;'Trends Settings '!$B$3),
ROUND('M&amp;E Property Good Factor'!T19*IF(B18&gt;ROUND($U$1*'Trends Settings '!$B$1,0),
INDIRECT("'2019 Equip Index Factors'!B"&amp;TEXT(ROUND(($U$1*'Trends Settings '!$B$1),0)+2,"0")),
'2019 Equip Index Factors'!B19)*0.01,0),
IF(OR('M&amp;E Property Good Factor'!T18 &gt; 'Trends Settings '!$B$3,B18 &lt;=ROUND($U$1*'Trends Settings '!$B$1,0)),
ROUND('Trends Settings '!$B$3*
IF(B18&gt;ROUND($U$1*'Trends Settings '!$B$1,0),INDIRECT("'2019 Equip Index Factors'!B"&amp;TEXT(ROUND(($U$1*'Trends Settings '!$B$1),0)+2,"0")),'2019 Equip Index Factors'!B19)*0.01,0),U17))</f>
        <v>90</v>
      </c>
      <c r="V18" s="38">
        <f ca="1">IF(OR(B18=1,'M&amp;E Property Good Factor'!U19&gt;'Trends Settings '!$B$3),
ROUND('M&amp;E Property Good Factor'!U19*IF(B18&gt;ROUND($V$1*'Trends Settings '!$B$1,0),
INDIRECT("'2019 Equip Index Factors'!B"&amp;TEXT(ROUND(($V$1*'Trends Settings '!$B$1),0)+2,"0")),
'2019 Equip Index Factors'!B19)*0.01,0),
IF(OR('M&amp;E Property Good Factor'!U18 &gt; 'Trends Settings '!$B$3,B18 &lt;=ROUND($V$1*'Trends Settings '!$B$1,0)),
ROUND('Trends Settings '!$B$3*
IF(B18&gt;ROUND($V$1*'Trends Settings '!$B$1,0),INDIRECT("'2019 Equip Index Factors'!B"&amp;TEXT(ROUND(($V$1*'Trends Settings '!$B$1),0)+2,"0")),'2019 Equip Index Factors'!B19)*0.01,0),V17))</f>
        <v>103</v>
      </c>
      <c r="W18" s="38">
        <f ca="1">IF(OR(B18=1,'M&amp;E Property Good Factor'!V19&gt;'Trends Settings '!$B$3),
ROUND('M&amp;E Property Good Factor'!V19*IF(B18&gt;ROUND($W$1*'Trends Settings '!$B$1,0),
INDIRECT("'2019 Equip Index Factors'!B"&amp;TEXT(ROUND(($W$1*'Trends Settings '!$B$1),0)+2,"0")),
'2019 Equip Index Factors'!B19)*0.01,0),
IF(OR('M&amp;E Property Good Factor'!V18 &gt; 'Trends Settings '!$B$3,B18 &lt;=ROUND($W$1*'Trends Settings '!$B$1,0)),
ROUND('Trends Settings '!$B$3*
IF(B18&gt;ROUND($W$1*'Trends Settings '!$B$1,0),INDIRECT("'2019 Equip Index Factors'!B"&amp;TEXT(ROUND(($W$1*'Trends Settings '!$B$1),0)+2,"0")),'2019 Equip Index Factors'!B19)*0.01,0),W17))</f>
        <v>113</v>
      </c>
    </row>
    <row r="19" spans="1:23" ht="12.75" customHeight="1">
      <c r="A19" s="63">
        <v>2002</v>
      </c>
      <c r="B19" s="33">
        <v>18</v>
      </c>
      <c r="C19" s="38">
        <f ca="1">IF(OR(B19=1,'M&amp;E Property Good Factor'!B20&gt;'Trends Settings '!$B$3),ROUND('M&amp;E Property Good Factor'!B20*IF(B19&gt;ROUND($C$1*'Trends Settings '!$B$1,0),INDIRECT("'2019 Equip Index Factors'!B"&amp;TEXT(ROUND(($C$1*'Trends Settings '!$B$1),0)+2,"0")),'2019 Equip Index Factors'!B20)*0.01,0),IF(OR('M&amp;E Property Good Factor'!B19 &gt; 'Trends Settings '!$B$3,B19 &lt;=ROUND($C$1*'Trends Settings '!$B$1,0)),ROUND('Trends Settings '!$B$3*IF(B19&gt;ROUND($C$1*'Trends Settings '!$B$1,0),INDIRECT("'2019 Equip Index Factors'!B"&amp;TEXT(ROUND(($C$1*'Trends Settings '!$B$1),0)+2,"0")),'2019 Equip Index Factors'!B20)*0.01,0),C18))</f>
        <v>11</v>
      </c>
      <c r="D19" s="38">
        <f ca="1">IF(OR(B19=1,'M&amp;E Property Good Factor'!C20&gt;'Trends Settings '!$B$3),
ROUND('M&amp;E Property Good Factor'!C20*IF(B19&gt;ROUND($D$1*'Trends Settings '!$B$1,0),
INDIRECT("'2019 Equip Index Factors'!B"&amp;TEXT(ROUND(($D$1*'Trends Settings '!$B$1),0)+2,"0")),
'2019 Equip Index Factors'!B20)*0.01,0),
IF(OR('M&amp;E Property Good Factor'!C19 &gt; 'Trends Settings '!$B$3,B19 &lt;=ROUND($D$1*'Trends Settings '!$B$1,0)),
ROUND('Trends Settings '!$B$3*
IF(B19&gt;ROUND($D$1*'Trends Settings '!$B$1,0),INDIRECT("'2019 Equip Index Factors'!B"&amp;TEXT(ROUND(($D$1*'Trends Settings '!$B$1),0)+2,"0")),'2019 Equip Index Factors'!B20)*0.01,0),D18))</f>
        <v>11</v>
      </c>
      <c r="E19" s="38">
        <f ca="1">IF(OR(B19=1,'M&amp;E Property Good Factor'!D20&gt;'Trends Settings '!$B$3),
ROUND('M&amp;E Property Good Factor'!D20*IF(B19&gt;ROUND($E$1*'Trends Settings '!$B$1,0),
INDIRECT("'2019 Equip Index Factors'!B"&amp;TEXT(ROUND(($E$1*'Trends Settings '!$B$1),0)+2,"0")),
'2019 Equip Index Factors'!B20)*0.01,0),
IF(OR('M&amp;E Property Good Factor'!D19 &gt; 'Trends Settings '!$B$3,B19 &lt;=ROUND($E$1*'Trends Settings '!$B$1,0)),
ROUND('Trends Settings '!$B$3*
IF(B19&gt;ROUND($E$1*'Trends Settings '!$B$1,0),INDIRECT("'2019 Equip Index Factors'!B"&amp;TEXT(ROUND(($E$1*'Trends Settings '!$B$1),0)+2,"0")),'2019 Equip Index Factors'!B20)*0.01,0),E18))</f>
        <v>11</v>
      </c>
      <c r="F19" s="38">
        <f ca="1">IF(OR(B19=1,'M&amp;E Property Good Factor'!E20&gt;'Trends Settings '!$B$3),
ROUND('M&amp;E Property Good Factor'!E20*IF(B19&gt;ROUND($F$1*'Trends Settings '!$B$1,0),
INDIRECT("'2019 Equip Index Factors'!B"&amp;TEXT(ROUND(($F$1*'Trends Settings '!$B$1),0)+2,"0")),
'2019 Equip Index Factors'!B20)*0.01,0),
IF(OR('M&amp;E Property Good Factor'!E19 &gt; 'Trends Settings '!$B$3,B19 &lt;=ROUND($F$1*'Trends Settings '!$B$1,0)),
ROUND('Trends Settings '!$B$3*
IF(B19&gt;ROUND($F$1*'Trends Settings '!$B$1,0),INDIRECT("'2019 Equip Index Factors'!B"&amp;TEXT(ROUND(($F$1*'Trends Settings '!$B$1),0)+2,"0")),'2019 Equip Index Factors'!B20)*0.01,0),F18))</f>
        <v>11</v>
      </c>
      <c r="G19" s="38">
        <f ca="1">IF(OR(B19=1,'M&amp;E Property Good Factor'!F20&gt;'Trends Settings '!$B$3),
ROUND('M&amp;E Property Good Factor'!F20*IF(B19&gt;ROUND($G$1*'Trends Settings '!$B$1,0),
INDIRECT("'2019 Equip Index Factors'!B"&amp;TEXT(ROUND(($G$1*'Trends Settings '!$B$1),0)+2,"0")),
'2019 Equip Index Factors'!B20)*0.01,0),
IF(OR('M&amp;E Property Good Factor'!F19 &gt; 'Trends Settings '!$B$3,B19 &lt;=ROUND($G$1*'Trends Settings '!$B$1,0)),
ROUND('Trends Settings '!$B$3*
IF(B19&gt;ROUND($G$1*'Trends Settings '!$B$1,0),INDIRECT("'2019 Equip Index Factors'!B"&amp;TEXT(ROUND(($G$1*'Trends Settings '!$B$1),0)+2,"0")),'2019 Equip Index Factors'!B20)*0.01,0),G18))</f>
        <v>12</v>
      </c>
      <c r="H19" s="38">
        <f ca="1">IF(OR(B19=1,'M&amp;E Property Good Factor'!G20&gt;'Trends Settings '!$B$3),
ROUND('M&amp;E Property Good Factor'!G20*IF(B19&gt;ROUND($H$1*'Trends Settings '!$B$1,0),
INDIRECT("'2019 Equip Index Factors'!B"&amp;TEXT(ROUND(($H$1*'Trends Settings '!$B$1),0)+2,"0")),
'2019 Equip Index Factors'!B20)*0.01,0),
IF(OR('M&amp;E Property Good Factor'!G19 &gt; 'Trends Settings '!$B$3,B19 &lt;=ROUND($H$1*'Trends Settings '!$B$1,0)),
ROUND('Trends Settings '!$B$3*
IF(B19&gt;ROUND($H$1*'Trends Settings '!$B$1,0),INDIRECT("'2019 Equip Index Factors'!B"&amp;TEXT(ROUND(($H$1*'Trends Settings '!$B$1),0)+2,"0")),'2019 Equip Index Factors'!B20)*0.01,0),H18))</f>
        <v>12</v>
      </c>
      <c r="I19" s="38">
        <f ca="1">IF(OR(B19=1,'M&amp;E Property Good Factor'!H20&gt;'Trends Settings '!$B$3),
ROUND('M&amp;E Property Good Factor'!H20*IF(B19&gt;ROUND($I$1*'Trends Settings '!$B$1,0),
INDIRECT("'2019 Equip Index Factors'!B"&amp;TEXT(ROUND(($I$1*'Trends Settings '!$B$1),0)+2,"0")),
'2019 Equip Index Factors'!B20)*0.01,0),
IF(OR('M&amp;E Property Good Factor'!H19 &gt; 'Trends Settings '!$B$3,B19 &lt;=ROUND($I$1*'Trends Settings '!$B$1,0)),
ROUND('Trends Settings '!$B$3*
IF(B19&gt;ROUND($I$1*'Trends Settings '!$B$1,0),INDIRECT("'2019 Equip Index Factors'!B"&amp;TEXT(ROUND(($I$1*'Trends Settings '!$B$1),0)+2,"0")),'2019 Equip Index Factors'!B20)*0.01,0),I18))</f>
        <v>12</v>
      </c>
      <c r="J19" s="38">
        <f ca="1">IF(OR(B19=1,'M&amp;E Property Good Factor'!I20&gt;'Trends Settings '!$B$3),
ROUND('M&amp;E Property Good Factor'!I20*IF(B19&gt;ROUND($J$1*'Trends Settings '!$B$1,0),
INDIRECT("'2019 Equip Index Factors'!B"&amp;TEXT(ROUND(($J$1*'Trends Settings '!$B$1),0)+2,"0")),
'2019 Equip Index Factors'!B20)*0.01,0),
IF(OR('M&amp;E Property Good Factor'!I19 &gt; 'Trends Settings '!$B$3,B19 &lt;=ROUND($J$1*'Trends Settings '!$B$1,0)),
ROUND('Trends Settings '!$B$3*
IF(B19&gt;ROUND($J$1*'Trends Settings '!$B$1,0),INDIRECT("'2019 Equip Index Factors'!B"&amp;TEXT(ROUND(($J$1*'Trends Settings '!$B$1),0)+2,"0")),'2019 Equip Index Factors'!B20)*0.01,0),J18))</f>
        <v>13</v>
      </c>
      <c r="K19" s="38">
        <f ca="1">IF(OR(B19=1,'M&amp;E Property Good Factor'!J20&gt;'Trends Settings '!$B$3),
ROUND('M&amp;E Property Good Factor'!J20*IF(B19&gt;ROUND($K$1*'Trends Settings '!$B$1,0),
INDIRECT("'2019 Equip Index Factors'!B"&amp;TEXT(ROUND(($K$1*'Trends Settings '!$B$1),0)+2,"0")),
'2019 Equip Index Factors'!B20)*0.01,0),
IF(OR('M&amp;E Property Good Factor'!J19 &gt; 'Trends Settings '!$B$3,B19 &lt;=ROUND($K$1*'Trends Settings '!$B$1,0)),
ROUND('Trends Settings '!$B$3*
IF(B19&gt;ROUND($K$1*'Trends Settings '!$B$1,0),INDIRECT("'2019 Equip Index Factors'!B"&amp;TEXT(ROUND(($K$1*'Trends Settings '!$B$1),0)+2,"0")),'2019 Equip Index Factors'!B20)*0.01,0),K18))</f>
        <v>13</v>
      </c>
      <c r="L19" s="38">
        <f ca="1">IF(OR(B19=1,'M&amp;E Property Good Factor'!K20&gt;'Trends Settings '!$B$3),
ROUND('M&amp;E Property Good Factor'!K20*IF(B19&gt;ROUND($L$1*'Trends Settings '!$B$1,0),
INDIRECT("'2019 Equip Index Factors'!B"&amp;TEXT(ROUND(($L$1*'Trends Settings '!$B$1),0)+2,"0")),
'2019 Equip Index Factors'!B20)*0.01,0),
IF(OR('M&amp;E Property Good Factor'!K19 &gt; 'Trends Settings '!$B$3,B19 &lt;=ROUND($L$1*'Trends Settings '!$B$1,0)),
ROUND('Trends Settings '!$B$3*
IF(B19&gt;ROUND($L$1*'Trends Settings '!$B$1,0),INDIRECT("'2019 Equip Index Factors'!B"&amp;TEXT(ROUND(($L$1*'Trends Settings '!$B$1),0)+2,"0")),'2019 Equip Index Factors'!B20)*0.01,0),L18))</f>
        <v>14</v>
      </c>
      <c r="M19" s="38">
        <f ca="1">IF(OR(B19=1,'M&amp;E Property Good Factor'!L20&gt;'Trends Settings '!$B$3),
ROUND('M&amp;E Property Good Factor'!L20*IF(B19&gt;ROUND($M$1*'Trends Settings '!$B$1,0),
INDIRECT("'2019 Equip Index Factors'!B"&amp;TEXT(ROUND(($M$1*'Trends Settings '!$B$1),0)+2,"0")),
'2019 Equip Index Factors'!B20)*0.01,0),
IF(OR('M&amp;E Property Good Factor'!L19 &gt; 'Trends Settings '!$B$3,B19 &lt;=ROUND($M$1*'Trends Settings '!$B$1,0)),
ROUND('Trends Settings '!$B$3*
IF(B19&gt;ROUND($M$1*'Trends Settings '!$B$1,0),INDIRECT("'2019 Equip Index Factors'!B"&amp;TEXT(ROUND(($M$1*'Trends Settings '!$B$1),0)+2,"0")),'2019 Equip Index Factors'!B20)*0.01,0),M18))</f>
        <v>15</v>
      </c>
      <c r="N19" s="38">
        <f ca="1">IF(OR(B19=1,'M&amp;E Property Good Factor'!M20&gt;'Trends Settings '!$B$3),
ROUND('M&amp;E Property Good Factor'!M20*IF(B19&gt;ROUND($N$1*'Trends Settings '!$B$1,0),
INDIRECT("'2019 Equip Index Factors'!B"&amp;TEXT(ROUND(($N$1*'Trends Settings '!$B$1),0)+2,"0")),
'2019 Equip Index Factors'!B20)*0.01,0),
IF(OR('M&amp;E Property Good Factor'!M19 &gt; 'Trends Settings '!$B$3,B19 &lt;=ROUND($N$1*'Trends Settings '!$B$1,0)),
ROUND('Trends Settings '!$B$3*
IF(B19&gt;ROUND($N$1*'Trends Settings '!$B$1,0),INDIRECT("'2019 Equip Index Factors'!B"&amp;TEXT(ROUND(($N$1*'Trends Settings '!$B$1),0)+2,"0")),'2019 Equip Index Factors'!B20)*0.01,0),N18))</f>
        <v>15</v>
      </c>
      <c r="O19" s="38">
        <f ca="1">IF(OR(B19=1,'M&amp;E Property Good Factor'!N20&gt;'Trends Settings '!$B$3),
ROUND('M&amp;E Property Good Factor'!N20*IF(B19&gt;ROUND($O$1*'Trends Settings '!$B$1,0),
INDIRECT("'2019 Equip Index Factors'!B"&amp;TEXT(ROUND(($O$1*'Trends Settings '!$B$1),0)+2,"0")),
'2019 Equip Index Factors'!B20)*0.01,0),
IF(OR('M&amp;E Property Good Factor'!N19 &gt; 'Trends Settings '!$B$3,B19 &lt;=ROUND($O$1*'Trends Settings '!$B$1,0)),
ROUND('Trends Settings '!$B$3*
IF(B19&gt;ROUND($O$1*'Trends Settings '!$B$1,0),INDIRECT("'2019 Equip Index Factors'!B"&amp;TEXT(ROUND(($O$1*'Trends Settings '!$B$1),0)+2,"0")),'2019 Equip Index Factors'!B20)*0.01,0),O18))</f>
        <v>18</v>
      </c>
      <c r="P19" s="38">
        <f ca="1">IF(OR(B19=1,'M&amp;E Property Good Factor'!O20&gt;'Trends Settings '!$B$3),
ROUND('M&amp;E Property Good Factor'!O20*IF(B19&gt;ROUND($P$1*'Trends Settings '!$B$1,0),
INDIRECT("'2019 Equip Index Factors'!B"&amp;TEXT(ROUND(($P$1*'Trends Settings '!$B$1),0)+2,"0")),
'2019 Equip Index Factors'!B20)*0.01,0),
IF(OR('M&amp;E Property Good Factor'!O19 &gt; 'Trends Settings '!$B$3,B19 &lt;=ROUND($P$1*'Trends Settings '!$B$1,0)),
ROUND('Trends Settings '!$B$3*
IF(B19&gt;ROUND($P$1*'Trends Settings '!$B$1,0),INDIRECT("'2019 Equip Index Factors'!B"&amp;TEXT(ROUND(($P$1*'Trends Settings '!$B$1),0)+2,"0")),'2019 Equip Index Factors'!B20)*0.01,0),P18))</f>
        <v>27</v>
      </c>
      <c r="Q19" s="38">
        <f ca="1">IF(OR(B19=1,'M&amp;E Property Good Factor'!P20&gt;'Trends Settings '!$B$3),
ROUND('M&amp;E Property Good Factor'!P20*IF(B19&gt;ROUND($Q$1*'Trends Settings '!$B$1,0),
INDIRECT("'2019 Equip Index Factors'!B"&amp;TEXT(ROUND(($Q$1*'Trends Settings '!$B$1),0)+2,"0")),
'2019 Equip Index Factors'!B20)*0.01,0),
IF(OR('M&amp;E Property Good Factor'!P19 &gt; 'Trends Settings '!$B$3,B19 &lt;=ROUND($Q$1*'Trends Settings '!$B$1,0)),
ROUND('Trends Settings '!$B$3*
IF(B19&gt;ROUND($Q$1*'Trends Settings '!$B$1,0),INDIRECT("'2019 Equip Index Factors'!B"&amp;TEXT(ROUND(($Q$1*'Trends Settings '!$B$1),0)+2,"0")),'2019 Equip Index Factors'!B20)*0.01,0),Q18))</f>
        <v>33</v>
      </c>
      <c r="R19" s="38">
        <f ca="1">IF(OR(B19=1,'M&amp;E Property Good Factor'!Q20&gt;'Trends Settings '!$B$3),
ROUND('M&amp;E Property Good Factor'!Q20*IF(B19&gt;ROUND($R$1*'Trends Settings '!$B$1,0),
INDIRECT("'2019 Equip Index Factors'!B"&amp;TEXT(ROUND(($R$1*'Trends Settings '!$B$1),0)+2,"0")),
'2019 Equip Index Factors'!B20)*0.01,0),
IF(OR('M&amp;E Property Good Factor'!Q19 &gt; 'Trends Settings '!$B$3,B19 &lt;=ROUND($R$1*'Trends Settings '!$B$1,0)),
ROUND('Trends Settings '!$B$3*
IF(B19&gt;ROUND($R$1*'Trends Settings '!$B$1,0),INDIRECT("'2019 Equip Index Factors'!B"&amp;TEXT(ROUND(($R$1*'Trends Settings '!$B$1),0)+2,"0")),'2019 Equip Index Factors'!B20)*0.01,0),R18))</f>
        <v>44</v>
      </c>
      <c r="S19" s="38">
        <f ca="1">IF(OR(B19=1,'M&amp;E Property Good Factor'!R20&gt;'Trends Settings '!$B$3),
ROUND('M&amp;E Property Good Factor'!R20*IF(B19&gt;ROUND($S$1*'Trends Settings '!$B$1,0),
INDIRECT("'2019 Equip Index Factors'!B"&amp;TEXT(ROUND(($S$1*'Trends Settings '!$B$1),0)+2,"0")),
'2019 Equip Index Factors'!B20)*0.01,0),
IF(OR('M&amp;E Property Good Factor'!R19 &gt; 'Trends Settings '!$B$3,B19 &lt;=ROUND($S$1*'Trends Settings '!$B$1,0)),
ROUND('Trends Settings '!$B$3*
IF(B19&gt;ROUND($S$1*'Trends Settings '!$B$1,0),INDIRECT("'2019 Equip Index Factors'!B"&amp;TEXT(ROUND(($S$1*'Trends Settings '!$B$1),0)+2,"0")),'2019 Equip Index Factors'!B20)*0.01,0),S18))</f>
        <v>54</v>
      </c>
      <c r="T19" s="38">
        <f ca="1">IF(OR(B19=1,'M&amp;E Property Good Factor'!S20&gt;'Trends Settings '!$B$3),
ROUND('M&amp;E Property Good Factor'!S20*IF(B19&gt;ROUND($T$1*'Trends Settings '!$B$1,0),
INDIRECT("'2019 Equip Index Factors'!B"&amp;TEXT(ROUND(($T$1*'Trends Settings '!$B$1),0)+2,"0")),
'2019 Equip Index Factors'!B20)*0.01,0),
IF(OR('M&amp;E Property Good Factor'!S19 &gt; 'Trends Settings '!$B$3,B19 &lt;=ROUND($T$1*'Trends Settings '!$B$1,0)),
ROUND('Trends Settings '!$B$3*
IF(B19&gt;ROUND($T$1*'Trends Settings '!$B$1,0),INDIRECT("'2019 Equip Index Factors'!B"&amp;TEXT(ROUND(($T$1*'Trends Settings '!$B$1),0)+2,"0")),'2019 Equip Index Factors'!B20)*0.01,0),T18))</f>
        <v>68</v>
      </c>
      <c r="U19" s="38">
        <f ca="1">IF(OR(B19=1,'M&amp;E Property Good Factor'!T20&gt;'Trends Settings '!$B$3),
ROUND('M&amp;E Property Good Factor'!T20*IF(B19&gt;ROUND($U$1*'Trends Settings '!$B$1,0),
INDIRECT("'2019 Equip Index Factors'!B"&amp;TEXT(ROUND(($U$1*'Trends Settings '!$B$1),0)+2,"0")),
'2019 Equip Index Factors'!B20)*0.01,0),
IF(OR('M&amp;E Property Good Factor'!T19 &gt; 'Trends Settings '!$B$3,B19 &lt;=ROUND($U$1*'Trends Settings '!$B$1,0)),
ROUND('Trends Settings '!$B$3*
IF(B19&gt;ROUND($U$1*'Trends Settings '!$B$1,0),INDIRECT("'2019 Equip Index Factors'!B"&amp;TEXT(ROUND(($U$1*'Trends Settings '!$B$1),0)+2,"0")),'2019 Equip Index Factors'!B20)*0.01,0),U18))</f>
        <v>87</v>
      </c>
      <c r="V19" s="38">
        <f ca="1">IF(OR(B19=1,'M&amp;E Property Good Factor'!U20&gt;'Trends Settings '!$B$3),
ROUND('M&amp;E Property Good Factor'!U20*IF(B19&gt;ROUND($V$1*'Trends Settings '!$B$1,0),
INDIRECT("'2019 Equip Index Factors'!B"&amp;TEXT(ROUND(($V$1*'Trends Settings '!$B$1),0)+2,"0")),
'2019 Equip Index Factors'!B20)*0.01,0),
IF(OR('M&amp;E Property Good Factor'!U19 &gt; 'Trends Settings '!$B$3,B19 &lt;=ROUND($V$1*'Trends Settings '!$B$1,0)),
ROUND('Trends Settings '!$B$3*
IF(B19&gt;ROUND($V$1*'Trends Settings '!$B$1,0),INDIRECT("'2019 Equip Index Factors'!B"&amp;TEXT(ROUND(($V$1*'Trends Settings '!$B$1),0)+2,"0")),'2019 Equip Index Factors'!B20)*0.01,0),V18))</f>
        <v>102</v>
      </c>
      <c r="W19" s="38">
        <f ca="1">IF(OR(B19=1,'M&amp;E Property Good Factor'!V20&gt;'Trends Settings '!$B$3),
ROUND('M&amp;E Property Good Factor'!V20*IF(B19&gt;ROUND($W$1*'Trends Settings '!$B$1,0),
INDIRECT("'2019 Equip Index Factors'!B"&amp;TEXT(ROUND(($W$1*'Trends Settings '!$B$1),0)+2,"0")),
'2019 Equip Index Factors'!B20)*0.01,0),
IF(OR('M&amp;E Property Good Factor'!V19 &gt; 'Trends Settings '!$B$3,B19 &lt;=ROUND($W$1*'Trends Settings '!$B$1,0)),
ROUND('Trends Settings '!$B$3*
IF(B19&gt;ROUND($W$1*'Trends Settings '!$B$1,0),INDIRECT("'2019 Equip Index Factors'!B"&amp;TEXT(ROUND(($W$1*'Trends Settings '!$B$1),0)+2,"0")),'2019 Equip Index Factors'!B20)*0.01,0),W18))</f>
        <v>112</v>
      </c>
    </row>
    <row r="20" spans="1:23" ht="12.75" customHeight="1">
      <c r="A20" s="63">
        <v>2001</v>
      </c>
      <c r="B20" s="33">
        <v>19</v>
      </c>
      <c r="C20" s="38">
        <f ca="1">IF(OR(B20=1,'M&amp;E Property Good Factor'!B21&gt;'Trends Settings '!$B$3),ROUND('M&amp;E Property Good Factor'!B21*IF(B20&gt;ROUND($C$1*'Trends Settings '!$B$1,0),INDIRECT("'2019 Equip Index Factors'!B"&amp;TEXT(ROUND(($C$1*'Trends Settings '!$B$1),0)+2,"0")),'2019 Equip Index Factors'!B21)*0.01,0),IF(OR('M&amp;E Property Good Factor'!B20 &gt; 'Trends Settings '!$B$3,B20 &lt;=ROUND($C$1*'Trends Settings '!$B$1,0)),ROUND('Trends Settings '!$B$3*IF(B20&gt;ROUND($C$1*'Trends Settings '!$B$1,0),INDIRECT("'2019 Equip Index Factors'!B"&amp;TEXT(ROUND(($C$1*'Trends Settings '!$B$1),0)+2,"0")),'2019 Equip Index Factors'!B21)*0.01,0),C19))</f>
        <v>11</v>
      </c>
      <c r="D20" s="38">
        <f ca="1">IF(OR(B20=1,'M&amp;E Property Good Factor'!C21&gt;'Trends Settings '!$B$3),
ROUND('M&amp;E Property Good Factor'!C21*IF(B20&gt;ROUND($D$1*'Trends Settings '!$B$1,0),
INDIRECT("'2019 Equip Index Factors'!B"&amp;TEXT(ROUND(($D$1*'Trends Settings '!$B$1),0)+2,"0")),
'2019 Equip Index Factors'!B21)*0.01,0),
IF(OR('M&amp;E Property Good Factor'!C20 &gt; 'Trends Settings '!$B$3,B20 &lt;=ROUND($D$1*'Trends Settings '!$B$1,0)),
ROUND('Trends Settings '!$B$3*
IF(B20&gt;ROUND($D$1*'Trends Settings '!$B$1,0),INDIRECT("'2019 Equip Index Factors'!B"&amp;TEXT(ROUND(($D$1*'Trends Settings '!$B$1),0)+2,"0")),'2019 Equip Index Factors'!B21)*0.01,0),D19))</f>
        <v>11</v>
      </c>
      <c r="E20" s="38">
        <f ca="1">IF(OR(B20=1,'M&amp;E Property Good Factor'!D21&gt;'Trends Settings '!$B$3),
ROUND('M&amp;E Property Good Factor'!D21*IF(B20&gt;ROUND($E$1*'Trends Settings '!$B$1,0),
INDIRECT("'2019 Equip Index Factors'!B"&amp;TEXT(ROUND(($E$1*'Trends Settings '!$B$1),0)+2,"0")),
'2019 Equip Index Factors'!B21)*0.01,0),
IF(OR('M&amp;E Property Good Factor'!D20 &gt; 'Trends Settings '!$B$3,B20 &lt;=ROUND($E$1*'Trends Settings '!$B$1,0)),
ROUND('Trends Settings '!$B$3*
IF(B20&gt;ROUND($E$1*'Trends Settings '!$B$1,0),INDIRECT("'2019 Equip Index Factors'!B"&amp;TEXT(ROUND(($E$1*'Trends Settings '!$B$1),0)+2,"0")),'2019 Equip Index Factors'!B21)*0.01,0),E19))</f>
        <v>11</v>
      </c>
      <c r="F20" s="38">
        <f ca="1">IF(OR(B20=1,'M&amp;E Property Good Factor'!E21&gt;'Trends Settings '!$B$3),
ROUND('M&amp;E Property Good Factor'!E21*IF(B20&gt;ROUND($F$1*'Trends Settings '!$B$1,0),
INDIRECT("'2019 Equip Index Factors'!B"&amp;TEXT(ROUND(($F$1*'Trends Settings '!$B$1),0)+2,"0")),
'2019 Equip Index Factors'!B21)*0.01,0),
IF(OR('M&amp;E Property Good Factor'!E20 &gt; 'Trends Settings '!$B$3,B20 &lt;=ROUND($F$1*'Trends Settings '!$B$1,0)),
ROUND('Trends Settings '!$B$3*
IF(B20&gt;ROUND($F$1*'Trends Settings '!$B$1,0),INDIRECT("'2019 Equip Index Factors'!B"&amp;TEXT(ROUND(($F$1*'Trends Settings '!$B$1),0)+2,"0")),'2019 Equip Index Factors'!B21)*0.01,0),F19))</f>
        <v>11</v>
      </c>
      <c r="G20" s="38">
        <f ca="1">IF(OR(B20=1,'M&amp;E Property Good Factor'!F21&gt;'Trends Settings '!$B$3),
ROUND('M&amp;E Property Good Factor'!F21*IF(B20&gt;ROUND($G$1*'Trends Settings '!$B$1,0),
INDIRECT("'2019 Equip Index Factors'!B"&amp;TEXT(ROUND(($G$1*'Trends Settings '!$B$1),0)+2,"0")),
'2019 Equip Index Factors'!B21)*0.01,0),
IF(OR('M&amp;E Property Good Factor'!F20 &gt; 'Trends Settings '!$B$3,B20 &lt;=ROUND($G$1*'Trends Settings '!$B$1,0)),
ROUND('Trends Settings '!$B$3*
IF(B20&gt;ROUND($G$1*'Trends Settings '!$B$1,0),INDIRECT("'2019 Equip Index Factors'!B"&amp;TEXT(ROUND(($G$1*'Trends Settings '!$B$1),0)+2,"0")),'2019 Equip Index Factors'!B21)*0.01,0),G19))</f>
        <v>12</v>
      </c>
      <c r="H20" s="38">
        <f ca="1">IF(OR(B20=1,'M&amp;E Property Good Factor'!G21&gt;'Trends Settings '!$B$3),
ROUND('M&amp;E Property Good Factor'!G21*IF(B20&gt;ROUND($H$1*'Trends Settings '!$B$1,0),
INDIRECT("'2019 Equip Index Factors'!B"&amp;TEXT(ROUND(($H$1*'Trends Settings '!$B$1),0)+2,"0")),
'2019 Equip Index Factors'!B21)*0.01,0),
IF(OR('M&amp;E Property Good Factor'!G20 &gt; 'Trends Settings '!$B$3,B20 &lt;=ROUND($H$1*'Trends Settings '!$B$1,0)),
ROUND('Trends Settings '!$B$3*
IF(B20&gt;ROUND($H$1*'Trends Settings '!$B$1,0),INDIRECT("'2019 Equip Index Factors'!B"&amp;TEXT(ROUND(($H$1*'Trends Settings '!$B$1),0)+2,"0")),'2019 Equip Index Factors'!B21)*0.01,0),H19))</f>
        <v>12</v>
      </c>
      <c r="I20" s="38">
        <f ca="1">IF(OR(B20=1,'M&amp;E Property Good Factor'!H21&gt;'Trends Settings '!$B$3),
ROUND('M&amp;E Property Good Factor'!H21*IF(B20&gt;ROUND($I$1*'Trends Settings '!$B$1,0),
INDIRECT("'2019 Equip Index Factors'!B"&amp;TEXT(ROUND(($I$1*'Trends Settings '!$B$1),0)+2,"0")),
'2019 Equip Index Factors'!B21)*0.01,0),
IF(OR('M&amp;E Property Good Factor'!H20 &gt; 'Trends Settings '!$B$3,B20 &lt;=ROUND($I$1*'Trends Settings '!$B$1,0)),
ROUND('Trends Settings '!$B$3*
IF(B20&gt;ROUND($I$1*'Trends Settings '!$B$1,0),INDIRECT("'2019 Equip Index Factors'!B"&amp;TEXT(ROUND(($I$1*'Trends Settings '!$B$1),0)+2,"0")),'2019 Equip Index Factors'!B21)*0.01,0),I19))</f>
        <v>12</v>
      </c>
      <c r="J20" s="38">
        <f ca="1">IF(OR(B20=1,'M&amp;E Property Good Factor'!I21&gt;'Trends Settings '!$B$3),
ROUND('M&amp;E Property Good Factor'!I21*IF(B20&gt;ROUND($J$1*'Trends Settings '!$B$1,0),
INDIRECT("'2019 Equip Index Factors'!B"&amp;TEXT(ROUND(($J$1*'Trends Settings '!$B$1),0)+2,"0")),
'2019 Equip Index Factors'!B21)*0.01,0),
IF(OR('M&amp;E Property Good Factor'!I20 &gt; 'Trends Settings '!$B$3,B20 &lt;=ROUND($J$1*'Trends Settings '!$B$1,0)),
ROUND('Trends Settings '!$B$3*
IF(B20&gt;ROUND($J$1*'Trends Settings '!$B$1,0),INDIRECT("'2019 Equip Index Factors'!B"&amp;TEXT(ROUND(($J$1*'Trends Settings '!$B$1),0)+2,"0")),'2019 Equip Index Factors'!B21)*0.01,0),J19))</f>
        <v>13</v>
      </c>
      <c r="K20" s="38">
        <f ca="1">IF(OR(B20=1,'M&amp;E Property Good Factor'!J21&gt;'Trends Settings '!$B$3),
ROUND('M&amp;E Property Good Factor'!J21*IF(B20&gt;ROUND($K$1*'Trends Settings '!$B$1,0),
INDIRECT("'2019 Equip Index Factors'!B"&amp;TEXT(ROUND(($K$1*'Trends Settings '!$B$1),0)+2,"0")),
'2019 Equip Index Factors'!B21)*0.01,0),
IF(OR('M&amp;E Property Good Factor'!J20 &gt; 'Trends Settings '!$B$3,B20 &lt;=ROUND($K$1*'Trends Settings '!$B$1,0)),
ROUND('Trends Settings '!$B$3*
IF(B20&gt;ROUND($K$1*'Trends Settings '!$B$1,0),INDIRECT("'2019 Equip Index Factors'!B"&amp;TEXT(ROUND(($K$1*'Trends Settings '!$B$1),0)+2,"0")),'2019 Equip Index Factors'!B21)*0.01,0),K19))</f>
        <v>13</v>
      </c>
      <c r="L20" s="38">
        <f ca="1">IF(OR(B20=1,'M&amp;E Property Good Factor'!K21&gt;'Trends Settings '!$B$3),
ROUND('M&amp;E Property Good Factor'!K21*IF(B20&gt;ROUND($L$1*'Trends Settings '!$B$1,0),
INDIRECT("'2019 Equip Index Factors'!B"&amp;TEXT(ROUND(($L$1*'Trends Settings '!$B$1),0)+2,"0")),
'2019 Equip Index Factors'!B21)*0.01,0),
IF(OR('M&amp;E Property Good Factor'!K20 &gt; 'Trends Settings '!$B$3,B20 &lt;=ROUND($L$1*'Trends Settings '!$B$1,0)),
ROUND('Trends Settings '!$B$3*
IF(B20&gt;ROUND($L$1*'Trends Settings '!$B$1,0),INDIRECT("'2019 Equip Index Factors'!B"&amp;TEXT(ROUND(($L$1*'Trends Settings '!$B$1),0)+2,"0")),'2019 Equip Index Factors'!B21)*0.01,0),L19))</f>
        <v>14</v>
      </c>
      <c r="M20" s="38">
        <f ca="1">IF(OR(B20=1,'M&amp;E Property Good Factor'!L21&gt;'Trends Settings '!$B$3),
ROUND('M&amp;E Property Good Factor'!L21*IF(B20&gt;ROUND($M$1*'Trends Settings '!$B$1,0),
INDIRECT("'2019 Equip Index Factors'!B"&amp;TEXT(ROUND(($M$1*'Trends Settings '!$B$1),0)+2,"0")),
'2019 Equip Index Factors'!B21)*0.01,0),
IF(OR('M&amp;E Property Good Factor'!L20 &gt; 'Trends Settings '!$B$3,B20 &lt;=ROUND($M$1*'Trends Settings '!$B$1,0)),
ROUND('Trends Settings '!$B$3*
IF(B20&gt;ROUND($M$1*'Trends Settings '!$B$1,0),INDIRECT("'2019 Equip Index Factors'!B"&amp;TEXT(ROUND(($M$1*'Trends Settings '!$B$1),0)+2,"0")),'2019 Equip Index Factors'!B21)*0.01,0),M19))</f>
        <v>15</v>
      </c>
      <c r="N20" s="38">
        <f ca="1">IF(OR(B20=1,'M&amp;E Property Good Factor'!M21&gt;'Trends Settings '!$B$3),
ROUND('M&amp;E Property Good Factor'!M21*IF(B20&gt;ROUND($N$1*'Trends Settings '!$B$1,0),
INDIRECT("'2019 Equip Index Factors'!B"&amp;TEXT(ROUND(($N$1*'Trends Settings '!$B$1),0)+2,"0")),
'2019 Equip Index Factors'!B21)*0.01,0),
IF(OR('M&amp;E Property Good Factor'!M20 &gt; 'Trends Settings '!$B$3,B20 &lt;=ROUND($N$1*'Trends Settings '!$B$1,0)),
ROUND('Trends Settings '!$B$3*
IF(B20&gt;ROUND($N$1*'Trends Settings '!$B$1,0),INDIRECT("'2019 Equip Index Factors'!B"&amp;TEXT(ROUND(($N$1*'Trends Settings '!$B$1),0)+2,"0")),'2019 Equip Index Factors'!B21)*0.01,0),N19))</f>
        <v>15</v>
      </c>
      <c r="O20" s="38">
        <f ca="1">IF(OR(B20=1,'M&amp;E Property Good Factor'!N21&gt;'Trends Settings '!$B$3),
ROUND('M&amp;E Property Good Factor'!N21*IF(B20&gt;ROUND($O$1*'Trends Settings '!$B$1,0),
INDIRECT("'2019 Equip Index Factors'!B"&amp;TEXT(ROUND(($O$1*'Trends Settings '!$B$1),0)+2,"0")),
'2019 Equip Index Factors'!B21)*0.01,0),
IF(OR('M&amp;E Property Good Factor'!N20 &gt; 'Trends Settings '!$B$3,B20 &lt;=ROUND($O$1*'Trends Settings '!$B$1,0)),
ROUND('Trends Settings '!$B$3*
IF(B20&gt;ROUND($O$1*'Trends Settings '!$B$1,0),INDIRECT("'2019 Equip Index Factors'!B"&amp;TEXT(ROUND(($O$1*'Trends Settings '!$B$1),0)+2,"0")),'2019 Equip Index Factors'!B21)*0.01,0),O19))</f>
        <v>16</v>
      </c>
      <c r="P20" s="38">
        <f ca="1">IF(OR(B20=1,'M&amp;E Property Good Factor'!O21&gt;'Trends Settings '!$B$3),
ROUND('M&amp;E Property Good Factor'!O21*IF(B20&gt;ROUND($P$1*'Trends Settings '!$B$1,0),
INDIRECT("'2019 Equip Index Factors'!B"&amp;TEXT(ROUND(($P$1*'Trends Settings '!$B$1),0)+2,"0")),
'2019 Equip Index Factors'!B21)*0.01,0),
IF(OR('M&amp;E Property Good Factor'!O20 &gt; 'Trends Settings '!$B$3,B20 &lt;=ROUND($P$1*'Trends Settings '!$B$1,0)),
ROUND('Trends Settings '!$B$3*
IF(B20&gt;ROUND($P$1*'Trends Settings '!$B$1,0),INDIRECT("'2019 Equip Index Factors'!B"&amp;TEXT(ROUND(($P$1*'Trends Settings '!$B$1),0)+2,"0")),'2019 Equip Index Factors'!B21)*0.01,0),P19))</f>
        <v>24</v>
      </c>
      <c r="Q20" s="38">
        <f ca="1">IF(OR(B20=1,'M&amp;E Property Good Factor'!P21&gt;'Trends Settings '!$B$3),
ROUND('M&amp;E Property Good Factor'!P21*IF(B20&gt;ROUND($Q$1*'Trends Settings '!$B$1,0),
INDIRECT("'2019 Equip Index Factors'!B"&amp;TEXT(ROUND(($Q$1*'Trends Settings '!$B$1),0)+2,"0")),
'2019 Equip Index Factors'!B21)*0.01,0),
IF(OR('M&amp;E Property Good Factor'!P20 &gt; 'Trends Settings '!$B$3,B20 &lt;=ROUND($Q$1*'Trends Settings '!$B$1,0)),
ROUND('Trends Settings '!$B$3*
IF(B20&gt;ROUND($Q$1*'Trends Settings '!$B$1,0),INDIRECT("'2019 Equip Index Factors'!B"&amp;TEXT(ROUND(($Q$1*'Trends Settings '!$B$1),0)+2,"0")),'2019 Equip Index Factors'!B21)*0.01,0),Q19))</f>
        <v>29</v>
      </c>
      <c r="R20" s="38">
        <f ca="1">IF(OR(B20=1,'M&amp;E Property Good Factor'!Q21&gt;'Trends Settings '!$B$3),
ROUND('M&amp;E Property Good Factor'!Q21*IF(B20&gt;ROUND($R$1*'Trends Settings '!$B$1,0),
INDIRECT("'2019 Equip Index Factors'!B"&amp;TEXT(ROUND(($R$1*'Trends Settings '!$B$1),0)+2,"0")),
'2019 Equip Index Factors'!B21)*0.01,0),
IF(OR('M&amp;E Property Good Factor'!Q20 &gt; 'Trends Settings '!$B$3,B20 &lt;=ROUND($R$1*'Trends Settings '!$B$1,0)),
ROUND('Trends Settings '!$B$3*
IF(B20&gt;ROUND($R$1*'Trends Settings '!$B$1,0),INDIRECT("'2019 Equip Index Factors'!B"&amp;TEXT(ROUND(($R$1*'Trends Settings '!$B$1),0)+2,"0")),'2019 Equip Index Factors'!B21)*0.01,0),R19))</f>
        <v>39</v>
      </c>
      <c r="S20" s="38">
        <f ca="1">IF(OR(B20=1,'M&amp;E Property Good Factor'!R21&gt;'Trends Settings '!$B$3),
ROUND('M&amp;E Property Good Factor'!R21*IF(B20&gt;ROUND($S$1*'Trends Settings '!$B$1,0),
INDIRECT("'2019 Equip Index Factors'!B"&amp;TEXT(ROUND(($S$1*'Trends Settings '!$B$1),0)+2,"0")),
'2019 Equip Index Factors'!B21)*0.01,0),
IF(OR('M&amp;E Property Good Factor'!R20 &gt; 'Trends Settings '!$B$3,B20 &lt;=ROUND($S$1*'Trends Settings '!$B$1,0)),
ROUND('Trends Settings '!$B$3*
IF(B20&gt;ROUND($S$1*'Trends Settings '!$B$1,0),INDIRECT("'2019 Equip Index Factors'!B"&amp;TEXT(ROUND(($S$1*'Trends Settings '!$B$1),0)+2,"0")),'2019 Equip Index Factors'!B21)*0.01,0),S19))</f>
        <v>49</v>
      </c>
      <c r="T20" s="38">
        <f ca="1">IF(OR(B20=1,'M&amp;E Property Good Factor'!S21&gt;'Trends Settings '!$B$3),
ROUND('M&amp;E Property Good Factor'!S21*IF(B20&gt;ROUND($T$1*'Trends Settings '!$B$1,0),
INDIRECT("'2019 Equip Index Factors'!B"&amp;TEXT(ROUND(($T$1*'Trends Settings '!$B$1),0)+2,"0")),
'2019 Equip Index Factors'!B21)*0.01,0),
IF(OR('M&amp;E Property Good Factor'!S20 &gt; 'Trends Settings '!$B$3,B20 &lt;=ROUND($T$1*'Trends Settings '!$B$1,0)),
ROUND('Trends Settings '!$B$3*
IF(B20&gt;ROUND($T$1*'Trends Settings '!$B$1,0),INDIRECT("'2019 Equip Index Factors'!B"&amp;TEXT(ROUND(($T$1*'Trends Settings '!$B$1),0)+2,"0")),'2019 Equip Index Factors'!B21)*0.01,0),T19))</f>
        <v>64</v>
      </c>
      <c r="U20" s="38">
        <f ca="1">IF(OR(B20=1,'M&amp;E Property Good Factor'!T21&gt;'Trends Settings '!$B$3),
ROUND('M&amp;E Property Good Factor'!T21*IF(B20&gt;ROUND($U$1*'Trends Settings '!$B$1,0),
INDIRECT("'2019 Equip Index Factors'!B"&amp;TEXT(ROUND(($U$1*'Trends Settings '!$B$1),0)+2,"0")),
'2019 Equip Index Factors'!B21)*0.01,0),
IF(OR('M&amp;E Property Good Factor'!T20 &gt; 'Trends Settings '!$B$3,B20 &lt;=ROUND($U$1*'Trends Settings '!$B$1,0)),
ROUND('Trends Settings '!$B$3*
IF(B20&gt;ROUND($U$1*'Trends Settings '!$B$1,0),INDIRECT("'2019 Equip Index Factors'!B"&amp;TEXT(ROUND(($U$1*'Trends Settings '!$B$1),0)+2,"0")),'2019 Equip Index Factors'!B21)*0.01,0),U19))</f>
        <v>84</v>
      </c>
      <c r="V20" s="38">
        <f ca="1">IF(OR(B20=1,'M&amp;E Property Good Factor'!U21&gt;'Trends Settings '!$B$3),
ROUND('M&amp;E Property Good Factor'!U21*IF(B20&gt;ROUND($V$1*'Trends Settings '!$B$1,0),
INDIRECT("'2019 Equip Index Factors'!B"&amp;TEXT(ROUND(($V$1*'Trends Settings '!$B$1),0)+2,"0")),
'2019 Equip Index Factors'!B21)*0.01,0),
IF(OR('M&amp;E Property Good Factor'!U20 &gt; 'Trends Settings '!$B$3,B20 &lt;=ROUND($V$1*'Trends Settings '!$B$1,0)),
ROUND('Trends Settings '!$B$3*
IF(B20&gt;ROUND($V$1*'Trends Settings '!$B$1,0),INDIRECT("'2019 Equip Index Factors'!B"&amp;TEXT(ROUND(($V$1*'Trends Settings '!$B$1),0)+2,"0")),'2019 Equip Index Factors'!B21)*0.01,0),V19))</f>
        <v>99</v>
      </c>
      <c r="W20" s="38">
        <f ca="1">IF(OR(B20=1,'M&amp;E Property Good Factor'!V21&gt;'Trends Settings '!$B$3),
ROUND('M&amp;E Property Good Factor'!V21*IF(B20&gt;ROUND($W$1*'Trends Settings '!$B$1,0),
INDIRECT("'2019 Equip Index Factors'!B"&amp;TEXT(ROUND(($W$1*'Trends Settings '!$B$1),0)+2,"0")),
'2019 Equip Index Factors'!B21)*0.01,0),
IF(OR('M&amp;E Property Good Factor'!V20 &gt; 'Trends Settings '!$B$3,B20 &lt;=ROUND($W$1*'Trends Settings '!$B$1,0)),
ROUND('Trends Settings '!$B$3*
IF(B20&gt;ROUND($W$1*'Trends Settings '!$B$1,0),INDIRECT("'2019 Equip Index Factors'!B"&amp;TEXT(ROUND(($W$1*'Trends Settings '!$B$1),0)+2,"0")),'2019 Equip Index Factors'!B21)*0.01,0),W19))</f>
        <v>110</v>
      </c>
    </row>
    <row r="21" spans="1:23" ht="12.75" customHeight="1">
      <c r="A21" s="63">
        <v>2000</v>
      </c>
      <c r="B21" s="33">
        <v>20</v>
      </c>
      <c r="C21" s="38">
        <f ca="1">IF(OR(B21=1,'M&amp;E Property Good Factor'!B22&gt;'Trends Settings '!$B$3),ROUND('M&amp;E Property Good Factor'!B22*IF(B21&gt;ROUND($C$1*'Trends Settings '!$B$1,0),INDIRECT("'2019 Equip Index Factors'!B"&amp;TEXT(ROUND(($C$1*'Trends Settings '!$B$1),0)+2,"0")),'2019 Equip Index Factors'!B22)*0.01,0),IF(OR('M&amp;E Property Good Factor'!B21 &gt; 'Trends Settings '!$B$3,B21 &lt;=ROUND($C$1*'Trends Settings '!$B$1,0)),ROUND('Trends Settings '!$B$3*IF(B21&gt;ROUND($C$1*'Trends Settings '!$B$1,0),INDIRECT("'2019 Equip Index Factors'!B"&amp;TEXT(ROUND(($C$1*'Trends Settings '!$B$1),0)+2,"0")),'2019 Equip Index Factors'!B22)*0.01,0),C20))</f>
        <v>11</v>
      </c>
      <c r="D21" s="38">
        <f ca="1">IF(OR(B21=1,'M&amp;E Property Good Factor'!C22&gt;'Trends Settings '!$B$3),
ROUND('M&amp;E Property Good Factor'!C22*IF(B21&gt;ROUND($D$1*'Trends Settings '!$B$1,0),
INDIRECT("'2019 Equip Index Factors'!B"&amp;TEXT(ROUND(($D$1*'Trends Settings '!$B$1),0)+2,"0")),
'2019 Equip Index Factors'!B22)*0.01,0),
IF(OR('M&amp;E Property Good Factor'!C21 &gt; 'Trends Settings '!$B$3,B21 &lt;=ROUND($D$1*'Trends Settings '!$B$1,0)),
ROUND('Trends Settings '!$B$3*
IF(B21&gt;ROUND($D$1*'Trends Settings '!$B$1,0),INDIRECT("'2019 Equip Index Factors'!B"&amp;TEXT(ROUND(($D$1*'Trends Settings '!$B$1),0)+2,"0")),'2019 Equip Index Factors'!B22)*0.01,0),D20))</f>
        <v>11</v>
      </c>
      <c r="E21" s="38">
        <f ca="1">IF(OR(B21=1,'M&amp;E Property Good Factor'!D22&gt;'Trends Settings '!$B$3),
ROUND('M&amp;E Property Good Factor'!D22*IF(B21&gt;ROUND($E$1*'Trends Settings '!$B$1,0),
INDIRECT("'2019 Equip Index Factors'!B"&amp;TEXT(ROUND(($E$1*'Trends Settings '!$B$1),0)+2,"0")),
'2019 Equip Index Factors'!B22)*0.01,0),
IF(OR('M&amp;E Property Good Factor'!D21 &gt; 'Trends Settings '!$B$3,B21 &lt;=ROUND($E$1*'Trends Settings '!$B$1,0)),
ROUND('Trends Settings '!$B$3*
IF(B21&gt;ROUND($E$1*'Trends Settings '!$B$1,0),INDIRECT("'2019 Equip Index Factors'!B"&amp;TEXT(ROUND(($E$1*'Trends Settings '!$B$1),0)+2,"0")),'2019 Equip Index Factors'!B22)*0.01,0),E20))</f>
        <v>11</v>
      </c>
      <c r="F21" s="38">
        <f ca="1">IF(OR(B21=1,'M&amp;E Property Good Factor'!E22&gt;'Trends Settings '!$B$3),
ROUND('M&amp;E Property Good Factor'!E22*IF(B21&gt;ROUND($F$1*'Trends Settings '!$B$1,0),
INDIRECT("'2019 Equip Index Factors'!B"&amp;TEXT(ROUND(($F$1*'Trends Settings '!$B$1),0)+2,"0")),
'2019 Equip Index Factors'!B22)*0.01,0),
IF(OR('M&amp;E Property Good Factor'!E21 &gt; 'Trends Settings '!$B$3,B21 &lt;=ROUND($F$1*'Trends Settings '!$B$1,0)),
ROUND('Trends Settings '!$B$3*
IF(B21&gt;ROUND($F$1*'Trends Settings '!$B$1,0),INDIRECT("'2019 Equip Index Factors'!B"&amp;TEXT(ROUND(($F$1*'Trends Settings '!$B$1),0)+2,"0")),'2019 Equip Index Factors'!B22)*0.01,0),F20))</f>
        <v>11</v>
      </c>
      <c r="G21" s="38">
        <f ca="1">IF(OR(B21=1,'M&amp;E Property Good Factor'!F22&gt;'Trends Settings '!$B$3),
ROUND('M&amp;E Property Good Factor'!F22*IF(B21&gt;ROUND($G$1*'Trends Settings '!$B$1,0),
INDIRECT("'2019 Equip Index Factors'!B"&amp;TEXT(ROUND(($G$1*'Trends Settings '!$B$1),0)+2,"0")),
'2019 Equip Index Factors'!B22)*0.01,0),
IF(OR('M&amp;E Property Good Factor'!F21 &gt; 'Trends Settings '!$B$3,B21 &lt;=ROUND($G$1*'Trends Settings '!$B$1,0)),
ROUND('Trends Settings '!$B$3*
IF(B21&gt;ROUND($G$1*'Trends Settings '!$B$1,0),INDIRECT("'2019 Equip Index Factors'!B"&amp;TEXT(ROUND(($G$1*'Trends Settings '!$B$1),0)+2,"0")),'2019 Equip Index Factors'!B22)*0.01,0),G20))</f>
        <v>12</v>
      </c>
      <c r="H21" s="38">
        <f ca="1">IF(OR(B21=1,'M&amp;E Property Good Factor'!G22&gt;'Trends Settings '!$B$3),
ROUND('M&amp;E Property Good Factor'!G22*IF(B21&gt;ROUND($H$1*'Trends Settings '!$B$1,0),
INDIRECT("'2019 Equip Index Factors'!B"&amp;TEXT(ROUND(($H$1*'Trends Settings '!$B$1),0)+2,"0")),
'2019 Equip Index Factors'!B22)*0.01,0),
IF(OR('M&amp;E Property Good Factor'!G21 &gt; 'Trends Settings '!$B$3,B21 &lt;=ROUND($H$1*'Trends Settings '!$B$1,0)),
ROUND('Trends Settings '!$B$3*
IF(B21&gt;ROUND($H$1*'Trends Settings '!$B$1,0),INDIRECT("'2019 Equip Index Factors'!B"&amp;TEXT(ROUND(($H$1*'Trends Settings '!$B$1),0)+2,"0")),'2019 Equip Index Factors'!B22)*0.01,0),H20))</f>
        <v>12</v>
      </c>
      <c r="I21" s="38">
        <f ca="1">IF(OR(B21=1,'M&amp;E Property Good Factor'!H22&gt;'Trends Settings '!$B$3),
ROUND('M&amp;E Property Good Factor'!H22*IF(B21&gt;ROUND($I$1*'Trends Settings '!$B$1,0),
INDIRECT("'2019 Equip Index Factors'!B"&amp;TEXT(ROUND(($I$1*'Trends Settings '!$B$1),0)+2,"0")),
'2019 Equip Index Factors'!B22)*0.01,0),
IF(OR('M&amp;E Property Good Factor'!H21 &gt; 'Trends Settings '!$B$3,B21 &lt;=ROUND($I$1*'Trends Settings '!$B$1,0)),
ROUND('Trends Settings '!$B$3*
IF(B21&gt;ROUND($I$1*'Trends Settings '!$B$1,0),INDIRECT("'2019 Equip Index Factors'!B"&amp;TEXT(ROUND(($I$1*'Trends Settings '!$B$1),0)+2,"0")),'2019 Equip Index Factors'!B22)*0.01,0),I20))</f>
        <v>12</v>
      </c>
      <c r="J21" s="38">
        <f ca="1">IF(OR(B21=1,'M&amp;E Property Good Factor'!I22&gt;'Trends Settings '!$B$3),
ROUND('M&amp;E Property Good Factor'!I22*IF(B21&gt;ROUND($J$1*'Trends Settings '!$B$1,0),
INDIRECT("'2019 Equip Index Factors'!B"&amp;TEXT(ROUND(($J$1*'Trends Settings '!$B$1),0)+2,"0")),
'2019 Equip Index Factors'!B22)*0.01,0),
IF(OR('M&amp;E Property Good Factor'!I21 &gt; 'Trends Settings '!$B$3,B21 &lt;=ROUND($J$1*'Trends Settings '!$B$1,0)),
ROUND('Trends Settings '!$B$3*
IF(B21&gt;ROUND($J$1*'Trends Settings '!$B$1,0),INDIRECT("'2019 Equip Index Factors'!B"&amp;TEXT(ROUND(($J$1*'Trends Settings '!$B$1),0)+2,"0")),'2019 Equip Index Factors'!B22)*0.01,0),J20))</f>
        <v>13</v>
      </c>
      <c r="K21" s="38">
        <f ca="1">IF(OR(B21=1,'M&amp;E Property Good Factor'!J22&gt;'Trends Settings '!$B$3),
ROUND('M&amp;E Property Good Factor'!J22*IF(B21&gt;ROUND($K$1*'Trends Settings '!$B$1,0),
INDIRECT("'2019 Equip Index Factors'!B"&amp;TEXT(ROUND(($K$1*'Trends Settings '!$B$1),0)+2,"0")),
'2019 Equip Index Factors'!B22)*0.01,0),
IF(OR('M&amp;E Property Good Factor'!J21 &gt; 'Trends Settings '!$B$3,B21 &lt;=ROUND($K$1*'Trends Settings '!$B$1,0)),
ROUND('Trends Settings '!$B$3*
IF(B21&gt;ROUND($K$1*'Trends Settings '!$B$1,0),INDIRECT("'2019 Equip Index Factors'!B"&amp;TEXT(ROUND(($K$1*'Trends Settings '!$B$1),0)+2,"0")),'2019 Equip Index Factors'!B22)*0.01,0),K20))</f>
        <v>13</v>
      </c>
      <c r="L21" s="38">
        <f ca="1">IF(OR(B21=1,'M&amp;E Property Good Factor'!K22&gt;'Trends Settings '!$B$3),
ROUND('M&amp;E Property Good Factor'!K22*IF(B21&gt;ROUND($L$1*'Trends Settings '!$B$1,0),
INDIRECT("'2019 Equip Index Factors'!B"&amp;TEXT(ROUND(($L$1*'Trends Settings '!$B$1),0)+2,"0")),
'2019 Equip Index Factors'!B22)*0.01,0),
IF(OR('M&amp;E Property Good Factor'!K21 &gt; 'Trends Settings '!$B$3,B21 &lt;=ROUND($L$1*'Trends Settings '!$B$1,0)),
ROUND('Trends Settings '!$B$3*
IF(B21&gt;ROUND($L$1*'Trends Settings '!$B$1,0),INDIRECT("'2019 Equip Index Factors'!B"&amp;TEXT(ROUND(($L$1*'Trends Settings '!$B$1),0)+2,"0")),'2019 Equip Index Factors'!B22)*0.01,0),L20))</f>
        <v>14</v>
      </c>
      <c r="M21" s="38">
        <f ca="1">IF(OR(B21=1,'M&amp;E Property Good Factor'!L22&gt;'Trends Settings '!$B$3),
ROUND('M&amp;E Property Good Factor'!L22*IF(B21&gt;ROUND($M$1*'Trends Settings '!$B$1,0),
INDIRECT("'2019 Equip Index Factors'!B"&amp;TEXT(ROUND(($M$1*'Trends Settings '!$B$1),0)+2,"0")),
'2019 Equip Index Factors'!B22)*0.01,0),
IF(OR('M&amp;E Property Good Factor'!L21 &gt; 'Trends Settings '!$B$3,B21 &lt;=ROUND($M$1*'Trends Settings '!$B$1,0)),
ROUND('Trends Settings '!$B$3*
IF(B21&gt;ROUND($M$1*'Trends Settings '!$B$1,0),INDIRECT("'2019 Equip Index Factors'!B"&amp;TEXT(ROUND(($M$1*'Trends Settings '!$B$1),0)+2,"0")),'2019 Equip Index Factors'!B22)*0.01,0),M20))</f>
        <v>15</v>
      </c>
      <c r="N21" s="38">
        <f ca="1">IF(OR(B21=1,'M&amp;E Property Good Factor'!M22&gt;'Trends Settings '!$B$3),
ROUND('M&amp;E Property Good Factor'!M22*IF(B21&gt;ROUND($N$1*'Trends Settings '!$B$1,0),
INDIRECT("'2019 Equip Index Factors'!B"&amp;TEXT(ROUND(($N$1*'Trends Settings '!$B$1),0)+2,"0")),
'2019 Equip Index Factors'!B22)*0.01,0),
IF(OR('M&amp;E Property Good Factor'!M21 &gt; 'Trends Settings '!$B$3,B21 &lt;=ROUND($N$1*'Trends Settings '!$B$1,0)),
ROUND('Trends Settings '!$B$3*
IF(B21&gt;ROUND($N$1*'Trends Settings '!$B$1,0),INDIRECT("'2019 Equip Index Factors'!B"&amp;TEXT(ROUND(($N$1*'Trends Settings '!$B$1),0)+2,"0")),'2019 Equip Index Factors'!B22)*0.01,0),N20))</f>
        <v>15</v>
      </c>
      <c r="O21" s="38">
        <f ca="1">IF(OR(B21=1,'M&amp;E Property Good Factor'!N22&gt;'Trends Settings '!$B$3),
ROUND('M&amp;E Property Good Factor'!N22*IF(B21&gt;ROUND($O$1*'Trends Settings '!$B$1,0),
INDIRECT("'2019 Equip Index Factors'!B"&amp;TEXT(ROUND(($O$1*'Trends Settings '!$B$1),0)+2,"0")),
'2019 Equip Index Factors'!B22)*0.01,0),
IF(OR('M&amp;E Property Good Factor'!N21 &gt; 'Trends Settings '!$B$3,B21 &lt;=ROUND($O$1*'Trends Settings '!$B$1,0)),
ROUND('Trends Settings '!$B$3*
IF(B21&gt;ROUND($O$1*'Trends Settings '!$B$1,0),INDIRECT("'2019 Equip Index Factors'!B"&amp;TEXT(ROUND(($O$1*'Trends Settings '!$B$1),0)+2,"0")),'2019 Equip Index Factors'!B22)*0.01,0),O20))</f>
        <v>16</v>
      </c>
      <c r="P21" s="38">
        <f ca="1">IF(OR(B21=1,'M&amp;E Property Good Factor'!O22&gt;'Trends Settings '!$B$3),
ROUND('M&amp;E Property Good Factor'!O22*IF(B21&gt;ROUND($P$1*'Trends Settings '!$B$1,0),
INDIRECT("'2019 Equip Index Factors'!B"&amp;TEXT(ROUND(($P$1*'Trends Settings '!$B$1),0)+2,"0")),
'2019 Equip Index Factors'!B22)*0.01,0),
IF(OR('M&amp;E Property Good Factor'!O21 &gt; 'Trends Settings '!$B$3,B21 &lt;=ROUND($P$1*'Trends Settings '!$B$1,0)),
ROUND('Trends Settings '!$B$3*
IF(B21&gt;ROUND($P$1*'Trends Settings '!$B$1,0),INDIRECT("'2019 Equip Index Factors'!B"&amp;TEXT(ROUND(($P$1*'Trends Settings '!$B$1),0)+2,"0")),'2019 Equip Index Factors'!B22)*0.01,0),P20))</f>
        <v>20</v>
      </c>
      <c r="Q21" s="38">
        <f ca="1">IF(OR(B21=1,'M&amp;E Property Good Factor'!P22&gt;'Trends Settings '!$B$3),
ROUND('M&amp;E Property Good Factor'!P22*IF(B21&gt;ROUND($Q$1*'Trends Settings '!$B$1,0),
INDIRECT("'2019 Equip Index Factors'!B"&amp;TEXT(ROUND(($Q$1*'Trends Settings '!$B$1),0)+2,"0")),
'2019 Equip Index Factors'!B22)*0.01,0),
IF(OR('M&amp;E Property Good Factor'!P21 &gt; 'Trends Settings '!$B$3,B21 &lt;=ROUND($Q$1*'Trends Settings '!$B$1,0)),
ROUND('Trends Settings '!$B$3*
IF(B21&gt;ROUND($Q$1*'Trends Settings '!$B$1,0),INDIRECT("'2019 Equip Index Factors'!B"&amp;TEXT(ROUND(($Q$1*'Trends Settings '!$B$1),0)+2,"0")),'2019 Equip Index Factors'!B22)*0.01,0),Q20))</f>
        <v>25</v>
      </c>
      <c r="R21" s="38">
        <f ca="1">IF(OR(B21=1,'M&amp;E Property Good Factor'!Q22&gt;'Trends Settings '!$B$3),
ROUND('M&amp;E Property Good Factor'!Q22*IF(B21&gt;ROUND($R$1*'Trends Settings '!$B$1,0),
INDIRECT("'2019 Equip Index Factors'!B"&amp;TEXT(ROUND(($R$1*'Trends Settings '!$B$1),0)+2,"0")),
'2019 Equip Index Factors'!B22)*0.01,0),
IF(OR('M&amp;E Property Good Factor'!Q21 &gt; 'Trends Settings '!$B$3,B21 &lt;=ROUND($R$1*'Trends Settings '!$B$1,0)),
ROUND('Trends Settings '!$B$3*
IF(B21&gt;ROUND($R$1*'Trends Settings '!$B$1,0),INDIRECT("'2019 Equip Index Factors'!B"&amp;TEXT(ROUND(($R$1*'Trends Settings '!$B$1),0)+2,"0")),'2019 Equip Index Factors'!B22)*0.01,0),R20))</f>
        <v>35</v>
      </c>
      <c r="S21" s="38">
        <f ca="1">IF(OR(B21=1,'M&amp;E Property Good Factor'!R22&gt;'Trends Settings '!$B$3),
ROUND('M&amp;E Property Good Factor'!R22*IF(B21&gt;ROUND($S$1*'Trends Settings '!$B$1,0),
INDIRECT("'2019 Equip Index Factors'!B"&amp;TEXT(ROUND(($S$1*'Trends Settings '!$B$1),0)+2,"0")),
'2019 Equip Index Factors'!B22)*0.01,0),
IF(OR('M&amp;E Property Good Factor'!R21 &gt; 'Trends Settings '!$B$3,B21 &lt;=ROUND($S$1*'Trends Settings '!$B$1,0)),
ROUND('Trends Settings '!$B$3*
IF(B21&gt;ROUND($S$1*'Trends Settings '!$B$1,0),INDIRECT("'2019 Equip Index Factors'!B"&amp;TEXT(ROUND(($S$1*'Trends Settings '!$B$1),0)+2,"0")),'2019 Equip Index Factors'!B22)*0.01,0),S20))</f>
        <v>44</v>
      </c>
      <c r="T21" s="38">
        <f ca="1">IF(OR(B21=1,'M&amp;E Property Good Factor'!S22&gt;'Trends Settings '!$B$3),
ROUND('M&amp;E Property Good Factor'!S22*IF(B21&gt;ROUND($T$1*'Trends Settings '!$B$1,0),
INDIRECT("'2019 Equip Index Factors'!B"&amp;TEXT(ROUND(($T$1*'Trends Settings '!$B$1),0)+2,"0")),
'2019 Equip Index Factors'!B22)*0.01,0),
IF(OR('M&amp;E Property Good Factor'!S21 &gt; 'Trends Settings '!$B$3,B21 &lt;=ROUND($T$1*'Trends Settings '!$B$1,0)),
ROUND('Trends Settings '!$B$3*
IF(B21&gt;ROUND($T$1*'Trends Settings '!$B$1,0),INDIRECT("'2019 Equip Index Factors'!B"&amp;TEXT(ROUND(($T$1*'Trends Settings '!$B$1),0)+2,"0")),'2019 Equip Index Factors'!B22)*0.01,0),T20))</f>
        <v>59</v>
      </c>
      <c r="U21" s="38">
        <f ca="1">IF(OR(B21=1,'M&amp;E Property Good Factor'!T22&gt;'Trends Settings '!$B$3),
ROUND('M&amp;E Property Good Factor'!T22*IF(B21&gt;ROUND($U$1*'Trends Settings '!$B$1,0),
INDIRECT("'2019 Equip Index Factors'!B"&amp;TEXT(ROUND(($U$1*'Trends Settings '!$B$1),0)+2,"0")),
'2019 Equip Index Factors'!B22)*0.01,0),
IF(OR('M&amp;E Property Good Factor'!T21 &gt; 'Trends Settings '!$B$3,B21 &lt;=ROUND($U$1*'Trends Settings '!$B$1,0)),
ROUND('Trends Settings '!$B$3*
IF(B21&gt;ROUND($U$1*'Trends Settings '!$B$1,0),INDIRECT("'2019 Equip Index Factors'!B"&amp;TEXT(ROUND(($U$1*'Trends Settings '!$B$1),0)+2,"0")),'2019 Equip Index Factors'!B22)*0.01,0),U20))</f>
        <v>80</v>
      </c>
      <c r="V21" s="38">
        <f ca="1">IF(OR(B21=1,'M&amp;E Property Good Factor'!U22&gt;'Trends Settings '!$B$3),
ROUND('M&amp;E Property Good Factor'!U22*IF(B21&gt;ROUND($V$1*'Trends Settings '!$B$1,0),
INDIRECT("'2019 Equip Index Factors'!B"&amp;TEXT(ROUND(($V$1*'Trends Settings '!$B$1),0)+2,"0")),
'2019 Equip Index Factors'!B22)*0.01,0),
IF(OR('M&amp;E Property Good Factor'!U21 &gt; 'Trends Settings '!$B$3,B21 &lt;=ROUND($V$1*'Trends Settings '!$B$1,0)),
ROUND('Trends Settings '!$B$3*
IF(B21&gt;ROUND($V$1*'Trends Settings '!$B$1,0),INDIRECT("'2019 Equip Index Factors'!B"&amp;TEXT(ROUND(($V$1*'Trends Settings '!$B$1),0)+2,"0")),'2019 Equip Index Factors'!B22)*0.01,0),V20))</f>
        <v>96</v>
      </c>
      <c r="W21" s="38">
        <f ca="1">IF(OR(B21=1,'M&amp;E Property Good Factor'!V22&gt;'Trends Settings '!$B$3),
ROUND('M&amp;E Property Good Factor'!V22*IF(B21&gt;ROUND($W$1*'Trends Settings '!$B$1,0),
INDIRECT("'2019 Equip Index Factors'!B"&amp;TEXT(ROUND(($W$1*'Trends Settings '!$B$1),0)+2,"0")),
'2019 Equip Index Factors'!B22)*0.01,0),
IF(OR('M&amp;E Property Good Factor'!V21 &gt; 'Trends Settings '!$B$3,B21 &lt;=ROUND($W$1*'Trends Settings '!$B$1,0)),
ROUND('Trends Settings '!$B$3*
IF(B21&gt;ROUND($W$1*'Trends Settings '!$B$1,0),INDIRECT("'2019 Equip Index Factors'!B"&amp;TEXT(ROUND(($W$1*'Trends Settings '!$B$1),0)+2,"0")),'2019 Equip Index Factors'!B22)*0.01,0),W20))</f>
        <v>108</v>
      </c>
    </row>
    <row r="22" spans="1:23" ht="12.75" customHeight="1">
      <c r="A22" s="63">
        <v>1999</v>
      </c>
      <c r="B22" s="33">
        <v>21</v>
      </c>
      <c r="C22" s="38">
        <f ca="1">IF(OR(B22=1,'M&amp;E Property Good Factor'!B23&gt;'Trends Settings '!$B$3),ROUND('M&amp;E Property Good Factor'!B23*IF(B22&gt;ROUND($C$1*'Trends Settings '!$B$1,0),INDIRECT("'2019 Equip Index Factors'!B"&amp;TEXT(ROUND(($C$1*'Trends Settings '!$B$1),0)+2,"0")),'2019 Equip Index Factors'!B23)*0.01,0),IF(OR('M&amp;E Property Good Factor'!B22 &gt; 'Trends Settings '!$B$3,B22 &lt;=ROUND($C$1*'Trends Settings '!$B$1,0)),ROUND('Trends Settings '!$B$3*IF(B22&gt;ROUND($C$1*'Trends Settings '!$B$1,0),INDIRECT("'2019 Equip Index Factors'!B"&amp;TEXT(ROUND(($C$1*'Trends Settings '!$B$1),0)+2,"0")),'2019 Equip Index Factors'!B23)*0.01,0),C21))</f>
        <v>11</v>
      </c>
      <c r="D22" s="38">
        <f ca="1">IF(OR(B22=1,'M&amp;E Property Good Factor'!C23&gt;'Trends Settings '!$B$3),
ROUND('M&amp;E Property Good Factor'!C23*IF(B22&gt;ROUND($D$1*'Trends Settings '!$B$1,0),
INDIRECT("'2019 Equip Index Factors'!B"&amp;TEXT(ROUND(($D$1*'Trends Settings '!$B$1),0)+2,"0")),
'2019 Equip Index Factors'!B23)*0.01,0),
IF(OR('M&amp;E Property Good Factor'!C22 &gt; 'Trends Settings '!$B$3,B22 &lt;=ROUND($D$1*'Trends Settings '!$B$1,0)),
ROUND('Trends Settings '!$B$3*
IF(B22&gt;ROUND($D$1*'Trends Settings '!$B$1,0),INDIRECT("'2019 Equip Index Factors'!B"&amp;TEXT(ROUND(($D$1*'Trends Settings '!$B$1),0)+2,"0")),'2019 Equip Index Factors'!B23)*0.01,0),D21))</f>
        <v>11</v>
      </c>
      <c r="E22" s="38">
        <f ca="1">IF(OR(B22=1,'M&amp;E Property Good Factor'!D23&gt;'Trends Settings '!$B$3),
ROUND('M&amp;E Property Good Factor'!D23*IF(B22&gt;ROUND($E$1*'Trends Settings '!$B$1,0),
INDIRECT("'2019 Equip Index Factors'!B"&amp;TEXT(ROUND(($E$1*'Trends Settings '!$B$1),0)+2,"0")),
'2019 Equip Index Factors'!B23)*0.01,0),
IF(OR('M&amp;E Property Good Factor'!D22 &gt; 'Trends Settings '!$B$3,B22 &lt;=ROUND($E$1*'Trends Settings '!$B$1,0)),
ROUND('Trends Settings '!$B$3*
IF(B22&gt;ROUND($E$1*'Trends Settings '!$B$1,0),INDIRECT("'2019 Equip Index Factors'!B"&amp;TEXT(ROUND(($E$1*'Trends Settings '!$B$1),0)+2,"0")),'2019 Equip Index Factors'!B23)*0.01,0),E21))</f>
        <v>11</v>
      </c>
      <c r="F22" s="38">
        <f ca="1">IF(OR(B22=1,'M&amp;E Property Good Factor'!E23&gt;'Trends Settings '!$B$3),
ROUND('M&amp;E Property Good Factor'!E23*IF(B22&gt;ROUND($F$1*'Trends Settings '!$B$1,0),
INDIRECT("'2019 Equip Index Factors'!B"&amp;TEXT(ROUND(($F$1*'Trends Settings '!$B$1),0)+2,"0")),
'2019 Equip Index Factors'!B23)*0.01,0),
IF(OR('M&amp;E Property Good Factor'!E22 &gt; 'Trends Settings '!$B$3,B22 &lt;=ROUND($F$1*'Trends Settings '!$B$1,0)),
ROUND('Trends Settings '!$B$3*
IF(B22&gt;ROUND($F$1*'Trends Settings '!$B$1,0),INDIRECT("'2019 Equip Index Factors'!B"&amp;TEXT(ROUND(($F$1*'Trends Settings '!$B$1),0)+2,"0")),'2019 Equip Index Factors'!B23)*0.01,0),F21))</f>
        <v>11</v>
      </c>
      <c r="G22" s="38">
        <f ca="1">IF(OR(B22=1,'M&amp;E Property Good Factor'!F23&gt;'Trends Settings '!$B$3),
ROUND('M&amp;E Property Good Factor'!F23*IF(B22&gt;ROUND($G$1*'Trends Settings '!$B$1,0),
INDIRECT("'2019 Equip Index Factors'!B"&amp;TEXT(ROUND(($G$1*'Trends Settings '!$B$1),0)+2,"0")),
'2019 Equip Index Factors'!B23)*0.01,0),
IF(OR('M&amp;E Property Good Factor'!F22 &gt; 'Trends Settings '!$B$3,B22 &lt;=ROUND($G$1*'Trends Settings '!$B$1,0)),
ROUND('Trends Settings '!$B$3*
IF(B22&gt;ROUND($G$1*'Trends Settings '!$B$1,0),INDIRECT("'2019 Equip Index Factors'!B"&amp;TEXT(ROUND(($G$1*'Trends Settings '!$B$1),0)+2,"0")),'2019 Equip Index Factors'!B23)*0.01,0),G21))</f>
        <v>12</v>
      </c>
      <c r="H22" s="38">
        <f ca="1">IF(OR(B22=1,'M&amp;E Property Good Factor'!G23&gt;'Trends Settings '!$B$3),
ROUND('M&amp;E Property Good Factor'!G23*IF(B22&gt;ROUND($H$1*'Trends Settings '!$B$1,0),
INDIRECT("'2019 Equip Index Factors'!B"&amp;TEXT(ROUND(($H$1*'Trends Settings '!$B$1),0)+2,"0")),
'2019 Equip Index Factors'!B23)*0.01,0),
IF(OR('M&amp;E Property Good Factor'!G22 &gt; 'Trends Settings '!$B$3,B22 &lt;=ROUND($H$1*'Trends Settings '!$B$1,0)),
ROUND('Trends Settings '!$B$3*
IF(B22&gt;ROUND($H$1*'Trends Settings '!$B$1,0),INDIRECT("'2019 Equip Index Factors'!B"&amp;TEXT(ROUND(($H$1*'Trends Settings '!$B$1),0)+2,"0")),'2019 Equip Index Factors'!B23)*0.01,0),H21))</f>
        <v>12</v>
      </c>
      <c r="I22" s="38">
        <f ca="1">IF(OR(B22=1,'M&amp;E Property Good Factor'!H23&gt;'Trends Settings '!$B$3),
ROUND('M&amp;E Property Good Factor'!H23*IF(B22&gt;ROUND($I$1*'Trends Settings '!$B$1,0),
INDIRECT("'2019 Equip Index Factors'!B"&amp;TEXT(ROUND(($I$1*'Trends Settings '!$B$1),0)+2,"0")),
'2019 Equip Index Factors'!B23)*0.01,0),
IF(OR('M&amp;E Property Good Factor'!H22 &gt; 'Trends Settings '!$B$3,B22 &lt;=ROUND($I$1*'Trends Settings '!$B$1,0)),
ROUND('Trends Settings '!$B$3*
IF(B22&gt;ROUND($I$1*'Trends Settings '!$B$1,0),INDIRECT("'2019 Equip Index Factors'!B"&amp;TEXT(ROUND(($I$1*'Trends Settings '!$B$1),0)+2,"0")),'2019 Equip Index Factors'!B23)*0.01,0),I21))</f>
        <v>12</v>
      </c>
      <c r="J22" s="38">
        <f ca="1">IF(OR(B22=1,'M&amp;E Property Good Factor'!I23&gt;'Trends Settings '!$B$3),
ROUND('M&amp;E Property Good Factor'!I23*IF(B22&gt;ROUND($J$1*'Trends Settings '!$B$1,0),
INDIRECT("'2019 Equip Index Factors'!B"&amp;TEXT(ROUND(($J$1*'Trends Settings '!$B$1),0)+2,"0")),
'2019 Equip Index Factors'!B23)*0.01,0),
IF(OR('M&amp;E Property Good Factor'!I22 &gt; 'Trends Settings '!$B$3,B22 &lt;=ROUND($J$1*'Trends Settings '!$B$1,0)),
ROUND('Trends Settings '!$B$3*
IF(B22&gt;ROUND($J$1*'Trends Settings '!$B$1,0),INDIRECT("'2019 Equip Index Factors'!B"&amp;TEXT(ROUND(($J$1*'Trends Settings '!$B$1),0)+2,"0")),'2019 Equip Index Factors'!B23)*0.01,0),J21))</f>
        <v>13</v>
      </c>
      <c r="K22" s="38">
        <f ca="1">IF(OR(B22=1,'M&amp;E Property Good Factor'!J23&gt;'Trends Settings '!$B$3),
ROUND('M&amp;E Property Good Factor'!J23*IF(B22&gt;ROUND($K$1*'Trends Settings '!$B$1,0),
INDIRECT("'2019 Equip Index Factors'!B"&amp;TEXT(ROUND(($K$1*'Trends Settings '!$B$1),0)+2,"0")),
'2019 Equip Index Factors'!B23)*0.01,0),
IF(OR('M&amp;E Property Good Factor'!J22 &gt; 'Trends Settings '!$B$3,B22 &lt;=ROUND($K$1*'Trends Settings '!$B$1,0)),
ROUND('Trends Settings '!$B$3*
IF(B22&gt;ROUND($K$1*'Trends Settings '!$B$1,0),INDIRECT("'2019 Equip Index Factors'!B"&amp;TEXT(ROUND(($K$1*'Trends Settings '!$B$1),0)+2,"0")),'2019 Equip Index Factors'!B23)*0.01,0),K21))</f>
        <v>13</v>
      </c>
      <c r="L22" s="38">
        <f ca="1">IF(OR(B22=1,'M&amp;E Property Good Factor'!K23&gt;'Trends Settings '!$B$3),
ROUND('M&amp;E Property Good Factor'!K23*IF(B22&gt;ROUND($L$1*'Trends Settings '!$B$1,0),
INDIRECT("'2019 Equip Index Factors'!B"&amp;TEXT(ROUND(($L$1*'Trends Settings '!$B$1),0)+2,"0")),
'2019 Equip Index Factors'!B23)*0.01,0),
IF(OR('M&amp;E Property Good Factor'!K22 &gt; 'Trends Settings '!$B$3,B22 &lt;=ROUND($L$1*'Trends Settings '!$B$1,0)),
ROUND('Trends Settings '!$B$3*
IF(B22&gt;ROUND($L$1*'Trends Settings '!$B$1,0),INDIRECT("'2019 Equip Index Factors'!B"&amp;TEXT(ROUND(($L$1*'Trends Settings '!$B$1),0)+2,"0")),'2019 Equip Index Factors'!B23)*0.01,0),L21))</f>
        <v>14</v>
      </c>
      <c r="M22" s="38">
        <f ca="1">IF(OR(B22=1,'M&amp;E Property Good Factor'!L23&gt;'Trends Settings '!$B$3),
ROUND('M&amp;E Property Good Factor'!L23*IF(B22&gt;ROUND($M$1*'Trends Settings '!$B$1,0),
INDIRECT("'2019 Equip Index Factors'!B"&amp;TEXT(ROUND(($M$1*'Trends Settings '!$B$1),0)+2,"0")),
'2019 Equip Index Factors'!B23)*0.01,0),
IF(OR('M&amp;E Property Good Factor'!L22 &gt; 'Trends Settings '!$B$3,B22 &lt;=ROUND($M$1*'Trends Settings '!$B$1,0)),
ROUND('Trends Settings '!$B$3*
IF(B22&gt;ROUND($M$1*'Trends Settings '!$B$1,0),INDIRECT("'2019 Equip Index Factors'!B"&amp;TEXT(ROUND(($M$1*'Trends Settings '!$B$1),0)+2,"0")),'2019 Equip Index Factors'!B23)*0.01,0),M21))</f>
        <v>15</v>
      </c>
      <c r="N22" s="38">
        <f ca="1">IF(OR(B22=1,'M&amp;E Property Good Factor'!M23&gt;'Trends Settings '!$B$3),
ROUND('M&amp;E Property Good Factor'!M23*IF(B22&gt;ROUND($N$1*'Trends Settings '!$B$1,0),
INDIRECT("'2019 Equip Index Factors'!B"&amp;TEXT(ROUND(($N$1*'Trends Settings '!$B$1),0)+2,"0")),
'2019 Equip Index Factors'!B23)*0.01,0),
IF(OR('M&amp;E Property Good Factor'!M22 &gt; 'Trends Settings '!$B$3,B22 &lt;=ROUND($N$1*'Trends Settings '!$B$1,0)),
ROUND('Trends Settings '!$B$3*
IF(B22&gt;ROUND($N$1*'Trends Settings '!$B$1,0),INDIRECT("'2019 Equip Index Factors'!B"&amp;TEXT(ROUND(($N$1*'Trends Settings '!$B$1),0)+2,"0")),'2019 Equip Index Factors'!B23)*0.01,0),N21))</f>
        <v>15</v>
      </c>
      <c r="O22" s="38">
        <f ca="1">IF(OR(B22=1,'M&amp;E Property Good Factor'!N23&gt;'Trends Settings '!$B$3),
ROUND('M&amp;E Property Good Factor'!N23*IF(B22&gt;ROUND($O$1*'Trends Settings '!$B$1,0),
INDIRECT("'2019 Equip Index Factors'!B"&amp;TEXT(ROUND(($O$1*'Trends Settings '!$B$1),0)+2,"0")),
'2019 Equip Index Factors'!B23)*0.01,0),
IF(OR('M&amp;E Property Good Factor'!N22 &gt; 'Trends Settings '!$B$3,B22 &lt;=ROUND($O$1*'Trends Settings '!$B$1,0)),
ROUND('Trends Settings '!$B$3*
IF(B22&gt;ROUND($O$1*'Trends Settings '!$B$1,0),INDIRECT("'2019 Equip Index Factors'!B"&amp;TEXT(ROUND(($O$1*'Trends Settings '!$B$1),0)+2,"0")),'2019 Equip Index Factors'!B23)*0.01,0),O21))</f>
        <v>16</v>
      </c>
      <c r="P22" s="38">
        <f ca="1">IF(OR(B22=1,'M&amp;E Property Good Factor'!O23&gt;'Trends Settings '!$B$3),
ROUND('M&amp;E Property Good Factor'!O23*IF(B22&gt;ROUND($P$1*'Trends Settings '!$B$1,0),
INDIRECT("'2019 Equip Index Factors'!B"&amp;TEXT(ROUND(($P$1*'Trends Settings '!$B$1),0)+2,"0")),
'2019 Equip Index Factors'!B23)*0.01,0),
IF(OR('M&amp;E Property Good Factor'!O22 &gt; 'Trends Settings '!$B$3,B22 &lt;=ROUND($P$1*'Trends Settings '!$B$1,0)),
ROUND('Trends Settings '!$B$3*
IF(B22&gt;ROUND($P$1*'Trends Settings '!$B$1,0),INDIRECT("'2019 Equip Index Factors'!B"&amp;TEXT(ROUND(($P$1*'Trends Settings '!$B$1),0)+2,"0")),'2019 Equip Index Factors'!B23)*0.01,0),P21))</f>
        <v>18</v>
      </c>
      <c r="Q22" s="38">
        <f ca="1">IF(OR(B22=1,'M&amp;E Property Good Factor'!P23&gt;'Trends Settings '!$B$3),
ROUND('M&amp;E Property Good Factor'!P23*IF(B22&gt;ROUND($Q$1*'Trends Settings '!$B$1,0),
INDIRECT("'2019 Equip Index Factors'!B"&amp;TEXT(ROUND(($Q$1*'Trends Settings '!$B$1),0)+2,"0")),
'2019 Equip Index Factors'!B23)*0.01,0),
IF(OR('M&amp;E Property Good Factor'!P22 &gt; 'Trends Settings '!$B$3,B22 &lt;=ROUND($Q$1*'Trends Settings '!$B$1,0)),
ROUND('Trends Settings '!$B$3*
IF(B22&gt;ROUND($Q$1*'Trends Settings '!$B$1,0),INDIRECT("'2019 Equip Index Factors'!B"&amp;TEXT(ROUND(($Q$1*'Trends Settings '!$B$1),0)+2,"0")),'2019 Equip Index Factors'!B23)*0.01,0),Q21))</f>
        <v>22</v>
      </c>
      <c r="R22" s="38">
        <f ca="1">IF(OR(B22=1,'M&amp;E Property Good Factor'!Q23&gt;'Trends Settings '!$B$3),
ROUND('M&amp;E Property Good Factor'!Q23*IF(B22&gt;ROUND($R$1*'Trends Settings '!$B$1,0),
INDIRECT("'2019 Equip Index Factors'!B"&amp;TEXT(ROUND(($R$1*'Trends Settings '!$B$1),0)+2,"0")),
'2019 Equip Index Factors'!B23)*0.01,0),
IF(OR('M&amp;E Property Good Factor'!Q22 &gt; 'Trends Settings '!$B$3,B22 &lt;=ROUND($R$1*'Trends Settings '!$B$1,0)),
ROUND('Trends Settings '!$B$3*
IF(B22&gt;ROUND($R$1*'Trends Settings '!$B$1,0),INDIRECT("'2019 Equip Index Factors'!B"&amp;TEXT(ROUND(($R$1*'Trends Settings '!$B$1),0)+2,"0")),'2019 Equip Index Factors'!B23)*0.01,0),R21))</f>
        <v>31</v>
      </c>
      <c r="S22" s="38">
        <f ca="1">IF(OR(B22=1,'M&amp;E Property Good Factor'!R23&gt;'Trends Settings '!$B$3),
ROUND('M&amp;E Property Good Factor'!R23*IF(B22&gt;ROUND($S$1*'Trends Settings '!$B$1,0),
INDIRECT("'2019 Equip Index Factors'!B"&amp;TEXT(ROUND(($S$1*'Trends Settings '!$B$1),0)+2,"0")),
'2019 Equip Index Factors'!B23)*0.01,0),
IF(OR('M&amp;E Property Good Factor'!R22 &gt; 'Trends Settings '!$B$3,B22 &lt;=ROUND($S$1*'Trends Settings '!$B$1,0)),
ROUND('Trends Settings '!$B$3*
IF(B22&gt;ROUND($S$1*'Trends Settings '!$B$1,0),INDIRECT("'2019 Equip Index Factors'!B"&amp;TEXT(ROUND(($S$1*'Trends Settings '!$B$1),0)+2,"0")),'2019 Equip Index Factors'!B23)*0.01,0),S21))</f>
        <v>41</v>
      </c>
      <c r="T22" s="38">
        <f ca="1">IF(OR(B22=1,'M&amp;E Property Good Factor'!S23&gt;'Trends Settings '!$B$3),
ROUND('M&amp;E Property Good Factor'!S23*IF(B22&gt;ROUND($T$1*'Trends Settings '!$B$1,0),
INDIRECT("'2019 Equip Index Factors'!B"&amp;TEXT(ROUND(($T$1*'Trends Settings '!$B$1),0)+2,"0")),
'2019 Equip Index Factors'!B23)*0.01,0),
IF(OR('M&amp;E Property Good Factor'!S22 &gt; 'Trends Settings '!$B$3,B22 &lt;=ROUND($T$1*'Trends Settings '!$B$1,0)),
ROUND('Trends Settings '!$B$3*
IF(B22&gt;ROUND($T$1*'Trends Settings '!$B$1,0),INDIRECT("'2019 Equip Index Factors'!B"&amp;TEXT(ROUND(($T$1*'Trends Settings '!$B$1),0)+2,"0")),'2019 Equip Index Factors'!B23)*0.01,0),T21))</f>
        <v>56</v>
      </c>
      <c r="U22" s="38">
        <f ca="1">IF(OR(B22=1,'M&amp;E Property Good Factor'!T23&gt;'Trends Settings '!$B$3),
ROUND('M&amp;E Property Good Factor'!T23*IF(B22&gt;ROUND($U$1*'Trends Settings '!$B$1,0),
INDIRECT("'2019 Equip Index Factors'!B"&amp;TEXT(ROUND(($U$1*'Trends Settings '!$B$1),0)+2,"0")),
'2019 Equip Index Factors'!B23)*0.01,0),
IF(OR('M&amp;E Property Good Factor'!T22 &gt; 'Trends Settings '!$B$3,B22 &lt;=ROUND($U$1*'Trends Settings '!$B$1,0)),
ROUND('Trends Settings '!$B$3*
IF(B22&gt;ROUND($U$1*'Trends Settings '!$B$1,0),INDIRECT("'2019 Equip Index Factors'!B"&amp;TEXT(ROUND(($U$1*'Trends Settings '!$B$1),0)+2,"0")),'2019 Equip Index Factors'!B23)*0.01,0),U21))</f>
        <v>77</v>
      </c>
      <c r="V22" s="38">
        <f ca="1">IF(OR(B22=1,'M&amp;E Property Good Factor'!U23&gt;'Trends Settings '!$B$3),
ROUND('M&amp;E Property Good Factor'!U23*IF(B22&gt;ROUND($V$1*'Trends Settings '!$B$1,0),
INDIRECT("'2019 Equip Index Factors'!B"&amp;TEXT(ROUND(($V$1*'Trends Settings '!$B$1),0)+2,"0")),
'2019 Equip Index Factors'!B23)*0.01,0),
IF(OR('M&amp;E Property Good Factor'!U22 &gt; 'Trends Settings '!$B$3,B22 &lt;=ROUND($V$1*'Trends Settings '!$B$1,0)),
ROUND('Trends Settings '!$B$3*
IF(B22&gt;ROUND($V$1*'Trends Settings '!$B$1,0),INDIRECT("'2019 Equip Index Factors'!B"&amp;TEXT(ROUND(($V$1*'Trends Settings '!$B$1),0)+2,"0")),'2019 Equip Index Factors'!B23)*0.01,0),V21))</f>
        <v>94</v>
      </c>
      <c r="W22" s="38">
        <f ca="1">IF(OR(B22=1,'M&amp;E Property Good Factor'!V23&gt;'Trends Settings '!$B$3),
ROUND('M&amp;E Property Good Factor'!V23*IF(B22&gt;ROUND($W$1*'Trends Settings '!$B$1,0),
INDIRECT("'2019 Equip Index Factors'!B"&amp;TEXT(ROUND(($W$1*'Trends Settings '!$B$1),0)+2,"0")),
'2019 Equip Index Factors'!B23)*0.01,0),
IF(OR('M&amp;E Property Good Factor'!V22 &gt; 'Trends Settings '!$B$3,B22 &lt;=ROUND($W$1*'Trends Settings '!$B$1,0)),
ROUND('Trends Settings '!$B$3*
IF(B22&gt;ROUND($W$1*'Trends Settings '!$B$1,0),INDIRECT("'2019 Equip Index Factors'!B"&amp;TEXT(ROUND(($W$1*'Trends Settings '!$B$1),0)+2,"0")),'2019 Equip Index Factors'!B23)*0.01,0),W21))</f>
        <v>107</v>
      </c>
    </row>
    <row r="23" spans="1:23" ht="12.75" customHeight="1">
      <c r="A23" s="63">
        <v>1998</v>
      </c>
      <c r="B23" s="33">
        <v>22</v>
      </c>
      <c r="C23" s="38">
        <f ca="1">IF(OR(B23=1,'M&amp;E Property Good Factor'!B24&gt;'Trends Settings '!$B$3),ROUND('M&amp;E Property Good Factor'!B24*IF(B23&gt;ROUND($C$1*'Trends Settings '!$B$1,0),INDIRECT("'2019 Equip Index Factors'!B"&amp;TEXT(ROUND(($C$1*'Trends Settings '!$B$1),0)+2,"0")),'2019 Equip Index Factors'!B24)*0.01,0),IF(OR('M&amp;E Property Good Factor'!B23 &gt; 'Trends Settings '!$B$3,B23 &lt;=ROUND($C$1*'Trends Settings '!$B$1,0)),ROUND('Trends Settings '!$B$3*IF(B23&gt;ROUND($C$1*'Trends Settings '!$B$1,0),INDIRECT("'2019 Equip Index Factors'!B"&amp;TEXT(ROUND(($C$1*'Trends Settings '!$B$1),0)+2,"0")),'2019 Equip Index Factors'!B24)*0.01,0),C22))</f>
        <v>11</v>
      </c>
      <c r="D23" s="38">
        <f ca="1">IF(OR(B23=1,'M&amp;E Property Good Factor'!C24&gt;'Trends Settings '!$B$3),
ROUND('M&amp;E Property Good Factor'!C24*IF(B23&gt;ROUND($D$1*'Trends Settings '!$B$1,0),
INDIRECT("'2019 Equip Index Factors'!B"&amp;TEXT(ROUND(($D$1*'Trends Settings '!$B$1),0)+2,"0")),
'2019 Equip Index Factors'!B24)*0.01,0),
IF(OR('M&amp;E Property Good Factor'!C23 &gt; 'Trends Settings '!$B$3,B23 &lt;=ROUND($D$1*'Trends Settings '!$B$1,0)),
ROUND('Trends Settings '!$B$3*
IF(B23&gt;ROUND($D$1*'Trends Settings '!$B$1,0),INDIRECT("'2019 Equip Index Factors'!B"&amp;TEXT(ROUND(($D$1*'Trends Settings '!$B$1),0)+2,"0")),'2019 Equip Index Factors'!B24)*0.01,0),D22))</f>
        <v>11</v>
      </c>
      <c r="E23" s="38">
        <f ca="1">IF(OR(B23=1,'M&amp;E Property Good Factor'!D24&gt;'Trends Settings '!$B$3),
ROUND('M&amp;E Property Good Factor'!D24*IF(B23&gt;ROUND($E$1*'Trends Settings '!$B$1,0),
INDIRECT("'2019 Equip Index Factors'!B"&amp;TEXT(ROUND(($E$1*'Trends Settings '!$B$1),0)+2,"0")),
'2019 Equip Index Factors'!B24)*0.01,0),
IF(OR('M&amp;E Property Good Factor'!D23 &gt; 'Trends Settings '!$B$3,B23 &lt;=ROUND($E$1*'Trends Settings '!$B$1,0)),
ROUND('Trends Settings '!$B$3*
IF(B23&gt;ROUND($E$1*'Trends Settings '!$B$1,0),INDIRECT("'2019 Equip Index Factors'!B"&amp;TEXT(ROUND(($E$1*'Trends Settings '!$B$1),0)+2,"0")),'2019 Equip Index Factors'!B24)*0.01,0),E22))</f>
        <v>11</v>
      </c>
      <c r="F23" s="38">
        <f ca="1">IF(OR(B23=1,'M&amp;E Property Good Factor'!E24&gt;'Trends Settings '!$B$3),
ROUND('M&amp;E Property Good Factor'!E24*IF(B23&gt;ROUND($F$1*'Trends Settings '!$B$1,0),
INDIRECT("'2019 Equip Index Factors'!B"&amp;TEXT(ROUND(($F$1*'Trends Settings '!$B$1),0)+2,"0")),
'2019 Equip Index Factors'!B24)*0.01,0),
IF(OR('M&amp;E Property Good Factor'!E23 &gt; 'Trends Settings '!$B$3,B23 &lt;=ROUND($F$1*'Trends Settings '!$B$1,0)),
ROUND('Trends Settings '!$B$3*
IF(B23&gt;ROUND($F$1*'Trends Settings '!$B$1,0),INDIRECT("'2019 Equip Index Factors'!B"&amp;TEXT(ROUND(($F$1*'Trends Settings '!$B$1),0)+2,"0")),'2019 Equip Index Factors'!B24)*0.01,0),F22))</f>
        <v>11</v>
      </c>
      <c r="G23" s="38">
        <f ca="1">IF(OR(B23=1,'M&amp;E Property Good Factor'!F24&gt;'Trends Settings '!$B$3),
ROUND('M&amp;E Property Good Factor'!F24*IF(B23&gt;ROUND($G$1*'Trends Settings '!$B$1,0),
INDIRECT("'2019 Equip Index Factors'!B"&amp;TEXT(ROUND(($G$1*'Trends Settings '!$B$1),0)+2,"0")),
'2019 Equip Index Factors'!B24)*0.01,0),
IF(OR('M&amp;E Property Good Factor'!F23 &gt; 'Trends Settings '!$B$3,B23 &lt;=ROUND($G$1*'Trends Settings '!$B$1,0)),
ROUND('Trends Settings '!$B$3*
IF(B23&gt;ROUND($G$1*'Trends Settings '!$B$1,0),INDIRECT("'2019 Equip Index Factors'!B"&amp;TEXT(ROUND(($G$1*'Trends Settings '!$B$1),0)+2,"0")),'2019 Equip Index Factors'!B24)*0.01,0),G22))</f>
        <v>12</v>
      </c>
      <c r="H23" s="38">
        <f ca="1">IF(OR(B23=1,'M&amp;E Property Good Factor'!G24&gt;'Trends Settings '!$B$3),
ROUND('M&amp;E Property Good Factor'!G24*IF(B23&gt;ROUND($H$1*'Trends Settings '!$B$1,0),
INDIRECT("'2019 Equip Index Factors'!B"&amp;TEXT(ROUND(($H$1*'Trends Settings '!$B$1),0)+2,"0")),
'2019 Equip Index Factors'!B24)*0.01,0),
IF(OR('M&amp;E Property Good Factor'!G23 &gt; 'Trends Settings '!$B$3,B23 &lt;=ROUND($H$1*'Trends Settings '!$B$1,0)),
ROUND('Trends Settings '!$B$3*
IF(B23&gt;ROUND($H$1*'Trends Settings '!$B$1,0),INDIRECT("'2019 Equip Index Factors'!B"&amp;TEXT(ROUND(($H$1*'Trends Settings '!$B$1),0)+2,"0")),'2019 Equip Index Factors'!B24)*0.01,0),H22))</f>
        <v>12</v>
      </c>
      <c r="I23" s="38">
        <f ca="1">IF(OR(B23=1,'M&amp;E Property Good Factor'!H24&gt;'Trends Settings '!$B$3),
ROUND('M&amp;E Property Good Factor'!H24*IF(B23&gt;ROUND($I$1*'Trends Settings '!$B$1,0),
INDIRECT("'2019 Equip Index Factors'!B"&amp;TEXT(ROUND(($I$1*'Trends Settings '!$B$1),0)+2,"0")),
'2019 Equip Index Factors'!B24)*0.01,0),
IF(OR('M&amp;E Property Good Factor'!H23 &gt; 'Trends Settings '!$B$3,B23 &lt;=ROUND($I$1*'Trends Settings '!$B$1,0)),
ROUND('Trends Settings '!$B$3*
IF(B23&gt;ROUND($I$1*'Trends Settings '!$B$1,0),INDIRECT("'2019 Equip Index Factors'!B"&amp;TEXT(ROUND(($I$1*'Trends Settings '!$B$1),0)+2,"0")),'2019 Equip Index Factors'!B24)*0.01,0),I22))</f>
        <v>12</v>
      </c>
      <c r="J23" s="38">
        <f ca="1">IF(OR(B23=1,'M&amp;E Property Good Factor'!I24&gt;'Trends Settings '!$B$3),
ROUND('M&amp;E Property Good Factor'!I24*IF(B23&gt;ROUND($J$1*'Trends Settings '!$B$1,0),
INDIRECT("'2019 Equip Index Factors'!B"&amp;TEXT(ROUND(($J$1*'Trends Settings '!$B$1),0)+2,"0")),
'2019 Equip Index Factors'!B24)*0.01,0),
IF(OR('M&amp;E Property Good Factor'!I23 &gt; 'Trends Settings '!$B$3,B23 &lt;=ROUND($J$1*'Trends Settings '!$B$1,0)),
ROUND('Trends Settings '!$B$3*
IF(B23&gt;ROUND($J$1*'Trends Settings '!$B$1,0),INDIRECT("'2019 Equip Index Factors'!B"&amp;TEXT(ROUND(($J$1*'Trends Settings '!$B$1),0)+2,"0")),'2019 Equip Index Factors'!B24)*0.01,0),J22))</f>
        <v>13</v>
      </c>
      <c r="K23" s="38">
        <f ca="1">IF(OR(B23=1,'M&amp;E Property Good Factor'!J24&gt;'Trends Settings '!$B$3),
ROUND('M&amp;E Property Good Factor'!J24*IF(B23&gt;ROUND($K$1*'Trends Settings '!$B$1,0),
INDIRECT("'2019 Equip Index Factors'!B"&amp;TEXT(ROUND(($K$1*'Trends Settings '!$B$1),0)+2,"0")),
'2019 Equip Index Factors'!B24)*0.01,0),
IF(OR('M&amp;E Property Good Factor'!J23 &gt; 'Trends Settings '!$B$3,B23 &lt;=ROUND($K$1*'Trends Settings '!$B$1,0)),
ROUND('Trends Settings '!$B$3*
IF(B23&gt;ROUND($K$1*'Trends Settings '!$B$1,0),INDIRECT("'2019 Equip Index Factors'!B"&amp;TEXT(ROUND(($K$1*'Trends Settings '!$B$1),0)+2,"0")),'2019 Equip Index Factors'!B24)*0.01,0),K22))</f>
        <v>13</v>
      </c>
      <c r="L23" s="38">
        <f ca="1">IF(OR(B23=1,'M&amp;E Property Good Factor'!K24&gt;'Trends Settings '!$B$3),
ROUND('M&amp;E Property Good Factor'!K24*IF(B23&gt;ROUND($L$1*'Trends Settings '!$B$1,0),
INDIRECT("'2019 Equip Index Factors'!B"&amp;TEXT(ROUND(($L$1*'Trends Settings '!$B$1),0)+2,"0")),
'2019 Equip Index Factors'!B24)*0.01,0),
IF(OR('M&amp;E Property Good Factor'!K23 &gt; 'Trends Settings '!$B$3,B23 &lt;=ROUND($L$1*'Trends Settings '!$B$1,0)),
ROUND('Trends Settings '!$B$3*
IF(B23&gt;ROUND($L$1*'Trends Settings '!$B$1,0),INDIRECT("'2019 Equip Index Factors'!B"&amp;TEXT(ROUND(($L$1*'Trends Settings '!$B$1),0)+2,"0")),'2019 Equip Index Factors'!B24)*0.01,0),L22))</f>
        <v>14</v>
      </c>
      <c r="M23" s="38">
        <f ca="1">IF(OR(B23=1,'M&amp;E Property Good Factor'!L24&gt;'Trends Settings '!$B$3),
ROUND('M&amp;E Property Good Factor'!L24*IF(B23&gt;ROUND($M$1*'Trends Settings '!$B$1,0),
INDIRECT("'2019 Equip Index Factors'!B"&amp;TEXT(ROUND(($M$1*'Trends Settings '!$B$1),0)+2,"0")),
'2019 Equip Index Factors'!B24)*0.01,0),
IF(OR('M&amp;E Property Good Factor'!L23 &gt; 'Trends Settings '!$B$3,B23 &lt;=ROUND($M$1*'Trends Settings '!$B$1,0)),
ROUND('Trends Settings '!$B$3*
IF(B23&gt;ROUND($M$1*'Trends Settings '!$B$1,0),INDIRECT("'2019 Equip Index Factors'!B"&amp;TEXT(ROUND(($M$1*'Trends Settings '!$B$1),0)+2,"0")),'2019 Equip Index Factors'!B24)*0.01,0),M22))</f>
        <v>15</v>
      </c>
      <c r="N23" s="38">
        <f ca="1">IF(OR(B23=1,'M&amp;E Property Good Factor'!M24&gt;'Trends Settings '!$B$3),
ROUND('M&amp;E Property Good Factor'!M24*IF(B23&gt;ROUND($N$1*'Trends Settings '!$B$1,0),
INDIRECT("'2019 Equip Index Factors'!B"&amp;TEXT(ROUND(($N$1*'Trends Settings '!$B$1),0)+2,"0")),
'2019 Equip Index Factors'!B24)*0.01,0),
IF(OR('M&amp;E Property Good Factor'!M23 &gt; 'Trends Settings '!$B$3,B23 &lt;=ROUND($N$1*'Trends Settings '!$B$1,0)),
ROUND('Trends Settings '!$B$3*
IF(B23&gt;ROUND($N$1*'Trends Settings '!$B$1,0),INDIRECT("'2019 Equip Index Factors'!B"&amp;TEXT(ROUND(($N$1*'Trends Settings '!$B$1),0)+2,"0")),'2019 Equip Index Factors'!B24)*0.01,0),N22))</f>
        <v>15</v>
      </c>
      <c r="O23" s="38">
        <f ca="1">IF(OR(B23=1,'M&amp;E Property Good Factor'!N24&gt;'Trends Settings '!$B$3),
ROUND('M&amp;E Property Good Factor'!N24*IF(B23&gt;ROUND($O$1*'Trends Settings '!$B$1,0),
INDIRECT("'2019 Equip Index Factors'!B"&amp;TEXT(ROUND(($O$1*'Trends Settings '!$B$1),0)+2,"0")),
'2019 Equip Index Factors'!B24)*0.01,0),
IF(OR('M&amp;E Property Good Factor'!N23 &gt; 'Trends Settings '!$B$3,B23 &lt;=ROUND($O$1*'Trends Settings '!$B$1,0)),
ROUND('Trends Settings '!$B$3*
IF(B23&gt;ROUND($O$1*'Trends Settings '!$B$1,0),INDIRECT("'2019 Equip Index Factors'!B"&amp;TEXT(ROUND(($O$1*'Trends Settings '!$B$1),0)+2,"0")),'2019 Equip Index Factors'!B24)*0.01,0),O22))</f>
        <v>16</v>
      </c>
      <c r="P23" s="38">
        <f ca="1">IF(OR(B23=1,'M&amp;E Property Good Factor'!O24&gt;'Trends Settings '!$B$3),
ROUND('M&amp;E Property Good Factor'!O24*IF(B23&gt;ROUND($P$1*'Trends Settings '!$B$1,0),
INDIRECT("'2019 Equip Index Factors'!B"&amp;TEXT(ROUND(($P$1*'Trends Settings '!$B$1),0)+2,"0")),
'2019 Equip Index Factors'!B24)*0.01,0),
IF(OR('M&amp;E Property Good Factor'!O23 &gt; 'Trends Settings '!$B$3,B23 &lt;=ROUND($P$1*'Trends Settings '!$B$1,0)),
ROUND('Trends Settings '!$B$3*
IF(B23&gt;ROUND($P$1*'Trends Settings '!$B$1,0),INDIRECT("'2019 Equip Index Factors'!B"&amp;TEXT(ROUND(($P$1*'Trends Settings '!$B$1),0)+2,"0")),'2019 Equip Index Factors'!B24)*0.01,0),P22))</f>
        <v>16</v>
      </c>
      <c r="Q23" s="38">
        <f ca="1">IF(OR(B23=1,'M&amp;E Property Good Factor'!P24&gt;'Trends Settings '!$B$3),
ROUND('M&amp;E Property Good Factor'!P24*IF(B23&gt;ROUND($Q$1*'Trends Settings '!$B$1,0),
INDIRECT("'2019 Equip Index Factors'!B"&amp;TEXT(ROUND(($Q$1*'Trends Settings '!$B$1),0)+2,"0")),
'2019 Equip Index Factors'!B24)*0.01,0),
IF(OR('M&amp;E Property Good Factor'!P23 &gt; 'Trends Settings '!$B$3,B23 &lt;=ROUND($Q$1*'Trends Settings '!$B$1,0)),
ROUND('Trends Settings '!$B$3*
IF(B23&gt;ROUND($Q$1*'Trends Settings '!$B$1,0),INDIRECT("'2019 Equip Index Factors'!B"&amp;TEXT(ROUND(($Q$1*'Trends Settings '!$B$1),0)+2,"0")),'2019 Equip Index Factors'!B24)*0.01,0),Q22))</f>
        <v>19</v>
      </c>
      <c r="R23" s="38">
        <f ca="1">IF(OR(B23=1,'M&amp;E Property Good Factor'!Q24&gt;'Trends Settings '!$B$3),
ROUND('M&amp;E Property Good Factor'!Q24*IF(B23&gt;ROUND($R$1*'Trends Settings '!$B$1,0),
INDIRECT("'2019 Equip Index Factors'!B"&amp;TEXT(ROUND(($R$1*'Trends Settings '!$B$1),0)+2,"0")),
'2019 Equip Index Factors'!B24)*0.01,0),
IF(OR('M&amp;E Property Good Factor'!Q23 &gt; 'Trends Settings '!$B$3,B23 &lt;=ROUND($R$1*'Trends Settings '!$B$1,0)),
ROUND('Trends Settings '!$B$3*
IF(B23&gt;ROUND($R$1*'Trends Settings '!$B$1,0),INDIRECT("'2019 Equip Index Factors'!B"&amp;TEXT(ROUND(($R$1*'Trends Settings '!$B$1),0)+2,"0")),'2019 Equip Index Factors'!B24)*0.01,0),R22))</f>
        <v>28</v>
      </c>
      <c r="S23" s="38">
        <f ca="1">IF(OR(B23=1,'M&amp;E Property Good Factor'!R24&gt;'Trends Settings '!$B$3),
ROUND('M&amp;E Property Good Factor'!R24*IF(B23&gt;ROUND($S$1*'Trends Settings '!$B$1,0),
INDIRECT("'2019 Equip Index Factors'!B"&amp;TEXT(ROUND(($S$1*'Trends Settings '!$B$1),0)+2,"0")),
'2019 Equip Index Factors'!B24)*0.01,0),
IF(OR('M&amp;E Property Good Factor'!R23 &gt; 'Trends Settings '!$B$3,B23 &lt;=ROUND($S$1*'Trends Settings '!$B$1,0)),
ROUND('Trends Settings '!$B$3*
IF(B23&gt;ROUND($S$1*'Trends Settings '!$B$1,0),INDIRECT("'2019 Equip Index Factors'!B"&amp;TEXT(ROUND(($S$1*'Trends Settings '!$B$1),0)+2,"0")),'2019 Equip Index Factors'!B24)*0.01,0),S22))</f>
        <v>37</v>
      </c>
      <c r="T23" s="38">
        <f ca="1">IF(OR(B23=1,'M&amp;E Property Good Factor'!S24&gt;'Trends Settings '!$B$3),
ROUND('M&amp;E Property Good Factor'!S24*IF(B23&gt;ROUND($T$1*'Trends Settings '!$B$1,0),
INDIRECT("'2019 Equip Index Factors'!B"&amp;TEXT(ROUND(($T$1*'Trends Settings '!$B$1),0)+2,"0")),
'2019 Equip Index Factors'!B24)*0.01,0),
IF(OR('M&amp;E Property Good Factor'!S23 &gt; 'Trends Settings '!$B$3,B23 &lt;=ROUND($T$1*'Trends Settings '!$B$1,0)),
ROUND('Trends Settings '!$B$3*
IF(B23&gt;ROUND($T$1*'Trends Settings '!$B$1,0),INDIRECT("'2019 Equip Index Factors'!B"&amp;TEXT(ROUND(($T$1*'Trends Settings '!$B$1),0)+2,"0")),'2019 Equip Index Factors'!B24)*0.01,0),T22))</f>
        <v>51</v>
      </c>
      <c r="U23" s="38">
        <f ca="1">IF(OR(B23=1,'M&amp;E Property Good Factor'!T24&gt;'Trends Settings '!$B$3),
ROUND('M&amp;E Property Good Factor'!T24*IF(B23&gt;ROUND($U$1*'Trends Settings '!$B$1,0),
INDIRECT("'2019 Equip Index Factors'!B"&amp;TEXT(ROUND(($U$1*'Trends Settings '!$B$1),0)+2,"0")),
'2019 Equip Index Factors'!B24)*0.01,0),
IF(OR('M&amp;E Property Good Factor'!T23 &gt; 'Trends Settings '!$B$3,B23 &lt;=ROUND($U$1*'Trends Settings '!$B$1,0)),
ROUND('Trends Settings '!$B$3*
IF(B23&gt;ROUND($U$1*'Trends Settings '!$B$1,0),INDIRECT("'2019 Equip Index Factors'!B"&amp;TEXT(ROUND(($U$1*'Trends Settings '!$B$1),0)+2,"0")),'2019 Equip Index Factors'!B24)*0.01,0),U22))</f>
        <v>73</v>
      </c>
      <c r="V23" s="38">
        <f ca="1">IF(OR(B23=1,'M&amp;E Property Good Factor'!U24&gt;'Trends Settings '!$B$3),
ROUND('M&amp;E Property Good Factor'!U24*IF(B23&gt;ROUND($V$1*'Trends Settings '!$B$1,0),
INDIRECT("'2019 Equip Index Factors'!B"&amp;TEXT(ROUND(($V$1*'Trends Settings '!$B$1),0)+2,"0")),
'2019 Equip Index Factors'!B24)*0.01,0),
IF(OR('M&amp;E Property Good Factor'!U23 &gt; 'Trends Settings '!$B$3,B23 &lt;=ROUND($V$1*'Trends Settings '!$B$1,0)),
ROUND('Trends Settings '!$B$3*
IF(B23&gt;ROUND($V$1*'Trends Settings '!$B$1,0),INDIRECT("'2019 Equip Index Factors'!B"&amp;TEXT(ROUND(($V$1*'Trends Settings '!$B$1),0)+2,"0")),'2019 Equip Index Factors'!B24)*0.01,0),V22))</f>
        <v>90</v>
      </c>
      <c r="W23" s="38">
        <f ca="1">IF(OR(B23=1,'M&amp;E Property Good Factor'!V24&gt;'Trends Settings '!$B$3),
ROUND('M&amp;E Property Good Factor'!V24*IF(B23&gt;ROUND($W$1*'Trends Settings '!$B$1,0),
INDIRECT("'2019 Equip Index Factors'!B"&amp;TEXT(ROUND(($W$1*'Trends Settings '!$B$1),0)+2,"0")),
'2019 Equip Index Factors'!B24)*0.01,0),
IF(OR('M&amp;E Property Good Factor'!V23 &gt; 'Trends Settings '!$B$3,B23 &lt;=ROUND($W$1*'Trends Settings '!$B$1,0)),
ROUND('Trends Settings '!$B$3*
IF(B23&gt;ROUND($W$1*'Trends Settings '!$B$1,0),INDIRECT("'2019 Equip Index Factors'!B"&amp;TEXT(ROUND(($W$1*'Trends Settings '!$B$1),0)+2,"0")),'2019 Equip Index Factors'!B24)*0.01,0),W22))</f>
        <v>104</v>
      </c>
    </row>
    <row r="24" spans="1:23" ht="12.75" customHeight="1">
      <c r="A24" s="63">
        <v>1997</v>
      </c>
      <c r="B24" s="33">
        <v>23</v>
      </c>
      <c r="C24" s="38">
        <f ca="1">IF(OR(B24=1,'M&amp;E Property Good Factor'!B25&gt;'Trends Settings '!$B$3),ROUND('M&amp;E Property Good Factor'!B25*IF(B24&gt;ROUND($C$1*'Trends Settings '!$B$1,0),INDIRECT("'2019 Equip Index Factors'!B"&amp;TEXT(ROUND(($C$1*'Trends Settings '!$B$1),0)+2,"0")),'2019 Equip Index Factors'!B25)*0.01,0),IF(OR('M&amp;E Property Good Factor'!B24 &gt; 'Trends Settings '!$B$3,B24 &lt;=ROUND($C$1*'Trends Settings '!$B$1,0)),ROUND('Trends Settings '!$B$3*IF(B24&gt;ROUND($C$1*'Trends Settings '!$B$1,0),INDIRECT("'2019 Equip Index Factors'!B"&amp;TEXT(ROUND(($C$1*'Trends Settings '!$B$1),0)+2,"0")),'2019 Equip Index Factors'!B25)*0.01,0),C23))</f>
        <v>11</v>
      </c>
      <c r="D24" s="38">
        <f ca="1">IF(OR(B24=1,'M&amp;E Property Good Factor'!C25&gt;'Trends Settings '!$B$3),
ROUND('M&amp;E Property Good Factor'!C25*IF(B24&gt;ROUND($D$1*'Trends Settings '!$B$1,0),
INDIRECT("'2019 Equip Index Factors'!B"&amp;TEXT(ROUND(($D$1*'Trends Settings '!$B$1),0)+2,"0")),
'2019 Equip Index Factors'!B25)*0.01,0),
IF(OR('M&amp;E Property Good Factor'!C24 &gt; 'Trends Settings '!$B$3,B24 &lt;=ROUND($D$1*'Trends Settings '!$B$1,0)),
ROUND('Trends Settings '!$B$3*
IF(B24&gt;ROUND($D$1*'Trends Settings '!$B$1,0),INDIRECT("'2019 Equip Index Factors'!B"&amp;TEXT(ROUND(($D$1*'Trends Settings '!$B$1),0)+2,"0")),'2019 Equip Index Factors'!B25)*0.01,0),D23))</f>
        <v>11</v>
      </c>
      <c r="E24" s="38">
        <f ca="1">IF(OR(B24=1,'M&amp;E Property Good Factor'!D25&gt;'Trends Settings '!$B$3),
ROUND('M&amp;E Property Good Factor'!D25*IF(B24&gt;ROUND($E$1*'Trends Settings '!$B$1,0),
INDIRECT("'2019 Equip Index Factors'!B"&amp;TEXT(ROUND(($E$1*'Trends Settings '!$B$1),0)+2,"0")),
'2019 Equip Index Factors'!B25)*0.01,0),
IF(OR('M&amp;E Property Good Factor'!D24 &gt; 'Trends Settings '!$B$3,B24 &lt;=ROUND($E$1*'Trends Settings '!$B$1,0)),
ROUND('Trends Settings '!$B$3*
IF(B24&gt;ROUND($E$1*'Trends Settings '!$B$1,0),INDIRECT("'2019 Equip Index Factors'!B"&amp;TEXT(ROUND(($E$1*'Trends Settings '!$B$1),0)+2,"0")),'2019 Equip Index Factors'!B25)*0.01,0),E23))</f>
        <v>11</v>
      </c>
      <c r="F24" s="38">
        <f ca="1">IF(OR(B24=1,'M&amp;E Property Good Factor'!E25&gt;'Trends Settings '!$B$3),
ROUND('M&amp;E Property Good Factor'!E25*IF(B24&gt;ROUND($F$1*'Trends Settings '!$B$1,0),
INDIRECT("'2019 Equip Index Factors'!B"&amp;TEXT(ROUND(($F$1*'Trends Settings '!$B$1),0)+2,"0")),
'2019 Equip Index Factors'!B25)*0.01,0),
IF(OR('M&amp;E Property Good Factor'!E24 &gt; 'Trends Settings '!$B$3,B24 &lt;=ROUND($F$1*'Trends Settings '!$B$1,0)),
ROUND('Trends Settings '!$B$3*
IF(B24&gt;ROUND($F$1*'Trends Settings '!$B$1,0),INDIRECT("'2019 Equip Index Factors'!B"&amp;TEXT(ROUND(($F$1*'Trends Settings '!$B$1),0)+2,"0")),'2019 Equip Index Factors'!B25)*0.01,0),F23))</f>
        <v>11</v>
      </c>
      <c r="G24" s="38">
        <f ca="1">IF(OR(B24=1,'M&amp;E Property Good Factor'!F25&gt;'Trends Settings '!$B$3),
ROUND('M&amp;E Property Good Factor'!F25*IF(B24&gt;ROUND($G$1*'Trends Settings '!$B$1,0),
INDIRECT("'2019 Equip Index Factors'!B"&amp;TEXT(ROUND(($G$1*'Trends Settings '!$B$1),0)+2,"0")),
'2019 Equip Index Factors'!B25)*0.01,0),
IF(OR('M&amp;E Property Good Factor'!F24 &gt; 'Trends Settings '!$B$3,B24 &lt;=ROUND($G$1*'Trends Settings '!$B$1,0)),
ROUND('Trends Settings '!$B$3*
IF(B24&gt;ROUND($G$1*'Trends Settings '!$B$1,0),INDIRECT("'2019 Equip Index Factors'!B"&amp;TEXT(ROUND(($G$1*'Trends Settings '!$B$1),0)+2,"0")),'2019 Equip Index Factors'!B25)*0.01,0),G23))</f>
        <v>12</v>
      </c>
      <c r="H24" s="38">
        <f ca="1">IF(OR(B24=1,'M&amp;E Property Good Factor'!G25&gt;'Trends Settings '!$B$3),
ROUND('M&amp;E Property Good Factor'!G25*IF(B24&gt;ROUND($H$1*'Trends Settings '!$B$1,0),
INDIRECT("'2019 Equip Index Factors'!B"&amp;TEXT(ROUND(($H$1*'Trends Settings '!$B$1),0)+2,"0")),
'2019 Equip Index Factors'!B25)*0.01,0),
IF(OR('M&amp;E Property Good Factor'!G24 &gt; 'Trends Settings '!$B$3,B24 &lt;=ROUND($H$1*'Trends Settings '!$B$1,0)),
ROUND('Trends Settings '!$B$3*
IF(B24&gt;ROUND($H$1*'Trends Settings '!$B$1,0),INDIRECT("'2019 Equip Index Factors'!B"&amp;TEXT(ROUND(($H$1*'Trends Settings '!$B$1),0)+2,"0")),'2019 Equip Index Factors'!B25)*0.01,0),H23))</f>
        <v>12</v>
      </c>
      <c r="I24" s="38">
        <f ca="1">IF(OR(B24=1,'M&amp;E Property Good Factor'!H25&gt;'Trends Settings '!$B$3),
ROUND('M&amp;E Property Good Factor'!H25*IF(B24&gt;ROUND($I$1*'Trends Settings '!$B$1,0),
INDIRECT("'2019 Equip Index Factors'!B"&amp;TEXT(ROUND(($I$1*'Trends Settings '!$B$1),0)+2,"0")),
'2019 Equip Index Factors'!B25)*0.01,0),
IF(OR('M&amp;E Property Good Factor'!H24 &gt; 'Trends Settings '!$B$3,B24 &lt;=ROUND($I$1*'Trends Settings '!$B$1,0)),
ROUND('Trends Settings '!$B$3*
IF(B24&gt;ROUND($I$1*'Trends Settings '!$B$1,0),INDIRECT("'2019 Equip Index Factors'!B"&amp;TEXT(ROUND(($I$1*'Trends Settings '!$B$1),0)+2,"0")),'2019 Equip Index Factors'!B25)*0.01,0),I23))</f>
        <v>12</v>
      </c>
      <c r="J24" s="38">
        <f ca="1">IF(OR(B24=1,'M&amp;E Property Good Factor'!I25&gt;'Trends Settings '!$B$3),
ROUND('M&amp;E Property Good Factor'!I25*IF(B24&gt;ROUND($J$1*'Trends Settings '!$B$1,0),
INDIRECT("'2019 Equip Index Factors'!B"&amp;TEXT(ROUND(($J$1*'Trends Settings '!$B$1),0)+2,"0")),
'2019 Equip Index Factors'!B25)*0.01,0),
IF(OR('M&amp;E Property Good Factor'!I24 &gt; 'Trends Settings '!$B$3,B24 &lt;=ROUND($J$1*'Trends Settings '!$B$1,0)),
ROUND('Trends Settings '!$B$3*
IF(B24&gt;ROUND($J$1*'Trends Settings '!$B$1,0),INDIRECT("'2019 Equip Index Factors'!B"&amp;TEXT(ROUND(($J$1*'Trends Settings '!$B$1),0)+2,"0")),'2019 Equip Index Factors'!B25)*0.01,0),J23))</f>
        <v>13</v>
      </c>
      <c r="K24" s="38">
        <f ca="1">IF(OR(B24=1,'M&amp;E Property Good Factor'!J25&gt;'Trends Settings '!$B$3),
ROUND('M&amp;E Property Good Factor'!J25*IF(B24&gt;ROUND($K$1*'Trends Settings '!$B$1,0),
INDIRECT("'2019 Equip Index Factors'!B"&amp;TEXT(ROUND(($K$1*'Trends Settings '!$B$1),0)+2,"0")),
'2019 Equip Index Factors'!B25)*0.01,0),
IF(OR('M&amp;E Property Good Factor'!J24 &gt; 'Trends Settings '!$B$3,B24 &lt;=ROUND($K$1*'Trends Settings '!$B$1,0)),
ROUND('Trends Settings '!$B$3*
IF(B24&gt;ROUND($K$1*'Trends Settings '!$B$1,0),INDIRECT("'2019 Equip Index Factors'!B"&amp;TEXT(ROUND(($K$1*'Trends Settings '!$B$1),0)+2,"0")),'2019 Equip Index Factors'!B25)*0.01,0),K23))</f>
        <v>13</v>
      </c>
      <c r="L24" s="38">
        <f ca="1">IF(OR(B24=1,'M&amp;E Property Good Factor'!K25&gt;'Trends Settings '!$B$3),
ROUND('M&amp;E Property Good Factor'!K25*IF(B24&gt;ROUND($L$1*'Trends Settings '!$B$1,0),
INDIRECT("'2019 Equip Index Factors'!B"&amp;TEXT(ROUND(($L$1*'Trends Settings '!$B$1),0)+2,"0")),
'2019 Equip Index Factors'!B25)*0.01,0),
IF(OR('M&amp;E Property Good Factor'!K24 &gt; 'Trends Settings '!$B$3,B24 &lt;=ROUND($L$1*'Trends Settings '!$B$1,0)),
ROUND('Trends Settings '!$B$3*
IF(B24&gt;ROUND($L$1*'Trends Settings '!$B$1,0),INDIRECT("'2019 Equip Index Factors'!B"&amp;TEXT(ROUND(($L$1*'Trends Settings '!$B$1),0)+2,"0")),'2019 Equip Index Factors'!B25)*0.01,0),L23))</f>
        <v>14</v>
      </c>
      <c r="M24" s="38">
        <f ca="1">IF(OR(B24=1,'M&amp;E Property Good Factor'!L25&gt;'Trends Settings '!$B$3),
ROUND('M&amp;E Property Good Factor'!L25*IF(B24&gt;ROUND($M$1*'Trends Settings '!$B$1,0),
INDIRECT("'2019 Equip Index Factors'!B"&amp;TEXT(ROUND(($M$1*'Trends Settings '!$B$1),0)+2,"0")),
'2019 Equip Index Factors'!B25)*0.01,0),
IF(OR('M&amp;E Property Good Factor'!L24 &gt; 'Trends Settings '!$B$3,B24 &lt;=ROUND($M$1*'Trends Settings '!$B$1,0)),
ROUND('Trends Settings '!$B$3*
IF(B24&gt;ROUND($M$1*'Trends Settings '!$B$1,0),INDIRECT("'2019 Equip Index Factors'!B"&amp;TEXT(ROUND(($M$1*'Trends Settings '!$B$1),0)+2,"0")),'2019 Equip Index Factors'!B25)*0.01,0),M23))</f>
        <v>15</v>
      </c>
      <c r="N24" s="38">
        <f ca="1">IF(OR(B24=1,'M&amp;E Property Good Factor'!M25&gt;'Trends Settings '!$B$3),
ROUND('M&amp;E Property Good Factor'!M25*IF(B24&gt;ROUND($N$1*'Trends Settings '!$B$1,0),
INDIRECT("'2019 Equip Index Factors'!B"&amp;TEXT(ROUND(($N$1*'Trends Settings '!$B$1),0)+2,"0")),
'2019 Equip Index Factors'!B25)*0.01,0),
IF(OR('M&amp;E Property Good Factor'!M24 &gt; 'Trends Settings '!$B$3,B24 &lt;=ROUND($N$1*'Trends Settings '!$B$1,0)),
ROUND('Trends Settings '!$B$3*
IF(B24&gt;ROUND($N$1*'Trends Settings '!$B$1,0),INDIRECT("'2019 Equip Index Factors'!B"&amp;TEXT(ROUND(($N$1*'Trends Settings '!$B$1),0)+2,"0")),'2019 Equip Index Factors'!B25)*0.01,0),N23))</f>
        <v>15</v>
      </c>
      <c r="O24" s="38">
        <f ca="1">IF(OR(B24=1,'M&amp;E Property Good Factor'!N25&gt;'Trends Settings '!$B$3),
ROUND('M&amp;E Property Good Factor'!N25*IF(B24&gt;ROUND($O$1*'Trends Settings '!$B$1,0),
INDIRECT("'2019 Equip Index Factors'!B"&amp;TEXT(ROUND(($O$1*'Trends Settings '!$B$1),0)+2,"0")),
'2019 Equip Index Factors'!B25)*0.01,0),
IF(OR('M&amp;E Property Good Factor'!N24 &gt; 'Trends Settings '!$B$3,B24 &lt;=ROUND($O$1*'Trends Settings '!$B$1,0)),
ROUND('Trends Settings '!$B$3*
IF(B24&gt;ROUND($O$1*'Trends Settings '!$B$1,0),INDIRECT("'2019 Equip Index Factors'!B"&amp;TEXT(ROUND(($O$1*'Trends Settings '!$B$1),0)+2,"0")),'2019 Equip Index Factors'!B25)*0.01,0),O23))</f>
        <v>16</v>
      </c>
      <c r="P24" s="38">
        <f ca="1">IF(OR(B24=1,'M&amp;E Property Good Factor'!O25&gt;'Trends Settings '!$B$3),
ROUND('M&amp;E Property Good Factor'!O25*IF(B24&gt;ROUND($P$1*'Trends Settings '!$B$1,0),
INDIRECT("'2019 Equip Index Factors'!B"&amp;TEXT(ROUND(($P$1*'Trends Settings '!$B$1),0)+2,"0")),
'2019 Equip Index Factors'!B25)*0.01,0),
IF(OR('M&amp;E Property Good Factor'!O24 &gt; 'Trends Settings '!$B$3,B24 &lt;=ROUND($P$1*'Trends Settings '!$B$1,0)),
ROUND('Trends Settings '!$B$3*
IF(B24&gt;ROUND($P$1*'Trends Settings '!$B$1,0),INDIRECT("'2019 Equip Index Factors'!B"&amp;TEXT(ROUND(($P$1*'Trends Settings '!$B$1),0)+2,"0")),'2019 Equip Index Factors'!B25)*0.01,0),P23))</f>
        <v>16</v>
      </c>
      <c r="Q24" s="38">
        <f ca="1">IF(OR(B24=1,'M&amp;E Property Good Factor'!P25&gt;'Trends Settings '!$B$3),
ROUND('M&amp;E Property Good Factor'!P25*IF(B24&gt;ROUND($Q$1*'Trends Settings '!$B$1,0),
INDIRECT("'2019 Equip Index Factors'!B"&amp;TEXT(ROUND(($Q$1*'Trends Settings '!$B$1),0)+2,"0")),
'2019 Equip Index Factors'!B25)*0.01,0),
IF(OR('M&amp;E Property Good Factor'!P24 &gt; 'Trends Settings '!$B$3,B24 &lt;=ROUND($Q$1*'Trends Settings '!$B$1,0)),
ROUND('Trends Settings '!$B$3*
IF(B24&gt;ROUND($Q$1*'Trends Settings '!$B$1,0),INDIRECT("'2019 Equip Index Factors'!B"&amp;TEXT(ROUND(($Q$1*'Trends Settings '!$B$1),0)+2,"0")),'2019 Equip Index Factors'!B25)*0.01,0),Q23))</f>
        <v>16</v>
      </c>
      <c r="R24" s="38">
        <f ca="1">IF(OR(B24=1,'M&amp;E Property Good Factor'!Q25&gt;'Trends Settings '!$B$3),
ROUND('M&amp;E Property Good Factor'!Q25*IF(B24&gt;ROUND($R$1*'Trends Settings '!$B$1,0),
INDIRECT("'2019 Equip Index Factors'!B"&amp;TEXT(ROUND(($R$1*'Trends Settings '!$B$1),0)+2,"0")),
'2019 Equip Index Factors'!B25)*0.01,0),
IF(OR('M&amp;E Property Good Factor'!Q24 &gt; 'Trends Settings '!$B$3,B24 &lt;=ROUND($R$1*'Trends Settings '!$B$1,0)),
ROUND('Trends Settings '!$B$3*
IF(B24&gt;ROUND($R$1*'Trends Settings '!$B$1,0),INDIRECT("'2019 Equip Index Factors'!B"&amp;TEXT(ROUND(($R$1*'Trends Settings '!$B$1),0)+2,"0")),'2019 Equip Index Factors'!B25)*0.01,0),R23))</f>
        <v>24</v>
      </c>
      <c r="S24" s="38">
        <f ca="1">IF(OR(B24=1,'M&amp;E Property Good Factor'!R25&gt;'Trends Settings '!$B$3),
ROUND('M&amp;E Property Good Factor'!R25*IF(B24&gt;ROUND($S$1*'Trends Settings '!$B$1,0),
INDIRECT("'2019 Equip Index Factors'!B"&amp;TEXT(ROUND(($S$1*'Trends Settings '!$B$1),0)+2,"0")),
'2019 Equip Index Factors'!B25)*0.01,0),
IF(OR('M&amp;E Property Good Factor'!R24 &gt; 'Trends Settings '!$B$3,B24 &lt;=ROUND($S$1*'Trends Settings '!$B$1,0)),
ROUND('Trends Settings '!$B$3*
IF(B24&gt;ROUND($S$1*'Trends Settings '!$B$1,0),INDIRECT("'2019 Equip Index Factors'!B"&amp;TEXT(ROUND(($S$1*'Trends Settings '!$B$1),0)+2,"0")),'2019 Equip Index Factors'!B25)*0.01,0),S23))</f>
        <v>33</v>
      </c>
      <c r="T24" s="38">
        <f ca="1">IF(OR(B24=1,'M&amp;E Property Good Factor'!S25&gt;'Trends Settings '!$B$3),
ROUND('M&amp;E Property Good Factor'!S25*IF(B24&gt;ROUND($T$1*'Trends Settings '!$B$1,0),
INDIRECT("'2019 Equip Index Factors'!B"&amp;TEXT(ROUND(($T$1*'Trends Settings '!$B$1),0)+2,"0")),
'2019 Equip Index Factors'!B25)*0.01,0),
IF(OR('M&amp;E Property Good Factor'!S24 &gt; 'Trends Settings '!$B$3,B24 &lt;=ROUND($T$1*'Trends Settings '!$B$1,0)),
ROUND('Trends Settings '!$B$3*
IF(B24&gt;ROUND($T$1*'Trends Settings '!$B$1,0),INDIRECT("'2019 Equip Index Factors'!B"&amp;TEXT(ROUND(($T$1*'Trends Settings '!$B$1),0)+2,"0")),'2019 Equip Index Factors'!B25)*0.01,0),T23))</f>
        <v>47</v>
      </c>
      <c r="U24" s="38">
        <f ca="1">IF(OR(B24=1,'M&amp;E Property Good Factor'!T25&gt;'Trends Settings '!$B$3),
ROUND('M&amp;E Property Good Factor'!T25*IF(B24&gt;ROUND($U$1*'Trends Settings '!$B$1,0),
INDIRECT("'2019 Equip Index Factors'!B"&amp;TEXT(ROUND(($U$1*'Trends Settings '!$B$1),0)+2,"0")),
'2019 Equip Index Factors'!B25)*0.01,0),
IF(OR('M&amp;E Property Good Factor'!T24 &gt; 'Trends Settings '!$B$3,B24 &lt;=ROUND($U$1*'Trends Settings '!$B$1,0)),
ROUND('Trends Settings '!$B$3*
IF(B24&gt;ROUND($U$1*'Trends Settings '!$B$1,0),INDIRECT("'2019 Equip Index Factors'!B"&amp;TEXT(ROUND(($U$1*'Trends Settings '!$B$1),0)+2,"0")),'2019 Equip Index Factors'!B25)*0.01,0),U23))</f>
        <v>69</v>
      </c>
      <c r="V24" s="38">
        <f ca="1">IF(OR(B24=1,'M&amp;E Property Good Factor'!U25&gt;'Trends Settings '!$B$3),
ROUND('M&amp;E Property Good Factor'!U25*IF(B24&gt;ROUND($V$1*'Trends Settings '!$B$1,0),
INDIRECT("'2019 Equip Index Factors'!B"&amp;TEXT(ROUND(($V$1*'Trends Settings '!$B$1),0)+2,"0")),
'2019 Equip Index Factors'!B25)*0.01,0),
IF(OR('M&amp;E Property Good Factor'!U24 &gt; 'Trends Settings '!$B$3,B24 &lt;=ROUND($V$1*'Trends Settings '!$B$1,0)),
ROUND('Trends Settings '!$B$3*
IF(B24&gt;ROUND($V$1*'Trends Settings '!$B$1,0),INDIRECT("'2019 Equip Index Factors'!B"&amp;TEXT(ROUND(($V$1*'Trends Settings '!$B$1),0)+2,"0")),'2019 Equip Index Factors'!B25)*0.01,0),V23))</f>
        <v>87</v>
      </c>
      <c r="W24" s="38">
        <f ca="1">IF(OR(B24=1,'M&amp;E Property Good Factor'!V25&gt;'Trends Settings '!$B$3),
ROUND('M&amp;E Property Good Factor'!V25*IF(B24&gt;ROUND($W$1*'Trends Settings '!$B$1,0),
INDIRECT("'2019 Equip Index Factors'!B"&amp;TEXT(ROUND(($W$1*'Trends Settings '!$B$1),0)+2,"0")),
'2019 Equip Index Factors'!B25)*0.01,0),
IF(OR('M&amp;E Property Good Factor'!V24 &gt; 'Trends Settings '!$B$3,B24 &lt;=ROUND($W$1*'Trends Settings '!$B$1,0)),
ROUND('Trends Settings '!$B$3*
IF(B24&gt;ROUND($W$1*'Trends Settings '!$B$1,0),INDIRECT("'2019 Equip Index Factors'!B"&amp;TEXT(ROUND(($W$1*'Trends Settings '!$B$1),0)+2,"0")),'2019 Equip Index Factors'!B25)*0.01,0),W23))</f>
        <v>102</v>
      </c>
    </row>
    <row r="25" spans="1:23" ht="12.75" customHeight="1">
      <c r="A25" s="63">
        <v>1996</v>
      </c>
      <c r="B25" s="33">
        <v>24</v>
      </c>
      <c r="C25" s="38">
        <f ca="1">IF(OR(B25=1,'M&amp;E Property Good Factor'!B26&gt;'Trends Settings '!$B$3),ROUND('M&amp;E Property Good Factor'!B26*IF(B25&gt;ROUND($C$1*'Trends Settings '!$B$1,0),INDIRECT("'2019 Equip Index Factors'!B"&amp;TEXT(ROUND(($C$1*'Trends Settings '!$B$1),0)+2,"0")),'2019 Equip Index Factors'!B26)*0.01,0),IF(OR('M&amp;E Property Good Factor'!B25 &gt; 'Trends Settings '!$B$3,B25 &lt;=ROUND($C$1*'Trends Settings '!$B$1,0)),ROUND('Trends Settings '!$B$3*IF(B25&gt;ROUND($C$1*'Trends Settings '!$B$1,0),INDIRECT("'2019 Equip Index Factors'!B"&amp;TEXT(ROUND(($C$1*'Trends Settings '!$B$1),0)+2,"0")),'2019 Equip Index Factors'!B26)*0.01,0),C24))</f>
        <v>11</v>
      </c>
      <c r="D25" s="38">
        <f ca="1">IF(OR(B25=1,'M&amp;E Property Good Factor'!C26&gt;'Trends Settings '!$B$3),
ROUND('M&amp;E Property Good Factor'!C26*IF(B25&gt;ROUND($D$1*'Trends Settings '!$B$1,0),
INDIRECT("'2019 Equip Index Factors'!B"&amp;TEXT(ROUND(($D$1*'Trends Settings '!$B$1),0)+2,"0")),
'2019 Equip Index Factors'!B26)*0.01,0),
IF(OR('M&amp;E Property Good Factor'!C25 &gt; 'Trends Settings '!$B$3,B25 &lt;=ROUND($D$1*'Trends Settings '!$B$1,0)),
ROUND('Trends Settings '!$B$3*
IF(B25&gt;ROUND($D$1*'Trends Settings '!$B$1,0),INDIRECT("'2019 Equip Index Factors'!B"&amp;TEXT(ROUND(($D$1*'Trends Settings '!$B$1),0)+2,"0")),'2019 Equip Index Factors'!B26)*0.01,0),D24))</f>
        <v>11</v>
      </c>
      <c r="E25" s="38">
        <f ca="1">IF(OR(B25=1,'M&amp;E Property Good Factor'!D26&gt;'Trends Settings '!$B$3),
ROUND('M&amp;E Property Good Factor'!D26*IF(B25&gt;ROUND($E$1*'Trends Settings '!$B$1,0),
INDIRECT("'2019 Equip Index Factors'!B"&amp;TEXT(ROUND(($E$1*'Trends Settings '!$B$1),0)+2,"0")),
'2019 Equip Index Factors'!B26)*0.01,0),
IF(OR('M&amp;E Property Good Factor'!D25 &gt; 'Trends Settings '!$B$3,B25 &lt;=ROUND($E$1*'Trends Settings '!$B$1,0)),
ROUND('Trends Settings '!$B$3*
IF(B25&gt;ROUND($E$1*'Trends Settings '!$B$1,0),INDIRECT("'2019 Equip Index Factors'!B"&amp;TEXT(ROUND(($E$1*'Trends Settings '!$B$1),0)+2,"0")),'2019 Equip Index Factors'!B26)*0.01,0),E24))</f>
        <v>11</v>
      </c>
      <c r="F25" s="38">
        <f ca="1">IF(OR(B25=1,'M&amp;E Property Good Factor'!E26&gt;'Trends Settings '!$B$3),
ROUND('M&amp;E Property Good Factor'!E26*IF(B25&gt;ROUND($F$1*'Trends Settings '!$B$1,0),
INDIRECT("'2019 Equip Index Factors'!B"&amp;TEXT(ROUND(($F$1*'Trends Settings '!$B$1),0)+2,"0")),
'2019 Equip Index Factors'!B26)*0.01,0),
IF(OR('M&amp;E Property Good Factor'!E25 &gt; 'Trends Settings '!$B$3,B25 &lt;=ROUND($F$1*'Trends Settings '!$B$1,0)),
ROUND('Trends Settings '!$B$3*
IF(B25&gt;ROUND($F$1*'Trends Settings '!$B$1,0),INDIRECT("'2019 Equip Index Factors'!B"&amp;TEXT(ROUND(($F$1*'Trends Settings '!$B$1),0)+2,"0")),'2019 Equip Index Factors'!B26)*0.01,0),F24))</f>
        <v>11</v>
      </c>
      <c r="G25" s="38">
        <f ca="1">IF(OR(B25=1,'M&amp;E Property Good Factor'!F26&gt;'Trends Settings '!$B$3),
ROUND('M&amp;E Property Good Factor'!F26*IF(B25&gt;ROUND($G$1*'Trends Settings '!$B$1,0),
INDIRECT("'2019 Equip Index Factors'!B"&amp;TEXT(ROUND(($G$1*'Trends Settings '!$B$1),0)+2,"0")),
'2019 Equip Index Factors'!B26)*0.01,0),
IF(OR('M&amp;E Property Good Factor'!F25 &gt; 'Trends Settings '!$B$3,B25 &lt;=ROUND($G$1*'Trends Settings '!$B$1,0)),
ROUND('Trends Settings '!$B$3*
IF(B25&gt;ROUND($G$1*'Trends Settings '!$B$1,0),INDIRECT("'2019 Equip Index Factors'!B"&amp;TEXT(ROUND(($G$1*'Trends Settings '!$B$1),0)+2,"0")),'2019 Equip Index Factors'!B26)*0.01,0),G24))</f>
        <v>12</v>
      </c>
      <c r="H25" s="38">
        <f ca="1">IF(OR(B25=1,'M&amp;E Property Good Factor'!G26&gt;'Trends Settings '!$B$3),
ROUND('M&amp;E Property Good Factor'!G26*IF(B25&gt;ROUND($H$1*'Trends Settings '!$B$1,0),
INDIRECT("'2019 Equip Index Factors'!B"&amp;TEXT(ROUND(($H$1*'Trends Settings '!$B$1),0)+2,"0")),
'2019 Equip Index Factors'!B26)*0.01,0),
IF(OR('M&amp;E Property Good Factor'!G25 &gt; 'Trends Settings '!$B$3,B25 &lt;=ROUND($H$1*'Trends Settings '!$B$1,0)),
ROUND('Trends Settings '!$B$3*
IF(B25&gt;ROUND($H$1*'Trends Settings '!$B$1,0),INDIRECT("'2019 Equip Index Factors'!B"&amp;TEXT(ROUND(($H$1*'Trends Settings '!$B$1),0)+2,"0")),'2019 Equip Index Factors'!B26)*0.01,0),H24))</f>
        <v>12</v>
      </c>
      <c r="I25" s="38">
        <f ca="1">IF(OR(B25=1,'M&amp;E Property Good Factor'!H26&gt;'Trends Settings '!$B$3),
ROUND('M&amp;E Property Good Factor'!H26*IF(B25&gt;ROUND($I$1*'Trends Settings '!$B$1,0),
INDIRECT("'2019 Equip Index Factors'!B"&amp;TEXT(ROUND(($I$1*'Trends Settings '!$B$1),0)+2,"0")),
'2019 Equip Index Factors'!B26)*0.01,0),
IF(OR('M&amp;E Property Good Factor'!H25 &gt; 'Trends Settings '!$B$3,B25 &lt;=ROUND($I$1*'Trends Settings '!$B$1,0)),
ROUND('Trends Settings '!$B$3*
IF(B25&gt;ROUND($I$1*'Trends Settings '!$B$1,0),INDIRECT("'2019 Equip Index Factors'!B"&amp;TEXT(ROUND(($I$1*'Trends Settings '!$B$1),0)+2,"0")),'2019 Equip Index Factors'!B26)*0.01,0),I24))</f>
        <v>12</v>
      </c>
      <c r="J25" s="38">
        <f ca="1">IF(OR(B25=1,'M&amp;E Property Good Factor'!I26&gt;'Trends Settings '!$B$3),
ROUND('M&amp;E Property Good Factor'!I26*IF(B25&gt;ROUND($J$1*'Trends Settings '!$B$1,0),
INDIRECT("'2019 Equip Index Factors'!B"&amp;TEXT(ROUND(($J$1*'Trends Settings '!$B$1),0)+2,"0")),
'2019 Equip Index Factors'!B26)*0.01,0),
IF(OR('M&amp;E Property Good Factor'!I25 &gt; 'Trends Settings '!$B$3,B25 &lt;=ROUND($J$1*'Trends Settings '!$B$1,0)),
ROUND('Trends Settings '!$B$3*
IF(B25&gt;ROUND($J$1*'Trends Settings '!$B$1,0),INDIRECT("'2019 Equip Index Factors'!B"&amp;TEXT(ROUND(($J$1*'Trends Settings '!$B$1),0)+2,"0")),'2019 Equip Index Factors'!B26)*0.01,0),J24))</f>
        <v>13</v>
      </c>
      <c r="K25" s="38">
        <f ca="1">IF(OR(B25=1,'M&amp;E Property Good Factor'!J26&gt;'Trends Settings '!$B$3),
ROUND('M&amp;E Property Good Factor'!J26*IF(B25&gt;ROUND($K$1*'Trends Settings '!$B$1,0),
INDIRECT("'2019 Equip Index Factors'!B"&amp;TEXT(ROUND(($K$1*'Trends Settings '!$B$1),0)+2,"0")),
'2019 Equip Index Factors'!B26)*0.01,0),
IF(OR('M&amp;E Property Good Factor'!J25 &gt; 'Trends Settings '!$B$3,B25 &lt;=ROUND($K$1*'Trends Settings '!$B$1,0)),
ROUND('Trends Settings '!$B$3*
IF(B25&gt;ROUND($K$1*'Trends Settings '!$B$1,0),INDIRECT("'2019 Equip Index Factors'!B"&amp;TEXT(ROUND(($K$1*'Trends Settings '!$B$1),0)+2,"0")),'2019 Equip Index Factors'!B26)*0.01,0),K24))</f>
        <v>13</v>
      </c>
      <c r="L25" s="38">
        <f ca="1">IF(OR(B25=1,'M&amp;E Property Good Factor'!K26&gt;'Trends Settings '!$B$3),
ROUND('M&amp;E Property Good Factor'!K26*IF(B25&gt;ROUND($L$1*'Trends Settings '!$B$1,0),
INDIRECT("'2019 Equip Index Factors'!B"&amp;TEXT(ROUND(($L$1*'Trends Settings '!$B$1),0)+2,"0")),
'2019 Equip Index Factors'!B26)*0.01,0),
IF(OR('M&amp;E Property Good Factor'!K25 &gt; 'Trends Settings '!$B$3,B25 &lt;=ROUND($L$1*'Trends Settings '!$B$1,0)),
ROUND('Trends Settings '!$B$3*
IF(B25&gt;ROUND($L$1*'Trends Settings '!$B$1,0),INDIRECT("'2019 Equip Index Factors'!B"&amp;TEXT(ROUND(($L$1*'Trends Settings '!$B$1),0)+2,"0")),'2019 Equip Index Factors'!B26)*0.01,0),L24))</f>
        <v>14</v>
      </c>
      <c r="M25" s="38">
        <f ca="1">IF(OR(B25=1,'M&amp;E Property Good Factor'!L26&gt;'Trends Settings '!$B$3),
ROUND('M&amp;E Property Good Factor'!L26*IF(B25&gt;ROUND($M$1*'Trends Settings '!$B$1,0),
INDIRECT("'2019 Equip Index Factors'!B"&amp;TEXT(ROUND(($M$1*'Trends Settings '!$B$1),0)+2,"0")),
'2019 Equip Index Factors'!B26)*0.01,0),
IF(OR('M&amp;E Property Good Factor'!L25 &gt; 'Trends Settings '!$B$3,B25 &lt;=ROUND($M$1*'Trends Settings '!$B$1,0)),
ROUND('Trends Settings '!$B$3*
IF(B25&gt;ROUND($M$1*'Trends Settings '!$B$1,0),INDIRECT("'2019 Equip Index Factors'!B"&amp;TEXT(ROUND(($M$1*'Trends Settings '!$B$1),0)+2,"0")),'2019 Equip Index Factors'!B26)*0.01,0),M24))</f>
        <v>15</v>
      </c>
      <c r="N25" s="38">
        <f ca="1">IF(OR(B25=1,'M&amp;E Property Good Factor'!M26&gt;'Trends Settings '!$B$3),
ROUND('M&amp;E Property Good Factor'!M26*IF(B25&gt;ROUND($N$1*'Trends Settings '!$B$1,0),
INDIRECT("'2019 Equip Index Factors'!B"&amp;TEXT(ROUND(($N$1*'Trends Settings '!$B$1),0)+2,"0")),
'2019 Equip Index Factors'!B26)*0.01,0),
IF(OR('M&amp;E Property Good Factor'!M25 &gt; 'Trends Settings '!$B$3,B25 &lt;=ROUND($N$1*'Trends Settings '!$B$1,0)),
ROUND('Trends Settings '!$B$3*
IF(B25&gt;ROUND($N$1*'Trends Settings '!$B$1,0),INDIRECT("'2019 Equip Index Factors'!B"&amp;TEXT(ROUND(($N$1*'Trends Settings '!$B$1),0)+2,"0")),'2019 Equip Index Factors'!B26)*0.01,0),N24))</f>
        <v>15</v>
      </c>
      <c r="O25" s="38">
        <f ca="1">IF(OR(B25=1,'M&amp;E Property Good Factor'!N26&gt;'Trends Settings '!$B$3),
ROUND('M&amp;E Property Good Factor'!N26*IF(B25&gt;ROUND($O$1*'Trends Settings '!$B$1,0),
INDIRECT("'2019 Equip Index Factors'!B"&amp;TEXT(ROUND(($O$1*'Trends Settings '!$B$1),0)+2,"0")),
'2019 Equip Index Factors'!B26)*0.01,0),
IF(OR('M&amp;E Property Good Factor'!N25 &gt; 'Trends Settings '!$B$3,B25 &lt;=ROUND($O$1*'Trends Settings '!$B$1,0)),
ROUND('Trends Settings '!$B$3*
IF(B25&gt;ROUND($O$1*'Trends Settings '!$B$1,0),INDIRECT("'2019 Equip Index Factors'!B"&amp;TEXT(ROUND(($O$1*'Trends Settings '!$B$1),0)+2,"0")),'2019 Equip Index Factors'!B26)*0.01,0),O24))</f>
        <v>16</v>
      </c>
      <c r="P25" s="38">
        <f ca="1">IF(OR(B25=1,'M&amp;E Property Good Factor'!O26&gt;'Trends Settings '!$B$3),
ROUND('M&amp;E Property Good Factor'!O26*IF(B25&gt;ROUND($P$1*'Trends Settings '!$B$1,0),
INDIRECT("'2019 Equip Index Factors'!B"&amp;TEXT(ROUND(($P$1*'Trends Settings '!$B$1),0)+2,"0")),
'2019 Equip Index Factors'!B26)*0.01,0),
IF(OR('M&amp;E Property Good Factor'!O25 &gt; 'Trends Settings '!$B$3,B25 &lt;=ROUND($P$1*'Trends Settings '!$B$1,0)),
ROUND('Trends Settings '!$B$3*
IF(B25&gt;ROUND($P$1*'Trends Settings '!$B$1,0),INDIRECT("'2019 Equip Index Factors'!B"&amp;TEXT(ROUND(($P$1*'Trends Settings '!$B$1),0)+2,"0")),'2019 Equip Index Factors'!B26)*0.01,0),P24))</f>
        <v>16</v>
      </c>
      <c r="Q25" s="38">
        <f ca="1">IF(OR(B25=1,'M&amp;E Property Good Factor'!P26&gt;'Trends Settings '!$B$3),
ROUND('M&amp;E Property Good Factor'!P26*IF(B25&gt;ROUND($Q$1*'Trends Settings '!$B$1,0),
INDIRECT("'2019 Equip Index Factors'!B"&amp;TEXT(ROUND(($Q$1*'Trends Settings '!$B$1),0)+2,"0")),
'2019 Equip Index Factors'!B26)*0.01,0),
IF(OR('M&amp;E Property Good Factor'!P25 &gt; 'Trends Settings '!$B$3,B25 &lt;=ROUND($Q$1*'Trends Settings '!$B$1,0)),
ROUND('Trends Settings '!$B$3*
IF(B25&gt;ROUND($Q$1*'Trends Settings '!$B$1,0),INDIRECT("'2019 Equip Index Factors'!B"&amp;TEXT(ROUND(($Q$1*'Trends Settings '!$B$1),0)+2,"0")),'2019 Equip Index Factors'!B26)*0.01,0),Q24))</f>
        <v>16</v>
      </c>
      <c r="R25" s="38">
        <f ca="1">IF(OR(B25=1,'M&amp;E Property Good Factor'!Q26&gt;'Trends Settings '!$B$3),
ROUND('M&amp;E Property Good Factor'!Q26*IF(B25&gt;ROUND($R$1*'Trends Settings '!$B$1,0),
INDIRECT("'2019 Equip Index Factors'!B"&amp;TEXT(ROUND(($R$1*'Trends Settings '!$B$1),0)+2,"0")),
'2019 Equip Index Factors'!B26)*0.01,0),
IF(OR('M&amp;E Property Good Factor'!Q25 &gt; 'Trends Settings '!$B$3,B25 &lt;=ROUND($R$1*'Trends Settings '!$B$1,0)),
ROUND('Trends Settings '!$B$3*
IF(B25&gt;ROUND($R$1*'Trends Settings '!$B$1,0),INDIRECT("'2019 Equip Index Factors'!B"&amp;TEXT(ROUND(($R$1*'Trends Settings '!$B$1),0)+2,"0")),'2019 Equip Index Factors'!B26)*0.01,0),R24))</f>
        <v>22</v>
      </c>
      <c r="S25" s="38">
        <f ca="1">IF(OR(B25=1,'M&amp;E Property Good Factor'!R26&gt;'Trends Settings '!$B$3),
ROUND('M&amp;E Property Good Factor'!R26*IF(B25&gt;ROUND($S$1*'Trends Settings '!$B$1,0),
INDIRECT("'2019 Equip Index Factors'!B"&amp;TEXT(ROUND(($S$1*'Trends Settings '!$B$1),0)+2,"0")),
'2019 Equip Index Factors'!B26)*0.01,0),
IF(OR('M&amp;E Property Good Factor'!R25 &gt; 'Trends Settings '!$B$3,B25 &lt;=ROUND($S$1*'Trends Settings '!$B$1,0)),
ROUND('Trends Settings '!$B$3*
IF(B25&gt;ROUND($S$1*'Trends Settings '!$B$1,0),INDIRECT("'2019 Equip Index Factors'!B"&amp;TEXT(ROUND(($S$1*'Trends Settings '!$B$1),0)+2,"0")),'2019 Equip Index Factors'!B26)*0.01,0),S24))</f>
        <v>30</v>
      </c>
      <c r="T25" s="38">
        <f ca="1">IF(OR(B25=1,'M&amp;E Property Good Factor'!S26&gt;'Trends Settings '!$B$3),
ROUND('M&amp;E Property Good Factor'!S26*IF(B25&gt;ROUND($T$1*'Trends Settings '!$B$1,0),
INDIRECT("'2019 Equip Index Factors'!B"&amp;TEXT(ROUND(($T$1*'Trends Settings '!$B$1),0)+2,"0")),
'2019 Equip Index Factors'!B26)*0.01,0),
IF(OR('M&amp;E Property Good Factor'!S25 &gt; 'Trends Settings '!$B$3,B25 &lt;=ROUND($T$1*'Trends Settings '!$B$1,0)),
ROUND('Trends Settings '!$B$3*
IF(B25&gt;ROUND($T$1*'Trends Settings '!$B$1,0),INDIRECT("'2019 Equip Index Factors'!B"&amp;TEXT(ROUND(($T$1*'Trends Settings '!$B$1),0)+2,"0")),'2019 Equip Index Factors'!B26)*0.01,0),T24))</f>
        <v>44</v>
      </c>
      <c r="U25" s="38">
        <f ca="1">IF(OR(B25=1,'M&amp;E Property Good Factor'!T26&gt;'Trends Settings '!$B$3),
ROUND('M&amp;E Property Good Factor'!T26*IF(B25&gt;ROUND($U$1*'Trends Settings '!$B$1,0),
INDIRECT("'2019 Equip Index Factors'!B"&amp;TEXT(ROUND(($U$1*'Trends Settings '!$B$1),0)+2,"0")),
'2019 Equip Index Factors'!B26)*0.01,0),
IF(OR('M&amp;E Property Good Factor'!T25 &gt; 'Trends Settings '!$B$3,B25 &lt;=ROUND($U$1*'Trends Settings '!$B$1,0)),
ROUND('Trends Settings '!$B$3*
IF(B25&gt;ROUND($U$1*'Trends Settings '!$B$1,0),INDIRECT("'2019 Equip Index Factors'!B"&amp;TEXT(ROUND(($U$1*'Trends Settings '!$B$1),0)+2,"0")),'2019 Equip Index Factors'!B26)*0.01,0),U24))</f>
        <v>66</v>
      </c>
      <c r="V25" s="38">
        <f ca="1">IF(OR(B25=1,'M&amp;E Property Good Factor'!U26&gt;'Trends Settings '!$B$3),
ROUND('M&amp;E Property Good Factor'!U26*IF(B25&gt;ROUND($V$1*'Trends Settings '!$B$1,0),
INDIRECT("'2019 Equip Index Factors'!B"&amp;TEXT(ROUND(($V$1*'Trends Settings '!$B$1),0)+2,"0")),
'2019 Equip Index Factors'!B26)*0.01,0),
IF(OR('M&amp;E Property Good Factor'!U25 &gt; 'Trends Settings '!$B$3,B25 &lt;=ROUND($V$1*'Trends Settings '!$B$1,0)),
ROUND('Trends Settings '!$B$3*
IF(B25&gt;ROUND($V$1*'Trends Settings '!$B$1,0),INDIRECT("'2019 Equip Index Factors'!B"&amp;TEXT(ROUND(($V$1*'Trends Settings '!$B$1),0)+2,"0")),'2019 Equip Index Factors'!B26)*0.01,0),V24))</f>
        <v>85</v>
      </c>
      <c r="W25" s="38">
        <f ca="1">IF(OR(B25=1,'M&amp;E Property Good Factor'!V26&gt;'Trends Settings '!$B$3),
ROUND('M&amp;E Property Good Factor'!V26*IF(B25&gt;ROUND($W$1*'Trends Settings '!$B$1,0),
INDIRECT("'2019 Equip Index Factors'!B"&amp;TEXT(ROUND(($W$1*'Trends Settings '!$B$1),0)+2,"0")),
'2019 Equip Index Factors'!B26)*0.01,0),
IF(OR('M&amp;E Property Good Factor'!V25 &gt; 'Trends Settings '!$B$3,B25 &lt;=ROUND($W$1*'Trends Settings '!$B$1,0)),
ROUND('Trends Settings '!$B$3*
IF(B25&gt;ROUND($W$1*'Trends Settings '!$B$1,0),INDIRECT("'2019 Equip Index Factors'!B"&amp;TEXT(ROUND(($W$1*'Trends Settings '!$B$1),0)+2,"0")),'2019 Equip Index Factors'!B26)*0.01,0),W24))</f>
        <v>100</v>
      </c>
    </row>
    <row r="26" spans="1:23" ht="12.75" customHeight="1">
      <c r="A26" s="63">
        <v>1995</v>
      </c>
      <c r="B26" s="33">
        <v>25</v>
      </c>
      <c r="C26" s="38">
        <f ca="1">IF(OR(B26=1,'M&amp;E Property Good Factor'!B27&gt;'Trends Settings '!$B$3),ROUND('M&amp;E Property Good Factor'!B27*IF(B26&gt;ROUND($C$1*'Trends Settings '!$B$1,0),INDIRECT("'2019 Equip Index Factors'!B"&amp;TEXT(ROUND(($C$1*'Trends Settings '!$B$1),0)+2,"0")),'2019 Equip Index Factors'!B27)*0.01,0),IF(OR('M&amp;E Property Good Factor'!B26 &gt; 'Trends Settings '!$B$3,B26 &lt;=ROUND($C$1*'Trends Settings '!$B$1,0)),ROUND('Trends Settings '!$B$3*IF(B26&gt;ROUND($C$1*'Trends Settings '!$B$1,0),INDIRECT("'2019 Equip Index Factors'!B"&amp;TEXT(ROUND(($C$1*'Trends Settings '!$B$1),0)+2,"0")),'2019 Equip Index Factors'!B27)*0.01,0),C25))</f>
        <v>11</v>
      </c>
      <c r="D26" s="38">
        <f ca="1">IF(OR(B26=1,'M&amp;E Property Good Factor'!C27&gt;'Trends Settings '!$B$3),
ROUND('M&amp;E Property Good Factor'!C27*IF(B26&gt;ROUND($D$1*'Trends Settings '!$B$1,0),
INDIRECT("'2019 Equip Index Factors'!B"&amp;TEXT(ROUND(($D$1*'Trends Settings '!$B$1),0)+2,"0")),
'2019 Equip Index Factors'!B27)*0.01,0),
IF(OR('M&amp;E Property Good Factor'!C26 &gt; 'Trends Settings '!$B$3,B26 &lt;=ROUND($D$1*'Trends Settings '!$B$1,0)),
ROUND('Trends Settings '!$B$3*
IF(B26&gt;ROUND($D$1*'Trends Settings '!$B$1,0),INDIRECT("'2019 Equip Index Factors'!B"&amp;TEXT(ROUND(($D$1*'Trends Settings '!$B$1),0)+2,"0")),'2019 Equip Index Factors'!B27)*0.01,0),D25))</f>
        <v>11</v>
      </c>
      <c r="E26" s="38">
        <f ca="1">IF(OR(B26=1,'M&amp;E Property Good Factor'!D27&gt;'Trends Settings '!$B$3),
ROUND('M&amp;E Property Good Factor'!D27*IF(B26&gt;ROUND($E$1*'Trends Settings '!$B$1,0),
INDIRECT("'2019 Equip Index Factors'!B"&amp;TEXT(ROUND(($E$1*'Trends Settings '!$B$1),0)+2,"0")),
'2019 Equip Index Factors'!B27)*0.01,0),
IF(OR('M&amp;E Property Good Factor'!D26 &gt; 'Trends Settings '!$B$3,B26 &lt;=ROUND($E$1*'Trends Settings '!$B$1,0)),
ROUND('Trends Settings '!$B$3*
IF(B26&gt;ROUND($E$1*'Trends Settings '!$B$1,0),INDIRECT("'2019 Equip Index Factors'!B"&amp;TEXT(ROUND(($E$1*'Trends Settings '!$B$1),0)+2,"0")),'2019 Equip Index Factors'!B27)*0.01,0),E25))</f>
        <v>11</v>
      </c>
      <c r="F26" s="38">
        <f ca="1">IF(OR(B26=1,'M&amp;E Property Good Factor'!E27&gt;'Trends Settings '!$B$3),
ROUND('M&amp;E Property Good Factor'!E27*IF(B26&gt;ROUND($F$1*'Trends Settings '!$B$1,0),
INDIRECT("'2019 Equip Index Factors'!B"&amp;TEXT(ROUND(($F$1*'Trends Settings '!$B$1),0)+2,"0")),
'2019 Equip Index Factors'!B27)*0.01,0),
IF(OR('M&amp;E Property Good Factor'!E26 &gt; 'Trends Settings '!$B$3,B26 &lt;=ROUND($F$1*'Trends Settings '!$B$1,0)),
ROUND('Trends Settings '!$B$3*
IF(B26&gt;ROUND($F$1*'Trends Settings '!$B$1,0),INDIRECT("'2019 Equip Index Factors'!B"&amp;TEXT(ROUND(($F$1*'Trends Settings '!$B$1),0)+2,"0")),'2019 Equip Index Factors'!B27)*0.01,0),F25))</f>
        <v>11</v>
      </c>
      <c r="G26" s="38">
        <f ca="1">IF(OR(B26=1,'M&amp;E Property Good Factor'!F27&gt;'Trends Settings '!$B$3),
ROUND('M&amp;E Property Good Factor'!F27*IF(B26&gt;ROUND($G$1*'Trends Settings '!$B$1,0),
INDIRECT("'2019 Equip Index Factors'!B"&amp;TEXT(ROUND(($G$1*'Trends Settings '!$B$1),0)+2,"0")),
'2019 Equip Index Factors'!B27)*0.01,0),
IF(OR('M&amp;E Property Good Factor'!F26 &gt; 'Trends Settings '!$B$3,B26 &lt;=ROUND($G$1*'Trends Settings '!$B$1,0)),
ROUND('Trends Settings '!$B$3*
IF(B26&gt;ROUND($G$1*'Trends Settings '!$B$1,0),INDIRECT("'2019 Equip Index Factors'!B"&amp;TEXT(ROUND(($G$1*'Trends Settings '!$B$1),0)+2,"0")),'2019 Equip Index Factors'!B27)*0.01,0),G25))</f>
        <v>12</v>
      </c>
      <c r="H26" s="38">
        <f ca="1">IF(OR(B26=1,'M&amp;E Property Good Factor'!G27&gt;'Trends Settings '!$B$3),
ROUND('M&amp;E Property Good Factor'!G27*IF(B26&gt;ROUND($H$1*'Trends Settings '!$B$1,0),
INDIRECT("'2019 Equip Index Factors'!B"&amp;TEXT(ROUND(($H$1*'Trends Settings '!$B$1),0)+2,"0")),
'2019 Equip Index Factors'!B27)*0.01,0),
IF(OR('M&amp;E Property Good Factor'!G26 &gt; 'Trends Settings '!$B$3,B26 &lt;=ROUND($H$1*'Trends Settings '!$B$1,0)),
ROUND('Trends Settings '!$B$3*
IF(B26&gt;ROUND($H$1*'Trends Settings '!$B$1,0),INDIRECT("'2019 Equip Index Factors'!B"&amp;TEXT(ROUND(($H$1*'Trends Settings '!$B$1),0)+2,"0")),'2019 Equip Index Factors'!B27)*0.01,0),H25))</f>
        <v>12</v>
      </c>
      <c r="I26" s="38">
        <f ca="1">IF(OR(B26=1,'M&amp;E Property Good Factor'!H27&gt;'Trends Settings '!$B$3),
ROUND('M&amp;E Property Good Factor'!H27*IF(B26&gt;ROUND($I$1*'Trends Settings '!$B$1,0),
INDIRECT("'2019 Equip Index Factors'!B"&amp;TEXT(ROUND(($I$1*'Trends Settings '!$B$1),0)+2,"0")),
'2019 Equip Index Factors'!B27)*0.01,0),
IF(OR('M&amp;E Property Good Factor'!H26 &gt; 'Trends Settings '!$B$3,B26 &lt;=ROUND($I$1*'Trends Settings '!$B$1,0)),
ROUND('Trends Settings '!$B$3*
IF(B26&gt;ROUND($I$1*'Trends Settings '!$B$1,0),INDIRECT("'2019 Equip Index Factors'!B"&amp;TEXT(ROUND(($I$1*'Trends Settings '!$B$1),0)+2,"0")),'2019 Equip Index Factors'!B27)*0.01,0),I25))</f>
        <v>12</v>
      </c>
      <c r="J26" s="38">
        <f ca="1">IF(OR(B26=1,'M&amp;E Property Good Factor'!I27&gt;'Trends Settings '!$B$3),
ROUND('M&amp;E Property Good Factor'!I27*IF(B26&gt;ROUND($J$1*'Trends Settings '!$B$1,0),
INDIRECT("'2019 Equip Index Factors'!B"&amp;TEXT(ROUND(($J$1*'Trends Settings '!$B$1),0)+2,"0")),
'2019 Equip Index Factors'!B27)*0.01,0),
IF(OR('M&amp;E Property Good Factor'!I26 &gt; 'Trends Settings '!$B$3,B26 &lt;=ROUND($J$1*'Trends Settings '!$B$1,0)),
ROUND('Trends Settings '!$B$3*
IF(B26&gt;ROUND($J$1*'Trends Settings '!$B$1,0),INDIRECT("'2019 Equip Index Factors'!B"&amp;TEXT(ROUND(($J$1*'Trends Settings '!$B$1),0)+2,"0")),'2019 Equip Index Factors'!B27)*0.01,0),J25))</f>
        <v>13</v>
      </c>
      <c r="K26" s="38">
        <f ca="1">IF(OR(B26=1,'M&amp;E Property Good Factor'!J27&gt;'Trends Settings '!$B$3),
ROUND('M&amp;E Property Good Factor'!J27*IF(B26&gt;ROUND($K$1*'Trends Settings '!$B$1,0),
INDIRECT("'2019 Equip Index Factors'!B"&amp;TEXT(ROUND(($K$1*'Trends Settings '!$B$1),0)+2,"0")),
'2019 Equip Index Factors'!B27)*0.01,0),
IF(OR('M&amp;E Property Good Factor'!J26 &gt; 'Trends Settings '!$B$3,B26 &lt;=ROUND($K$1*'Trends Settings '!$B$1,0)),
ROUND('Trends Settings '!$B$3*
IF(B26&gt;ROUND($K$1*'Trends Settings '!$B$1,0),INDIRECT("'2019 Equip Index Factors'!B"&amp;TEXT(ROUND(($K$1*'Trends Settings '!$B$1),0)+2,"0")),'2019 Equip Index Factors'!B27)*0.01,0),K25))</f>
        <v>13</v>
      </c>
      <c r="L26" s="38">
        <f ca="1">IF(OR(B26=1,'M&amp;E Property Good Factor'!K27&gt;'Trends Settings '!$B$3),
ROUND('M&amp;E Property Good Factor'!K27*IF(B26&gt;ROUND($L$1*'Trends Settings '!$B$1,0),
INDIRECT("'2019 Equip Index Factors'!B"&amp;TEXT(ROUND(($L$1*'Trends Settings '!$B$1),0)+2,"0")),
'2019 Equip Index Factors'!B27)*0.01,0),
IF(OR('M&amp;E Property Good Factor'!K26 &gt; 'Trends Settings '!$B$3,B26 &lt;=ROUND($L$1*'Trends Settings '!$B$1,0)),
ROUND('Trends Settings '!$B$3*
IF(B26&gt;ROUND($L$1*'Trends Settings '!$B$1,0),INDIRECT("'2019 Equip Index Factors'!B"&amp;TEXT(ROUND(($L$1*'Trends Settings '!$B$1),0)+2,"0")),'2019 Equip Index Factors'!B27)*0.01,0),L25))</f>
        <v>14</v>
      </c>
      <c r="M26" s="38">
        <f ca="1">IF(OR(B26=1,'M&amp;E Property Good Factor'!L27&gt;'Trends Settings '!$B$3),
ROUND('M&amp;E Property Good Factor'!L27*IF(B26&gt;ROUND($M$1*'Trends Settings '!$B$1,0),
INDIRECT("'2019 Equip Index Factors'!B"&amp;TEXT(ROUND(($M$1*'Trends Settings '!$B$1),0)+2,"0")),
'2019 Equip Index Factors'!B27)*0.01,0),
IF(OR('M&amp;E Property Good Factor'!L26 &gt; 'Trends Settings '!$B$3,B26 &lt;=ROUND($M$1*'Trends Settings '!$B$1,0)),
ROUND('Trends Settings '!$B$3*
IF(B26&gt;ROUND($M$1*'Trends Settings '!$B$1,0),INDIRECT("'2019 Equip Index Factors'!B"&amp;TEXT(ROUND(($M$1*'Trends Settings '!$B$1),0)+2,"0")),'2019 Equip Index Factors'!B27)*0.01,0),M25))</f>
        <v>15</v>
      </c>
      <c r="N26" s="38">
        <f ca="1">IF(OR(B26=1,'M&amp;E Property Good Factor'!M27&gt;'Trends Settings '!$B$3),
ROUND('M&amp;E Property Good Factor'!M27*IF(B26&gt;ROUND($N$1*'Trends Settings '!$B$1,0),
INDIRECT("'2019 Equip Index Factors'!B"&amp;TEXT(ROUND(($N$1*'Trends Settings '!$B$1),0)+2,"0")),
'2019 Equip Index Factors'!B27)*0.01,0),
IF(OR('M&amp;E Property Good Factor'!M26 &gt; 'Trends Settings '!$B$3,B26 &lt;=ROUND($N$1*'Trends Settings '!$B$1,0)),
ROUND('Trends Settings '!$B$3*
IF(B26&gt;ROUND($N$1*'Trends Settings '!$B$1,0),INDIRECT("'2019 Equip Index Factors'!B"&amp;TEXT(ROUND(($N$1*'Trends Settings '!$B$1),0)+2,"0")),'2019 Equip Index Factors'!B27)*0.01,0),N25))</f>
        <v>15</v>
      </c>
      <c r="O26" s="38">
        <f ca="1">IF(OR(B26=1,'M&amp;E Property Good Factor'!N27&gt;'Trends Settings '!$B$3),
ROUND('M&amp;E Property Good Factor'!N27*IF(B26&gt;ROUND($O$1*'Trends Settings '!$B$1,0),
INDIRECT("'2019 Equip Index Factors'!B"&amp;TEXT(ROUND(($O$1*'Trends Settings '!$B$1),0)+2,"0")),
'2019 Equip Index Factors'!B27)*0.01,0),
IF(OR('M&amp;E Property Good Factor'!N26 &gt; 'Trends Settings '!$B$3,B26 &lt;=ROUND($O$1*'Trends Settings '!$B$1,0)),
ROUND('Trends Settings '!$B$3*
IF(B26&gt;ROUND($O$1*'Trends Settings '!$B$1,0),INDIRECT("'2019 Equip Index Factors'!B"&amp;TEXT(ROUND(($O$1*'Trends Settings '!$B$1),0)+2,"0")),'2019 Equip Index Factors'!B27)*0.01,0),O25))</f>
        <v>16</v>
      </c>
      <c r="P26" s="38">
        <f ca="1">IF(OR(B26=1,'M&amp;E Property Good Factor'!O27&gt;'Trends Settings '!$B$3),
ROUND('M&amp;E Property Good Factor'!O27*IF(B26&gt;ROUND($P$1*'Trends Settings '!$B$1,0),
INDIRECT("'2019 Equip Index Factors'!B"&amp;TEXT(ROUND(($P$1*'Trends Settings '!$B$1),0)+2,"0")),
'2019 Equip Index Factors'!B27)*0.01,0),
IF(OR('M&amp;E Property Good Factor'!O26 &gt; 'Trends Settings '!$B$3,B26 &lt;=ROUND($P$1*'Trends Settings '!$B$1,0)),
ROUND('Trends Settings '!$B$3*
IF(B26&gt;ROUND($P$1*'Trends Settings '!$B$1,0),INDIRECT("'2019 Equip Index Factors'!B"&amp;TEXT(ROUND(($P$1*'Trends Settings '!$B$1),0)+2,"0")),'2019 Equip Index Factors'!B27)*0.01,0),P25))</f>
        <v>16</v>
      </c>
      <c r="Q26" s="38">
        <f ca="1">IF(OR(B26=1,'M&amp;E Property Good Factor'!P27&gt;'Trends Settings '!$B$3),
ROUND('M&amp;E Property Good Factor'!P27*IF(B26&gt;ROUND($Q$1*'Trends Settings '!$B$1,0),
INDIRECT("'2019 Equip Index Factors'!B"&amp;TEXT(ROUND(($Q$1*'Trends Settings '!$B$1),0)+2,"0")),
'2019 Equip Index Factors'!B27)*0.01,0),
IF(OR('M&amp;E Property Good Factor'!P26 &gt; 'Trends Settings '!$B$3,B26 &lt;=ROUND($Q$1*'Trends Settings '!$B$1,0)),
ROUND('Trends Settings '!$B$3*
IF(B26&gt;ROUND($Q$1*'Trends Settings '!$B$1,0),INDIRECT("'2019 Equip Index Factors'!B"&amp;TEXT(ROUND(($Q$1*'Trends Settings '!$B$1),0)+2,"0")),'2019 Equip Index Factors'!B27)*0.01,0),Q25))</f>
        <v>16</v>
      </c>
      <c r="R26" s="38">
        <f ca="1">IF(OR(B26=1,'M&amp;E Property Good Factor'!Q27&gt;'Trends Settings '!$B$3),
ROUND('M&amp;E Property Good Factor'!Q27*IF(B26&gt;ROUND($R$1*'Trends Settings '!$B$1,0),
INDIRECT("'2019 Equip Index Factors'!B"&amp;TEXT(ROUND(($R$1*'Trends Settings '!$B$1),0)+2,"0")),
'2019 Equip Index Factors'!B27)*0.01,0),
IF(OR('M&amp;E Property Good Factor'!Q26 &gt; 'Trends Settings '!$B$3,B26 &lt;=ROUND($R$1*'Trends Settings '!$B$1,0)),
ROUND('Trends Settings '!$B$3*
IF(B26&gt;ROUND($R$1*'Trends Settings '!$B$1,0),INDIRECT("'2019 Equip Index Factors'!B"&amp;TEXT(ROUND(($R$1*'Trends Settings '!$B$1),0)+2,"0")),'2019 Equip Index Factors'!B27)*0.01,0),R25))</f>
        <v>19</v>
      </c>
      <c r="S26" s="38">
        <f ca="1">IF(OR(B26=1,'M&amp;E Property Good Factor'!R27&gt;'Trends Settings '!$B$3),
ROUND('M&amp;E Property Good Factor'!R27*IF(B26&gt;ROUND($S$1*'Trends Settings '!$B$1,0),
INDIRECT("'2019 Equip Index Factors'!B"&amp;TEXT(ROUND(($S$1*'Trends Settings '!$B$1),0)+2,"0")),
'2019 Equip Index Factors'!B27)*0.01,0),
IF(OR('M&amp;E Property Good Factor'!R26 &gt; 'Trends Settings '!$B$3,B26 &lt;=ROUND($S$1*'Trends Settings '!$B$1,0)),
ROUND('Trends Settings '!$B$3*
IF(B26&gt;ROUND($S$1*'Trends Settings '!$B$1,0),INDIRECT("'2019 Equip Index Factors'!B"&amp;TEXT(ROUND(($S$1*'Trends Settings '!$B$1),0)+2,"0")),'2019 Equip Index Factors'!B27)*0.01,0),S25))</f>
        <v>26</v>
      </c>
      <c r="T26" s="38">
        <f ca="1">IF(OR(B26=1,'M&amp;E Property Good Factor'!S27&gt;'Trends Settings '!$B$3),
ROUND('M&amp;E Property Good Factor'!S27*IF(B26&gt;ROUND($T$1*'Trends Settings '!$B$1,0),
INDIRECT("'2019 Equip Index Factors'!B"&amp;TEXT(ROUND(($T$1*'Trends Settings '!$B$1),0)+2,"0")),
'2019 Equip Index Factors'!B27)*0.01,0),
IF(OR('M&amp;E Property Good Factor'!S26 &gt; 'Trends Settings '!$B$3,B26 &lt;=ROUND($T$1*'Trends Settings '!$B$1,0)),
ROUND('Trends Settings '!$B$3*
IF(B26&gt;ROUND($T$1*'Trends Settings '!$B$1,0),INDIRECT("'2019 Equip Index Factors'!B"&amp;TEXT(ROUND(($T$1*'Trends Settings '!$B$1),0)+2,"0")),'2019 Equip Index Factors'!B27)*0.01,0),T25))</f>
        <v>40</v>
      </c>
      <c r="U26" s="38">
        <f ca="1">IF(OR(B26=1,'M&amp;E Property Good Factor'!T27&gt;'Trends Settings '!$B$3),
ROUND('M&amp;E Property Good Factor'!T27*IF(B26&gt;ROUND($U$1*'Trends Settings '!$B$1,0),
INDIRECT("'2019 Equip Index Factors'!B"&amp;TEXT(ROUND(($U$1*'Trends Settings '!$B$1),0)+2,"0")),
'2019 Equip Index Factors'!B27)*0.01,0),
IF(OR('M&amp;E Property Good Factor'!T26 &gt; 'Trends Settings '!$B$3,B26 &lt;=ROUND($U$1*'Trends Settings '!$B$1,0)),
ROUND('Trends Settings '!$B$3*
IF(B26&gt;ROUND($U$1*'Trends Settings '!$B$1,0),INDIRECT("'2019 Equip Index Factors'!B"&amp;TEXT(ROUND(($U$1*'Trends Settings '!$B$1),0)+2,"0")),'2019 Equip Index Factors'!B27)*0.01,0),U25))</f>
        <v>63</v>
      </c>
      <c r="V26" s="38">
        <f ca="1">IF(OR(B26=1,'M&amp;E Property Good Factor'!U27&gt;'Trends Settings '!$B$3),
ROUND('M&amp;E Property Good Factor'!U27*IF(B26&gt;ROUND($V$1*'Trends Settings '!$B$1,0),
INDIRECT("'2019 Equip Index Factors'!B"&amp;TEXT(ROUND(($V$1*'Trends Settings '!$B$1),0)+2,"0")),
'2019 Equip Index Factors'!B27)*0.01,0),
IF(OR('M&amp;E Property Good Factor'!U26 &gt; 'Trends Settings '!$B$3,B26 &lt;=ROUND($V$1*'Trends Settings '!$B$1,0)),
ROUND('Trends Settings '!$B$3*
IF(B26&gt;ROUND($V$1*'Trends Settings '!$B$1,0),INDIRECT("'2019 Equip Index Factors'!B"&amp;TEXT(ROUND(($V$1*'Trends Settings '!$B$1),0)+2,"0")),'2019 Equip Index Factors'!B27)*0.01,0),V25))</f>
        <v>82</v>
      </c>
      <c r="W26" s="38">
        <f ca="1">IF(OR(B26=1,'M&amp;E Property Good Factor'!V27&gt;'Trends Settings '!$B$3),
ROUND('M&amp;E Property Good Factor'!V27*IF(B26&gt;ROUND($W$1*'Trends Settings '!$B$1,0),
INDIRECT("'2019 Equip Index Factors'!B"&amp;TEXT(ROUND(($W$1*'Trends Settings '!$B$1),0)+2,"0")),
'2019 Equip Index Factors'!B27)*0.01,0),
IF(OR('M&amp;E Property Good Factor'!V26 &gt; 'Trends Settings '!$B$3,B26 &lt;=ROUND($W$1*'Trends Settings '!$B$1,0)),
ROUND('Trends Settings '!$B$3*
IF(B26&gt;ROUND($W$1*'Trends Settings '!$B$1,0),INDIRECT("'2019 Equip Index Factors'!B"&amp;TEXT(ROUND(($W$1*'Trends Settings '!$B$1),0)+2,"0")),'2019 Equip Index Factors'!B27)*0.01,0),W25))</f>
        <v>98</v>
      </c>
    </row>
    <row r="27" spans="1:23" ht="12.75" customHeight="1">
      <c r="A27" s="63">
        <v>1994</v>
      </c>
      <c r="B27" s="33">
        <v>26</v>
      </c>
      <c r="C27" s="38">
        <f ca="1">IF(OR(B27=1,'M&amp;E Property Good Factor'!B28&gt;'Trends Settings '!$B$3),ROUND('M&amp;E Property Good Factor'!B28*IF(B27&gt;ROUND($C$1*'Trends Settings '!$B$1,0),INDIRECT("'2019 Equip Index Factors'!B"&amp;TEXT(ROUND(($C$1*'Trends Settings '!$B$1),0)+2,"0")),'2019 Equip Index Factors'!B28)*0.01,0),IF(OR('M&amp;E Property Good Factor'!B27 &gt; 'Trends Settings '!$B$3,B27 &lt;=ROUND($C$1*'Trends Settings '!$B$1,0)),ROUND('Trends Settings '!$B$3*IF(B27&gt;ROUND($C$1*'Trends Settings '!$B$1,0),INDIRECT("'2019 Equip Index Factors'!B"&amp;TEXT(ROUND(($C$1*'Trends Settings '!$B$1),0)+2,"0")),'2019 Equip Index Factors'!B28)*0.01,0),C26))</f>
        <v>11</v>
      </c>
      <c r="D27" s="38">
        <f ca="1">IF(OR(B27=1,'M&amp;E Property Good Factor'!C28&gt;'Trends Settings '!$B$3),
ROUND('M&amp;E Property Good Factor'!C28*IF(B27&gt;ROUND($D$1*'Trends Settings '!$B$1,0),
INDIRECT("'2019 Equip Index Factors'!B"&amp;TEXT(ROUND(($D$1*'Trends Settings '!$B$1),0)+2,"0")),
'2019 Equip Index Factors'!B28)*0.01,0),
IF(OR('M&amp;E Property Good Factor'!C27 &gt; 'Trends Settings '!$B$3,B27 &lt;=ROUND($D$1*'Trends Settings '!$B$1,0)),
ROUND('Trends Settings '!$B$3*
IF(B27&gt;ROUND($D$1*'Trends Settings '!$B$1,0),INDIRECT("'2019 Equip Index Factors'!B"&amp;TEXT(ROUND(($D$1*'Trends Settings '!$B$1),0)+2,"0")),'2019 Equip Index Factors'!B28)*0.01,0),D26))</f>
        <v>11</v>
      </c>
      <c r="E27" s="38">
        <f ca="1">IF(OR(B27=1,'M&amp;E Property Good Factor'!D28&gt;'Trends Settings '!$B$3),
ROUND('M&amp;E Property Good Factor'!D28*IF(B27&gt;ROUND($E$1*'Trends Settings '!$B$1,0),
INDIRECT("'2019 Equip Index Factors'!B"&amp;TEXT(ROUND(($E$1*'Trends Settings '!$B$1),0)+2,"0")),
'2019 Equip Index Factors'!B28)*0.01,0),
IF(OR('M&amp;E Property Good Factor'!D27 &gt; 'Trends Settings '!$B$3,B27 &lt;=ROUND($E$1*'Trends Settings '!$B$1,0)),
ROUND('Trends Settings '!$B$3*
IF(B27&gt;ROUND($E$1*'Trends Settings '!$B$1,0),INDIRECT("'2019 Equip Index Factors'!B"&amp;TEXT(ROUND(($E$1*'Trends Settings '!$B$1),0)+2,"0")),'2019 Equip Index Factors'!B28)*0.01,0),E26))</f>
        <v>11</v>
      </c>
      <c r="F27" s="38">
        <f ca="1">IF(OR(B27=1,'M&amp;E Property Good Factor'!E28&gt;'Trends Settings '!$B$3),
ROUND('M&amp;E Property Good Factor'!E28*IF(B27&gt;ROUND($F$1*'Trends Settings '!$B$1,0),
INDIRECT("'2019 Equip Index Factors'!B"&amp;TEXT(ROUND(($F$1*'Trends Settings '!$B$1),0)+2,"0")),
'2019 Equip Index Factors'!B28)*0.01,0),
IF(OR('M&amp;E Property Good Factor'!E27 &gt; 'Trends Settings '!$B$3,B27 &lt;=ROUND($F$1*'Trends Settings '!$B$1,0)),
ROUND('Trends Settings '!$B$3*
IF(B27&gt;ROUND($F$1*'Trends Settings '!$B$1,0),INDIRECT("'2019 Equip Index Factors'!B"&amp;TEXT(ROUND(($F$1*'Trends Settings '!$B$1),0)+2,"0")),'2019 Equip Index Factors'!B28)*0.01,0),F26))</f>
        <v>11</v>
      </c>
      <c r="G27" s="38">
        <f ca="1">IF(OR(B27=1,'M&amp;E Property Good Factor'!F28&gt;'Trends Settings '!$B$3),
ROUND('M&amp;E Property Good Factor'!F28*IF(B27&gt;ROUND($G$1*'Trends Settings '!$B$1,0),
INDIRECT("'2019 Equip Index Factors'!B"&amp;TEXT(ROUND(($G$1*'Trends Settings '!$B$1),0)+2,"0")),
'2019 Equip Index Factors'!B28)*0.01,0),
IF(OR('M&amp;E Property Good Factor'!F27 &gt; 'Trends Settings '!$B$3,B27 &lt;=ROUND($G$1*'Trends Settings '!$B$1,0)),
ROUND('Trends Settings '!$B$3*
IF(B27&gt;ROUND($G$1*'Trends Settings '!$B$1,0),INDIRECT("'2019 Equip Index Factors'!B"&amp;TEXT(ROUND(($G$1*'Trends Settings '!$B$1),0)+2,"0")),'2019 Equip Index Factors'!B28)*0.01,0),G26))</f>
        <v>12</v>
      </c>
      <c r="H27" s="38">
        <f ca="1">IF(OR(B27=1,'M&amp;E Property Good Factor'!G28&gt;'Trends Settings '!$B$3),
ROUND('M&amp;E Property Good Factor'!G28*IF(B27&gt;ROUND($H$1*'Trends Settings '!$B$1,0),
INDIRECT("'2019 Equip Index Factors'!B"&amp;TEXT(ROUND(($H$1*'Trends Settings '!$B$1),0)+2,"0")),
'2019 Equip Index Factors'!B28)*0.01,0),
IF(OR('M&amp;E Property Good Factor'!G27 &gt; 'Trends Settings '!$B$3,B27 &lt;=ROUND($H$1*'Trends Settings '!$B$1,0)),
ROUND('Trends Settings '!$B$3*
IF(B27&gt;ROUND($H$1*'Trends Settings '!$B$1,0),INDIRECT("'2019 Equip Index Factors'!B"&amp;TEXT(ROUND(($H$1*'Trends Settings '!$B$1),0)+2,"0")),'2019 Equip Index Factors'!B28)*0.01,0),H26))</f>
        <v>12</v>
      </c>
      <c r="I27" s="38">
        <f ca="1">IF(OR(B27=1,'M&amp;E Property Good Factor'!H28&gt;'Trends Settings '!$B$3),
ROUND('M&amp;E Property Good Factor'!H28*IF(B27&gt;ROUND($I$1*'Trends Settings '!$B$1,0),
INDIRECT("'2019 Equip Index Factors'!B"&amp;TEXT(ROUND(($I$1*'Trends Settings '!$B$1),0)+2,"0")),
'2019 Equip Index Factors'!B28)*0.01,0),
IF(OR('M&amp;E Property Good Factor'!H27 &gt; 'Trends Settings '!$B$3,B27 &lt;=ROUND($I$1*'Trends Settings '!$B$1,0)),
ROUND('Trends Settings '!$B$3*
IF(B27&gt;ROUND($I$1*'Trends Settings '!$B$1,0),INDIRECT("'2019 Equip Index Factors'!B"&amp;TEXT(ROUND(($I$1*'Trends Settings '!$B$1),0)+2,"0")),'2019 Equip Index Factors'!B28)*0.01,0),I26))</f>
        <v>12</v>
      </c>
      <c r="J27" s="38">
        <f ca="1">IF(OR(B27=1,'M&amp;E Property Good Factor'!I28&gt;'Trends Settings '!$B$3),
ROUND('M&amp;E Property Good Factor'!I28*IF(B27&gt;ROUND($J$1*'Trends Settings '!$B$1,0),
INDIRECT("'2019 Equip Index Factors'!B"&amp;TEXT(ROUND(($J$1*'Trends Settings '!$B$1),0)+2,"0")),
'2019 Equip Index Factors'!B28)*0.01,0),
IF(OR('M&amp;E Property Good Factor'!I27 &gt; 'Trends Settings '!$B$3,B27 &lt;=ROUND($J$1*'Trends Settings '!$B$1,0)),
ROUND('Trends Settings '!$B$3*
IF(B27&gt;ROUND($J$1*'Trends Settings '!$B$1,0),INDIRECT("'2019 Equip Index Factors'!B"&amp;TEXT(ROUND(($J$1*'Trends Settings '!$B$1),0)+2,"0")),'2019 Equip Index Factors'!B28)*0.01,0),J26))</f>
        <v>13</v>
      </c>
      <c r="K27" s="38">
        <f ca="1">IF(OR(B27=1,'M&amp;E Property Good Factor'!J28&gt;'Trends Settings '!$B$3),
ROUND('M&amp;E Property Good Factor'!J28*IF(B27&gt;ROUND($K$1*'Trends Settings '!$B$1,0),
INDIRECT("'2019 Equip Index Factors'!B"&amp;TEXT(ROUND(($K$1*'Trends Settings '!$B$1),0)+2,"0")),
'2019 Equip Index Factors'!B28)*0.01,0),
IF(OR('M&amp;E Property Good Factor'!J27 &gt; 'Trends Settings '!$B$3,B27 &lt;=ROUND($K$1*'Trends Settings '!$B$1,0)),
ROUND('Trends Settings '!$B$3*
IF(B27&gt;ROUND($K$1*'Trends Settings '!$B$1,0),INDIRECT("'2019 Equip Index Factors'!B"&amp;TEXT(ROUND(($K$1*'Trends Settings '!$B$1),0)+2,"0")),'2019 Equip Index Factors'!B28)*0.01,0),K26))</f>
        <v>13</v>
      </c>
      <c r="L27" s="38">
        <f ca="1">IF(OR(B27=1,'M&amp;E Property Good Factor'!K28&gt;'Trends Settings '!$B$3),
ROUND('M&amp;E Property Good Factor'!K28*IF(B27&gt;ROUND($L$1*'Trends Settings '!$B$1,0),
INDIRECT("'2019 Equip Index Factors'!B"&amp;TEXT(ROUND(($L$1*'Trends Settings '!$B$1),0)+2,"0")),
'2019 Equip Index Factors'!B28)*0.01,0),
IF(OR('M&amp;E Property Good Factor'!K27 &gt; 'Trends Settings '!$B$3,B27 &lt;=ROUND($L$1*'Trends Settings '!$B$1,0)),
ROUND('Trends Settings '!$B$3*
IF(B27&gt;ROUND($L$1*'Trends Settings '!$B$1,0),INDIRECT("'2019 Equip Index Factors'!B"&amp;TEXT(ROUND(($L$1*'Trends Settings '!$B$1),0)+2,"0")),'2019 Equip Index Factors'!B28)*0.01,0),L26))</f>
        <v>14</v>
      </c>
      <c r="M27" s="38">
        <f ca="1">IF(OR(B27=1,'M&amp;E Property Good Factor'!L28&gt;'Trends Settings '!$B$3),
ROUND('M&amp;E Property Good Factor'!L28*IF(B27&gt;ROUND($M$1*'Trends Settings '!$B$1,0),
INDIRECT("'2019 Equip Index Factors'!B"&amp;TEXT(ROUND(($M$1*'Trends Settings '!$B$1),0)+2,"0")),
'2019 Equip Index Factors'!B28)*0.01,0),
IF(OR('M&amp;E Property Good Factor'!L27 &gt; 'Trends Settings '!$B$3,B27 &lt;=ROUND($M$1*'Trends Settings '!$B$1,0)),
ROUND('Trends Settings '!$B$3*
IF(B27&gt;ROUND($M$1*'Trends Settings '!$B$1,0),INDIRECT("'2019 Equip Index Factors'!B"&amp;TEXT(ROUND(($M$1*'Trends Settings '!$B$1),0)+2,"0")),'2019 Equip Index Factors'!B28)*0.01,0),M26))</f>
        <v>15</v>
      </c>
      <c r="N27" s="38">
        <f ca="1">IF(OR(B27=1,'M&amp;E Property Good Factor'!M28&gt;'Trends Settings '!$B$3),
ROUND('M&amp;E Property Good Factor'!M28*IF(B27&gt;ROUND($N$1*'Trends Settings '!$B$1,0),
INDIRECT("'2019 Equip Index Factors'!B"&amp;TEXT(ROUND(($N$1*'Trends Settings '!$B$1),0)+2,"0")),
'2019 Equip Index Factors'!B28)*0.01,0),
IF(OR('M&amp;E Property Good Factor'!M27 &gt; 'Trends Settings '!$B$3,B27 &lt;=ROUND($N$1*'Trends Settings '!$B$1,0)),
ROUND('Trends Settings '!$B$3*
IF(B27&gt;ROUND($N$1*'Trends Settings '!$B$1,0),INDIRECT("'2019 Equip Index Factors'!B"&amp;TEXT(ROUND(($N$1*'Trends Settings '!$B$1),0)+2,"0")),'2019 Equip Index Factors'!B28)*0.01,0),N26))</f>
        <v>15</v>
      </c>
      <c r="O27" s="38">
        <f ca="1">IF(OR(B27=1,'M&amp;E Property Good Factor'!N28&gt;'Trends Settings '!$B$3),
ROUND('M&amp;E Property Good Factor'!N28*IF(B27&gt;ROUND($O$1*'Trends Settings '!$B$1,0),
INDIRECT("'2019 Equip Index Factors'!B"&amp;TEXT(ROUND(($O$1*'Trends Settings '!$B$1),0)+2,"0")),
'2019 Equip Index Factors'!B28)*0.01,0),
IF(OR('M&amp;E Property Good Factor'!N27 &gt; 'Trends Settings '!$B$3,B27 &lt;=ROUND($O$1*'Trends Settings '!$B$1,0)),
ROUND('Trends Settings '!$B$3*
IF(B27&gt;ROUND($O$1*'Trends Settings '!$B$1,0),INDIRECT("'2019 Equip Index Factors'!B"&amp;TEXT(ROUND(($O$1*'Trends Settings '!$B$1),0)+2,"0")),'2019 Equip Index Factors'!B28)*0.01,0),O26))</f>
        <v>16</v>
      </c>
      <c r="P27" s="38">
        <f ca="1">IF(OR(B27=1,'M&amp;E Property Good Factor'!O28&gt;'Trends Settings '!$B$3),
ROUND('M&amp;E Property Good Factor'!O28*IF(B27&gt;ROUND($P$1*'Trends Settings '!$B$1,0),
INDIRECT("'2019 Equip Index Factors'!B"&amp;TEXT(ROUND(($P$1*'Trends Settings '!$B$1),0)+2,"0")),
'2019 Equip Index Factors'!B28)*0.01,0),
IF(OR('M&amp;E Property Good Factor'!O27 &gt; 'Trends Settings '!$B$3,B27 &lt;=ROUND($P$1*'Trends Settings '!$B$1,0)),
ROUND('Trends Settings '!$B$3*
IF(B27&gt;ROUND($P$1*'Trends Settings '!$B$1,0),INDIRECT("'2019 Equip Index Factors'!B"&amp;TEXT(ROUND(($P$1*'Trends Settings '!$B$1),0)+2,"0")),'2019 Equip Index Factors'!B28)*0.01,0),P26))</f>
        <v>16</v>
      </c>
      <c r="Q27" s="38">
        <f ca="1">IF(OR(B27=1,'M&amp;E Property Good Factor'!P28&gt;'Trends Settings '!$B$3),
ROUND('M&amp;E Property Good Factor'!P28*IF(B27&gt;ROUND($Q$1*'Trends Settings '!$B$1,0),
INDIRECT("'2019 Equip Index Factors'!B"&amp;TEXT(ROUND(($Q$1*'Trends Settings '!$B$1),0)+2,"0")),
'2019 Equip Index Factors'!B28)*0.01,0),
IF(OR('M&amp;E Property Good Factor'!P27 &gt; 'Trends Settings '!$B$3,B27 &lt;=ROUND($Q$1*'Trends Settings '!$B$1,0)),
ROUND('Trends Settings '!$B$3*
IF(B27&gt;ROUND($Q$1*'Trends Settings '!$B$1,0),INDIRECT("'2019 Equip Index Factors'!B"&amp;TEXT(ROUND(($Q$1*'Trends Settings '!$B$1),0)+2,"0")),'2019 Equip Index Factors'!B28)*0.01,0),Q26))</f>
        <v>16</v>
      </c>
      <c r="R27" s="38">
        <f ca="1">IF(OR(B27=1,'M&amp;E Property Good Factor'!Q28&gt;'Trends Settings '!$B$3),
ROUND('M&amp;E Property Good Factor'!Q28*IF(B27&gt;ROUND($R$1*'Trends Settings '!$B$1,0),
INDIRECT("'2019 Equip Index Factors'!B"&amp;TEXT(ROUND(($R$1*'Trends Settings '!$B$1),0)+2,"0")),
'2019 Equip Index Factors'!B28)*0.01,0),
IF(OR('M&amp;E Property Good Factor'!Q27 &gt; 'Trends Settings '!$B$3,B27 &lt;=ROUND($R$1*'Trends Settings '!$B$1,0)),
ROUND('Trends Settings '!$B$3*
IF(B27&gt;ROUND($R$1*'Trends Settings '!$B$1,0),INDIRECT("'2019 Equip Index Factors'!B"&amp;TEXT(ROUND(($R$1*'Trends Settings '!$B$1),0)+2,"0")),'2019 Equip Index Factors'!B28)*0.01,0),R26))</f>
        <v>17</v>
      </c>
      <c r="S27" s="38">
        <f ca="1">IF(OR(B27=1,'M&amp;E Property Good Factor'!R28&gt;'Trends Settings '!$B$3),
ROUND('M&amp;E Property Good Factor'!R28*IF(B27&gt;ROUND($S$1*'Trends Settings '!$B$1,0),
INDIRECT("'2019 Equip Index Factors'!B"&amp;TEXT(ROUND(($S$1*'Trends Settings '!$B$1),0)+2,"0")),
'2019 Equip Index Factors'!B28)*0.01,0),
IF(OR('M&amp;E Property Good Factor'!R27 &gt; 'Trends Settings '!$B$3,B27 &lt;=ROUND($S$1*'Trends Settings '!$B$1,0)),
ROUND('Trends Settings '!$B$3*
IF(B27&gt;ROUND($S$1*'Trends Settings '!$B$1,0),INDIRECT("'2019 Equip Index Factors'!B"&amp;TEXT(ROUND(($S$1*'Trends Settings '!$B$1),0)+2,"0")),'2019 Equip Index Factors'!B28)*0.01,0),S26))</f>
        <v>25</v>
      </c>
      <c r="T27" s="38">
        <f ca="1">IF(OR(B27=1,'M&amp;E Property Good Factor'!S28&gt;'Trends Settings '!$B$3),
ROUND('M&amp;E Property Good Factor'!S28*IF(B27&gt;ROUND($T$1*'Trends Settings '!$B$1,0),
INDIRECT("'2019 Equip Index Factors'!B"&amp;TEXT(ROUND(($T$1*'Trends Settings '!$B$1),0)+2,"0")),
'2019 Equip Index Factors'!B28)*0.01,0),
IF(OR('M&amp;E Property Good Factor'!S27 &gt; 'Trends Settings '!$B$3,B27 &lt;=ROUND($T$1*'Trends Settings '!$B$1,0)),
ROUND('Trends Settings '!$B$3*
IF(B27&gt;ROUND($T$1*'Trends Settings '!$B$1,0),INDIRECT("'2019 Equip Index Factors'!B"&amp;TEXT(ROUND(($T$1*'Trends Settings '!$B$1),0)+2,"0")),'2019 Equip Index Factors'!B28)*0.01,0),T26))</f>
        <v>38</v>
      </c>
      <c r="U27" s="38">
        <f ca="1">IF(OR(B27=1,'M&amp;E Property Good Factor'!T28&gt;'Trends Settings '!$B$3),
ROUND('M&amp;E Property Good Factor'!T28*IF(B27&gt;ROUND($U$1*'Trends Settings '!$B$1,0),
INDIRECT("'2019 Equip Index Factors'!B"&amp;TEXT(ROUND(($U$1*'Trends Settings '!$B$1),0)+2,"0")),
'2019 Equip Index Factors'!B28)*0.01,0),
IF(OR('M&amp;E Property Good Factor'!T27 &gt; 'Trends Settings '!$B$3,B27 &lt;=ROUND($U$1*'Trends Settings '!$B$1,0)),
ROUND('Trends Settings '!$B$3*
IF(B27&gt;ROUND($U$1*'Trends Settings '!$B$1,0),INDIRECT("'2019 Equip Index Factors'!B"&amp;TEXT(ROUND(($U$1*'Trends Settings '!$B$1),0)+2,"0")),'2019 Equip Index Factors'!B28)*0.01,0),U26))</f>
        <v>60</v>
      </c>
      <c r="V27" s="38">
        <f ca="1">IF(OR(B27=1,'M&amp;E Property Good Factor'!U28&gt;'Trends Settings '!$B$3),
ROUND('M&amp;E Property Good Factor'!U28*IF(B27&gt;ROUND($V$1*'Trends Settings '!$B$1,0),
INDIRECT("'2019 Equip Index Factors'!B"&amp;TEXT(ROUND(($V$1*'Trends Settings '!$B$1),0)+2,"0")),
'2019 Equip Index Factors'!B28)*0.01,0),
IF(OR('M&amp;E Property Good Factor'!U27 &gt; 'Trends Settings '!$B$3,B27 &lt;=ROUND($V$1*'Trends Settings '!$B$1,0)),
ROUND('Trends Settings '!$B$3*
IF(B27&gt;ROUND($V$1*'Trends Settings '!$B$1,0),INDIRECT("'2019 Equip Index Factors'!B"&amp;TEXT(ROUND(($V$1*'Trends Settings '!$B$1),0)+2,"0")),'2019 Equip Index Factors'!B28)*0.01,0),V26))</f>
        <v>81</v>
      </c>
      <c r="W27" s="38">
        <f ca="1">IF(OR(B27=1,'M&amp;E Property Good Factor'!V28&gt;'Trends Settings '!$B$3),
ROUND('M&amp;E Property Good Factor'!V28*IF(B27&gt;ROUND($W$1*'Trends Settings '!$B$1,0),
INDIRECT("'2019 Equip Index Factors'!B"&amp;TEXT(ROUND(($W$1*'Trends Settings '!$B$1),0)+2,"0")),
'2019 Equip Index Factors'!B28)*0.01,0),
IF(OR('M&amp;E Property Good Factor'!V27 &gt; 'Trends Settings '!$B$3,B27 &lt;=ROUND($W$1*'Trends Settings '!$B$1,0)),
ROUND('Trends Settings '!$B$3*
IF(B27&gt;ROUND($W$1*'Trends Settings '!$B$1,0),INDIRECT("'2019 Equip Index Factors'!B"&amp;TEXT(ROUND(($W$1*'Trends Settings '!$B$1),0)+2,"0")),'2019 Equip Index Factors'!B28)*0.01,0),W26))</f>
        <v>99</v>
      </c>
    </row>
    <row r="28" spans="1:23" ht="12.75" customHeight="1">
      <c r="A28" s="63">
        <v>1993</v>
      </c>
      <c r="B28" s="33">
        <v>27</v>
      </c>
      <c r="C28" s="38">
        <f ca="1">IF(OR(B28=1,'M&amp;E Property Good Factor'!B29&gt;'Trends Settings '!$B$3),ROUND('M&amp;E Property Good Factor'!B29*IF(B28&gt;ROUND($C$1*'Trends Settings '!$B$1,0),INDIRECT("'2019 Equip Index Factors'!B"&amp;TEXT(ROUND(($C$1*'Trends Settings '!$B$1),0)+2,"0")),'2019 Equip Index Factors'!B29)*0.01,0),IF(OR('M&amp;E Property Good Factor'!B28 &gt; 'Trends Settings '!$B$3,B28 &lt;=ROUND($C$1*'Trends Settings '!$B$1,0)),ROUND('Trends Settings '!$B$3*IF(B28&gt;ROUND($C$1*'Trends Settings '!$B$1,0),INDIRECT("'2019 Equip Index Factors'!B"&amp;TEXT(ROUND(($C$1*'Trends Settings '!$B$1),0)+2,"0")),'2019 Equip Index Factors'!B29)*0.01,0),C27))</f>
        <v>11</v>
      </c>
      <c r="D28" s="38">
        <f ca="1">IF(OR(B28=1,'M&amp;E Property Good Factor'!C29&gt;'Trends Settings '!$B$3),
ROUND('M&amp;E Property Good Factor'!C29*IF(B28&gt;ROUND($D$1*'Trends Settings '!$B$1,0),
INDIRECT("'2019 Equip Index Factors'!B"&amp;TEXT(ROUND(($D$1*'Trends Settings '!$B$1),0)+2,"0")),
'2019 Equip Index Factors'!B29)*0.01,0),
IF(OR('M&amp;E Property Good Factor'!C28 &gt; 'Trends Settings '!$B$3,B28 &lt;=ROUND($D$1*'Trends Settings '!$B$1,0)),
ROUND('Trends Settings '!$B$3*
IF(B28&gt;ROUND($D$1*'Trends Settings '!$B$1,0),INDIRECT("'2019 Equip Index Factors'!B"&amp;TEXT(ROUND(($D$1*'Trends Settings '!$B$1),0)+2,"0")),'2019 Equip Index Factors'!B29)*0.01,0),D27))</f>
        <v>11</v>
      </c>
      <c r="E28" s="38">
        <f ca="1">IF(OR(B28=1,'M&amp;E Property Good Factor'!D29&gt;'Trends Settings '!$B$3),
ROUND('M&amp;E Property Good Factor'!D29*IF(B28&gt;ROUND($E$1*'Trends Settings '!$B$1,0),
INDIRECT("'2019 Equip Index Factors'!B"&amp;TEXT(ROUND(($E$1*'Trends Settings '!$B$1),0)+2,"0")),
'2019 Equip Index Factors'!B29)*0.01,0),
IF(OR('M&amp;E Property Good Factor'!D28 &gt; 'Trends Settings '!$B$3,B28 &lt;=ROUND($E$1*'Trends Settings '!$B$1,0)),
ROUND('Trends Settings '!$B$3*
IF(B28&gt;ROUND($E$1*'Trends Settings '!$B$1,0),INDIRECT("'2019 Equip Index Factors'!B"&amp;TEXT(ROUND(($E$1*'Trends Settings '!$B$1),0)+2,"0")),'2019 Equip Index Factors'!B29)*0.01,0),E27))</f>
        <v>11</v>
      </c>
      <c r="F28" s="38">
        <f ca="1">IF(OR(B28=1,'M&amp;E Property Good Factor'!E29&gt;'Trends Settings '!$B$3),
ROUND('M&amp;E Property Good Factor'!E29*IF(B28&gt;ROUND($F$1*'Trends Settings '!$B$1,0),
INDIRECT("'2019 Equip Index Factors'!B"&amp;TEXT(ROUND(($F$1*'Trends Settings '!$B$1),0)+2,"0")),
'2019 Equip Index Factors'!B29)*0.01,0),
IF(OR('M&amp;E Property Good Factor'!E28 &gt; 'Trends Settings '!$B$3,B28 &lt;=ROUND($F$1*'Trends Settings '!$B$1,0)),
ROUND('Trends Settings '!$B$3*
IF(B28&gt;ROUND($F$1*'Trends Settings '!$B$1,0),INDIRECT("'2019 Equip Index Factors'!B"&amp;TEXT(ROUND(($F$1*'Trends Settings '!$B$1),0)+2,"0")),'2019 Equip Index Factors'!B29)*0.01,0),F27))</f>
        <v>11</v>
      </c>
      <c r="G28" s="38">
        <f ca="1">IF(OR(B28=1,'M&amp;E Property Good Factor'!F29&gt;'Trends Settings '!$B$3),
ROUND('M&amp;E Property Good Factor'!F29*IF(B28&gt;ROUND($G$1*'Trends Settings '!$B$1,0),
INDIRECT("'2019 Equip Index Factors'!B"&amp;TEXT(ROUND(($G$1*'Trends Settings '!$B$1),0)+2,"0")),
'2019 Equip Index Factors'!B29)*0.01,0),
IF(OR('M&amp;E Property Good Factor'!F28 &gt; 'Trends Settings '!$B$3,B28 &lt;=ROUND($G$1*'Trends Settings '!$B$1,0)),
ROUND('Trends Settings '!$B$3*
IF(B28&gt;ROUND($G$1*'Trends Settings '!$B$1,0),INDIRECT("'2019 Equip Index Factors'!B"&amp;TEXT(ROUND(($G$1*'Trends Settings '!$B$1),0)+2,"0")),'2019 Equip Index Factors'!B29)*0.01,0),G27))</f>
        <v>12</v>
      </c>
      <c r="H28" s="38">
        <f ca="1">IF(OR(B28=1,'M&amp;E Property Good Factor'!G29&gt;'Trends Settings '!$B$3),
ROUND('M&amp;E Property Good Factor'!G29*IF(B28&gt;ROUND($H$1*'Trends Settings '!$B$1,0),
INDIRECT("'2019 Equip Index Factors'!B"&amp;TEXT(ROUND(($H$1*'Trends Settings '!$B$1),0)+2,"0")),
'2019 Equip Index Factors'!B29)*0.01,0),
IF(OR('M&amp;E Property Good Factor'!G28 &gt; 'Trends Settings '!$B$3,B28 &lt;=ROUND($H$1*'Trends Settings '!$B$1,0)),
ROUND('Trends Settings '!$B$3*
IF(B28&gt;ROUND($H$1*'Trends Settings '!$B$1,0),INDIRECT("'2019 Equip Index Factors'!B"&amp;TEXT(ROUND(($H$1*'Trends Settings '!$B$1),0)+2,"0")),'2019 Equip Index Factors'!B29)*0.01,0),H27))</f>
        <v>12</v>
      </c>
      <c r="I28" s="38">
        <f ca="1">IF(OR(B28=1,'M&amp;E Property Good Factor'!H29&gt;'Trends Settings '!$B$3),
ROUND('M&amp;E Property Good Factor'!H29*IF(B28&gt;ROUND($I$1*'Trends Settings '!$B$1,0),
INDIRECT("'2019 Equip Index Factors'!B"&amp;TEXT(ROUND(($I$1*'Trends Settings '!$B$1),0)+2,"0")),
'2019 Equip Index Factors'!B29)*0.01,0),
IF(OR('M&amp;E Property Good Factor'!H28 &gt; 'Trends Settings '!$B$3,B28 &lt;=ROUND($I$1*'Trends Settings '!$B$1,0)),
ROUND('Trends Settings '!$B$3*
IF(B28&gt;ROUND($I$1*'Trends Settings '!$B$1,0),INDIRECT("'2019 Equip Index Factors'!B"&amp;TEXT(ROUND(($I$1*'Trends Settings '!$B$1),0)+2,"0")),'2019 Equip Index Factors'!B29)*0.01,0),I27))</f>
        <v>12</v>
      </c>
      <c r="J28" s="38">
        <f ca="1">IF(OR(B28=1,'M&amp;E Property Good Factor'!I29&gt;'Trends Settings '!$B$3),
ROUND('M&amp;E Property Good Factor'!I29*IF(B28&gt;ROUND($J$1*'Trends Settings '!$B$1,0),
INDIRECT("'2019 Equip Index Factors'!B"&amp;TEXT(ROUND(($J$1*'Trends Settings '!$B$1),0)+2,"0")),
'2019 Equip Index Factors'!B29)*0.01,0),
IF(OR('M&amp;E Property Good Factor'!I28 &gt; 'Trends Settings '!$B$3,B28 &lt;=ROUND($J$1*'Trends Settings '!$B$1,0)),
ROUND('Trends Settings '!$B$3*
IF(B28&gt;ROUND($J$1*'Trends Settings '!$B$1,0),INDIRECT("'2019 Equip Index Factors'!B"&amp;TEXT(ROUND(($J$1*'Trends Settings '!$B$1),0)+2,"0")),'2019 Equip Index Factors'!B29)*0.01,0),J27))</f>
        <v>13</v>
      </c>
      <c r="K28" s="38">
        <f ca="1">IF(OR(B28=1,'M&amp;E Property Good Factor'!J29&gt;'Trends Settings '!$B$3),
ROUND('M&amp;E Property Good Factor'!J29*IF(B28&gt;ROUND($K$1*'Trends Settings '!$B$1,0),
INDIRECT("'2019 Equip Index Factors'!B"&amp;TEXT(ROUND(($K$1*'Trends Settings '!$B$1),0)+2,"0")),
'2019 Equip Index Factors'!B29)*0.01,0),
IF(OR('M&amp;E Property Good Factor'!J28 &gt; 'Trends Settings '!$B$3,B28 &lt;=ROUND($K$1*'Trends Settings '!$B$1,0)),
ROUND('Trends Settings '!$B$3*
IF(B28&gt;ROUND($K$1*'Trends Settings '!$B$1,0),INDIRECT("'2019 Equip Index Factors'!B"&amp;TEXT(ROUND(($K$1*'Trends Settings '!$B$1),0)+2,"0")),'2019 Equip Index Factors'!B29)*0.01,0),K27))</f>
        <v>13</v>
      </c>
      <c r="L28" s="38">
        <f ca="1">IF(OR(B28=1,'M&amp;E Property Good Factor'!K29&gt;'Trends Settings '!$B$3),
ROUND('M&amp;E Property Good Factor'!K29*IF(B28&gt;ROUND($L$1*'Trends Settings '!$B$1,0),
INDIRECT("'2019 Equip Index Factors'!B"&amp;TEXT(ROUND(($L$1*'Trends Settings '!$B$1),0)+2,"0")),
'2019 Equip Index Factors'!B29)*0.01,0),
IF(OR('M&amp;E Property Good Factor'!K28 &gt; 'Trends Settings '!$B$3,B28 &lt;=ROUND($L$1*'Trends Settings '!$B$1,0)),
ROUND('Trends Settings '!$B$3*
IF(B28&gt;ROUND($L$1*'Trends Settings '!$B$1,0),INDIRECT("'2019 Equip Index Factors'!B"&amp;TEXT(ROUND(($L$1*'Trends Settings '!$B$1),0)+2,"0")),'2019 Equip Index Factors'!B29)*0.01,0),L27))</f>
        <v>14</v>
      </c>
      <c r="M28" s="38">
        <f ca="1">IF(OR(B28=1,'M&amp;E Property Good Factor'!L29&gt;'Trends Settings '!$B$3),
ROUND('M&amp;E Property Good Factor'!L29*IF(B28&gt;ROUND($M$1*'Trends Settings '!$B$1,0),
INDIRECT("'2019 Equip Index Factors'!B"&amp;TEXT(ROUND(($M$1*'Trends Settings '!$B$1),0)+2,"0")),
'2019 Equip Index Factors'!B29)*0.01,0),
IF(OR('M&amp;E Property Good Factor'!L28 &gt; 'Trends Settings '!$B$3,B28 &lt;=ROUND($M$1*'Trends Settings '!$B$1,0)),
ROUND('Trends Settings '!$B$3*
IF(B28&gt;ROUND($M$1*'Trends Settings '!$B$1,0),INDIRECT("'2019 Equip Index Factors'!B"&amp;TEXT(ROUND(($M$1*'Trends Settings '!$B$1),0)+2,"0")),'2019 Equip Index Factors'!B29)*0.01,0),M27))</f>
        <v>15</v>
      </c>
      <c r="N28" s="38">
        <f ca="1">IF(OR(B28=1,'M&amp;E Property Good Factor'!M29&gt;'Trends Settings '!$B$3),
ROUND('M&amp;E Property Good Factor'!M29*IF(B28&gt;ROUND($N$1*'Trends Settings '!$B$1,0),
INDIRECT("'2019 Equip Index Factors'!B"&amp;TEXT(ROUND(($N$1*'Trends Settings '!$B$1),0)+2,"0")),
'2019 Equip Index Factors'!B29)*0.01,0),
IF(OR('M&amp;E Property Good Factor'!M28 &gt; 'Trends Settings '!$B$3,B28 &lt;=ROUND($N$1*'Trends Settings '!$B$1,0)),
ROUND('Trends Settings '!$B$3*
IF(B28&gt;ROUND($N$1*'Trends Settings '!$B$1,0),INDIRECT("'2019 Equip Index Factors'!B"&amp;TEXT(ROUND(($N$1*'Trends Settings '!$B$1),0)+2,"0")),'2019 Equip Index Factors'!B29)*0.01,0),N27))</f>
        <v>15</v>
      </c>
      <c r="O28" s="38">
        <f ca="1">IF(OR(B28=1,'M&amp;E Property Good Factor'!N29&gt;'Trends Settings '!$B$3),
ROUND('M&amp;E Property Good Factor'!N29*IF(B28&gt;ROUND($O$1*'Trends Settings '!$B$1,0),
INDIRECT("'2019 Equip Index Factors'!B"&amp;TEXT(ROUND(($O$1*'Trends Settings '!$B$1),0)+2,"0")),
'2019 Equip Index Factors'!B29)*0.01,0),
IF(OR('M&amp;E Property Good Factor'!N28 &gt; 'Trends Settings '!$B$3,B28 &lt;=ROUND($O$1*'Trends Settings '!$B$1,0)),
ROUND('Trends Settings '!$B$3*
IF(B28&gt;ROUND($O$1*'Trends Settings '!$B$1,0),INDIRECT("'2019 Equip Index Factors'!B"&amp;TEXT(ROUND(($O$1*'Trends Settings '!$B$1),0)+2,"0")),'2019 Equip Index Factors'!B29)*0.01,0),O27))</f>
        <v>16</v>
      </c>
      <c r="P28" s="38">
        <f ca="1">IF(OR(B28=1,'M&amp;E Property Good Factor'!O29&gt;'Trends Settings '!$B$3),
ROUND('M&amp;E Property Good Factor'!O29*IF(B28&gt;ROUND($P$1*'Trends Settings '!$B$1,0),
INDIRECT("'2019 Equip Index Factors'!B"&amp;TEXT(ROUND(($P$1*'Trends Settings '!$B$1),0)+2,"0")),
'2019 Equip Index Factors'!B29)*0.01,0),
IF(OR('M&amp;E Property Good Factor'!O28 &gt; 'Trends Settings '!$B$3,B28 &lt;=ROUND($P$1*'Trends Settings '!$B$1,0)),
ROUND('Trends Settings '!$B$3*
IF(B28&gt;ROUND($P$1*'Trends Settings '!$B$1,0),INDIRECT("'2019 Equip Index Factors'!B"&amp;TEXT(ROUND(($P$1*'Trends Settings '!$B$1),0)+2,"0")),'2019 Equip Index Factors'!B29)*0.01,0),P27))</f>
        <v>16</v>
      </c>
      <c r="Q28" s="38">
        <f ca="1">IF(OR(B28=1,'M&amp;E Property Good Factor'!P29&gt;'Trends Settings '!$B$3),
ROUND('M&amp;E Property Good Factor'!P29*IF(B28&gt;ROUND($Q$1*'Trends Settings '!$B$1,0),
INDIRECT("'2019 Equip Index Factors'!B"&amp;TEXT(ROUND(($Q$1*'Trends Settings '!$B$1),0)+2,"0")),
'2019 Equip Index Factors'!B29)*0.01,0),
IF(OR('M&amp;E Property Good Factor'!P28 &gt; 'Trends Settings '!$B$3,B28 &lt;=ROUND($Q$1*'Trends Settings '!$B$1,0)),
ROUND('Trends Settings '!$B$3*
IF(B28&gt;ROUND($Q$1*'Trends Settings '!$B$1,0),INDIRECT("'2019 Equip Index Factors'!B"&amp;TEXT(ROUND(($Q$1*'Trends Settings '!$B$1),0)+2,"0")),'2019 Equip Index Factors'!B29)*0.01,0),Q27))</f>
        <v>16</v>
      </c>
      <c r="R28" s="38">
        <f ca="1">IF(OR(B28=1,'M&amp;E Property Good Factor'!Q29&gt;'Trends Settings '!$B$3),
ROUND('M&amp;E Property Good Factor'!Q29*IF(B28&gt;ROUND($R$1*'Trends Settings '!$B$1,0),
INDIRECT("'2019 Equip Index Factors'!B"&amp;TEXT(ROUND(($R$1*'Trends Settings '!$B$1),0)+2,"0")),
'2019 Equip Index Factors'!B29)*0.01,0),
IF(OR('M&amp;E Property Good Factor'!Q28 &gt; 'Trends Settings '!$B$3,B28 &lt;=ROUND($R$1*'Trends Settings '!$B$1,0)),
ROUND('Trends Settings '!$B$3*
IF(B28&gt;ROUND($R$1*'Trends Settings '!$B$1,0),INDIRECT("'2019 Equip Index Factors'!B"&amp;TEXT(ROUND(($R$1*'Trends Settings '!$B$1),0)+2,"0")),'2019 Equip Index Factors'!B29)*0.01,0),R27))</f>
        <v>17</v>
      </c>
      <c r="S28" s="38">
        <f ca="1">IF(OR(B28=1,'M&amp;E Property Good Factor'!R29&gt;'Trends Settings '!$B$3),
ROUND('M&amp;E Property Good Factor'!R29*IF(B28&gt;ROUND($S$1*'Trends Settings '!$B$1,0),
INDIRECT("'2019 Equip Index Factors'!B"&amp;TEXT(ROUND(($S$1*'Trends Settings '!$B$1),0)+2,"0")),
'2019 Equip Index Factors'!B29)*0.01,0),
IF(OR('M&amp;E Property Good Factor'!R28 &gt; 'Trends Settings '!$B$3,B28 &lt;=ROUND($S$1*'Trends Settings '!$B$1,0)),
ROUND('Trends Settings '!$B$3*
IF(B28&gt;ROUND($S$1*'Trends Settings '!$B$1,0),INDIRECT("'2019 Equip Index Factors'!B"&amp;TEXT(ROUND(($S$1*'Trends Settings '!$B$1),0)+2,"0")),'2019 Equip Index Factors'!B29)*0.01,0),S27))</f>
        <v>22</v>
      </c>
      <c r="T28" s="38">
        <f ca="1">IF(OR(B28=1,'M&amp;E Property Good Factor'!S29&gt;'Trends Settings '!$B$3),
ROUND('M&amp;E Property Good Factor'!S29*IF(B28&gt;ROUND($T$1*'Trends Settings '!$B$1,0),
INDIRECT("'2019 Equip Index Factors'!B"&amp;TEXT(ROUND(($T$1*'Trends Settings '!$B$1),0)+2,"0")),
'2019 Equip Index Factors'!B29)*0.01,0),
IF(OR('M&amp;E Property Good Factor'!S28 &gt; 'Trends Settings '!$B$3,B28 &lt;=ROUND($T$1*'Trends Settings '!$B$1,0)),
ROUND('Trends Settings '!$B$3*
IF(B28&gt;ROUND($T$1*'Trends Settings '!$B$1,0),INDIRECT("'2019 Equip Index Factors'!B"&amp;TEXT(ROUND(($T$1*'Trends Settings '!$B$1),0)+2,"0")),'2019 Equip Index Factors'!B29)*0.01,0),T27))</f>
        <v>35</v>
      </c>
      <c r="U28" s="38">
        <f ca="1">IF(OR(B28=1,'M&amp;E Property Good Factor'!T29&gt;'Trends Settings '!$B$3),
ROUND('M&amp;E Property Good Factor'!T29*IF(B28&gt;ROUND($U$1*'Trends Settings '!$B$1,0),
INDIRECT("'2019 Equip Index Factors'!B"&amp;TEXT(ROUND(($U$1*'Trends Settings '!$B$1),0)+2,"0")),
'2019 Equip Index Factors'!B29)*0.01,0),
IF(OR('M&amp;E Property Good Factor'!T28 &gt; 'Trends Settings '!$B$3,B28 &lt;=ROUND($U$1*'Trends Settings '!$B$1,0)),
ROUND('Trends Settings '!$B$3*
IF(B28&gt;ROUND($U$1*'Trends Settings '!$B$1,0),INDIRECT("'2019 Equip Index Factors'!B"&amp;TEXT(ROUND(($U$1*'Trends Settings '!$B$1),0)+2,"0")),'2019 Equip Index Factors'!B29)*0.01,0),U27))</f>
        <v>58</v>
      </c>
      <c r="V28" s="38">
        <f ca="1">IF(OR(B28=1,'M&amp;E Property Good Factor'!U29&gt;'Trends Settings '!$B$3),
ROUND('M&amp;E Property Good Factor'!U29*IF(B28&gt;ROUND($V$1*'Trends Settings '!$B$1,0),
INDIRECT("'2019 Equip Index Factors'!B"&amp;TEXT(ROUND(($V$1*'Trends Settings '!$B$1),0)+2,"0")),
'2019 Equip Index Factors'!B29)*0.01,0),
IF(OR('M&amp;E Property Good Factor'!U28 &gt; 'Trends Settings '!$B$3,B28 &lt;=ROUND($V$1*'Trends Settings '!$B$1,0)),
ROUND('Trends Settings '!$B$3*
IF(B28&gt;ROUND($V$1*'Trends Settings '!$B$1,0),INDIRECT("'2019 Equip Index Factors'!B"&amp;TEXT(ROUND(($V$1*'Trends Settings '!$B$1),0)+2,"0")),'2019 Equip Index Factors'!B29)*0.01,0),V27))</f>
        <v>80</v>
      </c>
      <c r="W28" s="38">
        <f ca="1">IF(OR(B28=1,'M&amp;E Property Good Factor'!V29&gt;'Trends Settings '!$B$3),
ROUND('M&amp;E Property Good Factor'!V29*IF(B28&gt;ROUND($W$1*'Trends Settings '!$B$1,0),
INDIRECT("'2019 Equip Index Factors'!B"&amp;TEXT(ROUND(($W$1*'Trends Settings '!$B$1),0)+2,"0")),
'2019 Equip Index Factors'!B29)*0.01,0),
IF(OR('M&amp;E Property Good Factor'!V28 &gt; 'Trends Settings '!$B$3,B28 &lt;=ROUND($W$1*'Trends Settings '!$B$1,0)),
ROUND('Trends Settings '!$B$3*
IF(B28&gt;ROUND($W$1*'Trends Settings '!$B$1,0),INDIRECT("'2019 Equip Index Factors'!B"&amp;TEXT(ROUND(($W$1*'Trends Settings '!$B$1),0)+2,"0")),'2019 Equip Index Factors'!B29)*0.01,0),W27))</f>
        <v>98</v>
      </c>
    </row>
    <row r="29" spans="1:23" ht="12.75" customHeight="1">
      <c r="A29" s="63">
        <v>1992</v>
      </c>
      <c r="B29" s="33">
        <v>28</v>
      </c>
      <c r="C29" s="38">
        <f ca="1">IF(OR(B29=1,'M&amp;E Property Good Factor'!B30&gt;'Trends Settings '!$B$3),ROUND('M&amp;E Property Good Factor'!B30*IF(B29&gt;ROUND($C$1*'Trends Settings '!$B$1,0),INDIRECT("'2019 Equip Index Factors'!B"&amp;TEXT(ROUND(($C$1*'Trends Settings '!$B$1),0)+2,"0")),'2019 Equip Index Factors'!B30)*0.01,0),IF(OR('M&amp;E Property Good Factor'!B29 &gt; 'Trends Settings '!$B$3,B29 &lt;=ROUND($C$1*'Trends Settings '!$B$1,0)),ROUND('Trends Settings '!$B$3*IF(B29&gt;ROUND($C$1*'Trends Settings '!$B$1,0),INDIRECT("'2019 Equip Index Factors'!B"&amp;TEXT(ROUND(($C$1*'Trends Settings '!$B$1),0)+2,"0")),'2019 Equip Index Factors'!B30)*0.01,0),C28))</f>
        <v>11</v>
      </c>
      <c r="D29" s="38">
        <f ca="1">IF(OR(B29=1,'M&amp;E Property Good Factor'!C30&gt;'Trends Settings '!$B$3),
ROUND('M&amp;E Property Good Factor'!C30*IF(B29&gt;ROUND($D$1*'Trends Settings '!$B$1,0),
INDIRECT("'2019 Equip Index Factors'!B"&amp;TEXT(ROUND(($D$1*'Trends Settings '!$B$1),0)+2,"0")),
'2019 Equip Index Factors'!B30)*0.01,0),
IF(OR('M&amp;E Property Good Factor'!C29 &gt; 'Trends Settings '!$B$3,B29 &lt;=ROUND($D$1*'Trends Settings '!$B$1,0)),
ROUND('Trends Settings '!$B$3*
IF(B29&gt;ROUND($D$1*'Trends Settings '!$B$1,0),INDIRECT("'2019 Equip Index Factors'!B"&amp;TEXT(ROUND(($D$1*'Trends Settings '!$B$1),0)+2,"0")),'2019 Equip Index Factors'!B30)*0.01,0),D28))</f>
        <v>11</v>
      </c>
      <c r="E29" s="38">
        <f ca="1">IF(OR(B29=1,'M&amp;E Property Good Factor'!D30&gt;'Trends Settings '!$B$3),
ROUND('M&amp;E Property Good Factor'!D30*IF(B29&gt;ROUND($E$1*'Trends Settings '!$B$1,0),
INDIRECT("'2019 Equip Index Factors'!B"&amp;TEXT(ROUND(($E$1*'Trends Settings '!$B$1),0)+2,"0")),
'2019 Equip Index Factors'!B30)*0.01,0),
IF(OR('M&amp;E Property Good Factor'!D29 &gt; 'Trends Settings '!$B$3,B29 &lt;=ROUND($E$1*'Trends Settings '!$B$1,0)),
ROUND('Trends Settings '!$B$3*
IF(B29&gt;ROUND($E$1*'Trends Settings '!$B$1,0),INDIRECT("'2019 Equip Index Factors'!B"&amp;TEXT(ROUND(($E$1*'Trends Settings '!$B$1),0)+2,"0")),'2019 Equip Index Factors'!B30)*0.01,0),E28))</f>
        <v>11</v>
      </c>
      <c r="F29" s="38">
        <f ca="1">IF(OR(B29=1,'M&amp;E Property Good Factor'!E30&gt;'Trends Settings '!$B$3),
ROUND('M&amp;E Property Good Factor'!E30*IF(B29&gt;ROUND($F$1*'Trends Settings '!$B$1,0),
INDIRECT("'2019 Equip Index Factors'!B"&amp;TEXT(ROUND(($F$1*'Trends Settings '!$B$1),0)+2,"0")),
'2019 Equip Index Factors'!B30)*0.01,0),
IF(OR('M&amp;E Property Good Factor'!E29 &gt; 'Trends Settings '!$B$3,B29 &lt;=ROUND($F$1*'Trends Settings '!$B$1,0)),
ROUND('Trends Settings '!$B$3*
IF(B29&gt;ROUND($F$1*'Trends Settings '!$B$1,0),INDIRECT("'2019 Equip Index Factors'!B"&amp;TEXT(ROUND(($F$1*'Trends Settings '!$B$1),0)+2,"0")),'2019 Equip Index Factors'!B30)*0.01,0),F28))</f>
        <v>11</v>
      </c>
      <c r="G29" s="38">
        <f ca="1">IF(OR(B29=1,'M&amp;E Property Good Factor'!F30&gt;'Trends Settings '!$B$3),
ROUND('M&amp;E Property Good Factor'!F30*IF(B29&gt;ROUND($G$1*'Trends Settings '!$B$1,0),
INDIRECT("'2019 Equip Index Factors'!B"&amp;TEXT(ROUND(($G$1*'Trends Settings '!$B$1),0)+2,"0")),
'2019 Equip Index Factors'!B30)*0.01,0),
IF(OR('M&amp;E Property Good Factor'!F29 &gt; 'Trends Settings '!$B$3,B29 &lt;=ROUND($G$1*'Trends Settings '!$B$1,0)),
ROUND('Trends Settings '!$B$3*
IF(B29&gt;ROUND($G$1*'Trends Settings '!$B$1,0),INDIRECT("'2019 Equip Index Factors'!B"&amp;TEXT(ROUND(($G$1*'Trends Settings '!$B$1),0)+2,"0")),'2019 Equip Index Factors'!B30)*0.01,0),G28))</f>
        <v>12</v>
      </c>
      <c r="H29" s="38">
        <f ca="1">IF(OR(B29=1,'M&amp;E Property Good Factor'!G30&gt;'Trends Settings '!$B$3),
ROUND('M&amp;E Property Good Factor'!G30*IF(B29&gt;ROUND($H$1*'Trends Settings '!$B$1,0),
INDIRECT("'2019 Equip Index Factors'!B"&amp;TEXT(ROUND(($H$1*'Trends Settings '!$B$1),0)+2,"0")),
'2019 Equip Index Factors'!B30)*0.01,0),
IF(OR('M&amp;E Property Good Factor'!G29 &gt; 'Trends Settings '!$B$3,B29 &lt;=ROUND($H$1*'Trends Settings '!$B$1,0)),
ROUND('Trends Settings '!$B$3*
IF(B29&gt;ROUND($H$1*'Trends Settings '!$B$1,0),INDIRECT("'2019 Equip Index Factors'!B"&amp;TEXT(ROUND(($H$1*'Trends Settings '!$B$1),0)+2,"0")),'2019 Equip Index Factors'!B30)*0.01,0),H28))</f>
        <v>12</v>
      </c>
      <c r="I29" s="38">
        <f ca="1">IF(OR(B29=1,'M&amp;E Property Good Factor'!H30&gt;'Trends Settings '!$B$3),
ROUND('M&amp;E Property Good Factor'!H30*IF(B29&gt;ROUND($I$1*'Trends Settings '!$B$1,0),
INDIRECT("'2019 Equip Index Factors'!B"&amp;TEXT(ROUND(($I$1*'Trends Settings '!$B$1),0)+2,"0")),
'2019 Equip Index Factors'!B30)*0.01,0),
IF(OR('M&amp;E Property Good Factor'!H29 &gt; 'Trends Settings '!$B$3,B29 &lt;=ROUND($I$1*'Trends Settings '!$B$1,0)),
ROUND('Trends Settings '!$B$3*
IF(B29&gt;ROUND($I$1*'Trends Settings '!$B$1,0),INDIRECT("'2019 Equip Index Factors'!B"&amp;TEXT(ROUND(($I$1*'Trends Settings '!$B$1),0)+2,"0")),'2019 Equip Index Factors'!B30)*0.01,0),I28))</f>
        <v>12</v>
      </c>
      <c r="J29" s="38">
        <f ca="1">IF(OR(B29=1,'M&amp;E Property Good Factor'!I30&gt;'Trends Settings '!$B$3),
ROUND('M&amp;E Property Good Factor'!I30*IF(B29&gt;ROUND($J$1*'Trends Settings '!$B$1,0),
INDIRECT("'2019 Equip Index Factors'!B"&amp;TEXT(ROUND(($J$1*'Trends Settings '!$B$1),0)+2,"0")),
'2019 Equip Index Factors'!B30)*0.01,0),
IF(OR('M&amp;E Property Good Factor'!I29 &gt; 'Trends Settings '!$B$3,B29 &lt;=ROUND($J$1*'Trends Settings '!$B$1,0)),
ROUND('Trends Settings '!$B$3*
IF(B29&gt;ROUND($J$1*'Trends Settings '!$B$1,0),INDIRECT("'2019 Equip Index Factors'!B"&amp;TEXT(ROUND(($J$1*'Trends Settings '!$B$1),0)+2,"0")),'2019 Equip Index Factors'!B30)*0.01,0),J28))</f>
        <v>13</v>
      </c>
      <c r="K29" s="38">
        <f ca="1">IF(OR(B29=1,'M&amp;E Property Good Factor'!J30&gt;'Trends Settings '!$B$3),
ROUND('M&amp;E Property Good Factor'!J30*IF(B29&gt;ROUND($K$1*'Trends Settings '!$B$1,0),
INDIRECT("'2019 Equip Index Factors'!B"&amp;TEXT(ROUND(($K$1*'Trends Settings '!$B$1),0)+2,"0")),
'2019 Equip Index Factors'!B30)*0.01,0),
IF(OR('M&amp;E Property Good Factor'!J29 &gt; 'Trends Settings '!$B$3,B29 &lt;=ROUND($K$1*'Trends Settings '!$B$1,0)),
ROUND('Trends Settings '!$B$3*
IF(B29&gt;ROUND($K$1*'Trends Settings '!$B$1,0),INDIRECT("'2019 Equip Index Factors'!B"&amp;TEXT(ROUND(($K$1*'Trends Settings '!$B$1),0)+2,"0")),'2019 Equip Index Factors'!B30)*0.01,0),K28))</f>
        <v>13</v>
      </c>
      <c r="L29" s="38">
        <f ca="1">IF(OR(B29=1,'M&amp;E Property Good Factor'!K30&gt;'Trends Settings '!$B$3),
ROUND('M&amp;E Property Good Factor'!K30*IF(B29&gt;ROUND($L$1*'Trends Settings '!$B$1,0),
INDIRECT("'2019 Equip Index Factors'!B"&amp;TEXT(ROUND(($L$1*'Trends Settings '!$B$1),0)+2,"0")),
'2019 Equip Index Factors'!B30)*0.01,0),
IF(OR('M&amp;E Property Good Factor'!K29 &gt; 'Trends Settings '!$B$3,B29 &lt;=ROUND($L$1*'Trends Settings '!$B$1,0)),
ROUND('Trends Settings '!$B$3*
IF(B29&gt;ROUND($L$1*'Trends Settings '!$B$1,0),INDIRECT("'2019 Equip Index Factors'!B"&amp;TEXT(ROUND(($L$1*'Trends Settings '!$B$1),0)+2,"0")),'2019 Equip Index Factors'!B30)*0.01,0),L28))</f>
        <v>14</v>
      </c>
      <c r="M29" s="38">
        <f ca="1">IF(OR(B29=1,'M&amp;E Property Good Factor'!L30&gt;'Trends Settings '!$B$3),
ROUND('M&amp;E Property Good Factor'!L30*IF(B29&gt;ROUND($M$1*'Trends Settings '!$B$1,0),
INDIRECT("'2019 Equip Index Factors'!B"&amp;TEXT(ROUND(($M$1*'Trends Settings '!$B$1),0)+2,"0")),
'2019 Equip Index Factors'!B30)*0.01,0),
IF(OR('M&amp;E Property Good Factor'!L29 &gt; 'Trends Settings '!$B$3,B29 &lt;=ROUND($M$1*'Trends Settings '!$B$1,0)),
ROUND('Trends Settings '!$B$3*
IF(B29&gt;ROUND($M$1*'Trends Settings '!$B$1,0),INDIRECT("'2019 Equip Index Factors'!B"&amp;TEXT(ROUND(($M$1*'Trends Settings '!$B$1),0)+2,"0")),'2019 Equip Index Factors'!B30)*0.01,0),M28))</f>
        <v>15</v>
      </c>
      <c r="N29" s="38">
        <f ca="1">IF(OR(B29=1,'M&amp;E Property Good Factor'!M30&gt;'Trends Settings '!$B$3),
ROUND('M&amp;E Property Good Factor'!M30*IF(B29&gt;ROUND($N$1*'Trends Settings '!$B$1,0),
INDIRECT("'2019 Equip Index Factors'!B"&amp;TEXT(ROUND(($N$1*'Trends Settings '!$B$1),0)+2,"0")),
'2019 Equip Index Factors'!B30)*0.01,0),
IF(OR('M&amp;E Property Good Factor'!M29 &gt; 'Trends Settings '!$B$3,B29 &lt;=ROUND($N$1*'Trends Settings '!$B$1,0)),
ROUND('Trends Settings '!$B$3*
IF(B29&gt;ROUND($N$1*'Trends Settings '!$B$1,0),INDIRECT("'2019 Equip Index Factors'!B"&amp;TEXT(ROUND(($N$1*'Trends Settings '!$B$1),0)+2,"0")),'2019 Equip Index Factors'!B30)*0.01,0),N28))</f>
        <v>15</v>
      </c>
      <c r="O29" s="38">
        <f ca="1">IF(OR(B29=1,'M&amp;E Property Good Factor'!N30&gt;'Trends Settings '!$B$3),
ROUND('M&amp;E Property Good Factor'!N30*IF(B29&gt;ROUND($O$1*'Trends Settings '!$B$1,0),
INDIRECT("'2019 Equip Index Factors'!B"&amp;TEXT(ROUND(($O$1*'Trends Settings '!$B$1),0)+2,"0")),
'2019 Equip Index Factors'!B30)*0.01,0),
IF(OR('M&amp;E Property Good Factor'!N29 &gt; 'Trends Settings '!$B$3,B29 &lt;=ROUND($O$1*'Trends Settings '!$B$1,0)),
ROUND('Trends Settings '!$B$3*
IF(B29&gt;ROUND($O$1*'Trends Settings '!$B$1,0),INDIRECT("'2019 Equip Index Factors'!B"&amp;TEXT(ROUND(($O$1*'Trends Settings '!$B$1),0)+2,"0")),'2019 Equip Index Factors'!B30)*0.01,0),O28))</f>
        <v>16</v>
      </c>
      <c r="P29" s="38">
        <f ca="1">IF(OR(B29=1,'M&amp;E Property Good Factor'!O30&gt;'Trends Settings '!$B$3),
ROUND('M&amp;E Property Good Factor'!O30*IF(B29&gt;ROUND($P$1*'Trends Settings '!$B$1,0),
INDIRECT("'2019 Equip Index Factors'!B"&amp;TEXT(ROUND(($P$1*'Trends Settings '!$B$1),0)+2,"0")),
'2019 Equip Index Factors'!B30)*0.01,0),
IF(OR('M&amp;E Property Good Factor'!O29 &gt; 'Trends Settings '!$B$3,B29 &lt;=ROUND($P$1*'Trends Settings '!$B$1,0)),
ROUND('Trends Settings '!$B$3*
IF(B29&gt;ROUND($P$1*'Trends Settings '!$B$1,0),INDIRECT("'2019 Equip Index Factors'!B"&amp;TEXT(ROUND(($P$1*'Trends Settings '!$B$1),0)+2,"0")),'2019 Equip Index Factors'!B30)*0.01,0),P28))</f>
        <v>16</v>
      </c>
      <c r="Q29" s="38">
        <f ca="1">IF(OR(B29=1,'M&amp;E Property Good Factor'!P30&gt;'Trends Settings '!$B$3),
ROUND('M&amp;E Property Good Factor'!P30*IF(B29&gt;ROUND($Q$1*'Trends Settings '!$B$1,0),
INDIRECT("'2019 Equip Index Factors'!B"&amp;TEXT(ROUND(($Q$1*'Trends Settings '!$B$1),0)+2,"0")),
'2019 Equip Index Factors'!B30)*0.01,0),
IF(OR('M&amp;E Property Good Factor'!P29 &gt; 'Trends Settings '!$B$3,B29 &lt;=ROUND($Q$1*'Trends Settings '!$B$1,0)),
ROUND('Trends Settings '!$B$3*
IF(B29&gt;ROUND($Q$1*'Trends Settings '!$B$1,0),INDIRECT("'2019 Equip Index Factors'!B"&amp;TEXT(ROUND(($Q$1*'Trends Settings '!$B$1),0)+2,"0")),'2019 Equip Index Factors'!B30)*0.01,0),Q28))</f>
        <v>16</v>
      </c>
      <c r="R29" s="38">
        <f ca="1">IF(OR(B29=1,'M&amp;E Property Good Factor'!Q30&gt;'Trends Settings '!$B$3),
ROUND('M&amp;E Property Good Factor'!Q30*IF(B29&gt;ROUND($R$1*'Trends Settings '!$B$1,0),
INDIRECT("'2019 Equip Index Factors'!B"&amp;TEXT(ROUND(($R$1*'Trends Settings '!$B$1),0)+2,"0")),
'2019 Equip Index Factors'!B30)*0.01,0),
IF(OR('M&amp;E Property Good Factor'!Q29 &gt; 'Trends Settings '!$B$3,B29 &lt;=ROUND($R$1*'Trends Settings '!$B$1,0)),
ROUND('Trends Settings '!$B$3*
IF(B29&gt;ROUND($R$1*'Trends Settings '!$B$1,0),INDIRECT("'2019 Equip Index Factors'!B"&amp;TEXT(ROUND(($R$1*'Trends Settings '!$B$1),0)+2,"0")),'2019 Equip Index Factors'!B30)*0.01,0),R28))</f>
        <v>17</v>
      </c>
      <c r="S29" s="38">
        <f ca="1">IF(OR(B29=1,'M&amp;E Property Good Factor'!R30&gt;'Trends Settings '!$B$3),
ROUND('M&amp;E Property Good Factor'!R30*IF(B29&gt;ROUND($S$1*'Trends Settings '!$B$1,0),
INDIRECT("'2019 Equip Index Factors'!B"&amp;TEXT(ROUND(($S$1*'Trends Settings '!$B$1),0)+2,"0")),
'2019 Equip Index Factors'!B30)*0.01,0),
IF(OR('M&amp;E Property Good Factor'!R29 &gt; 'Trends Settings '!$B$3,B29 &lt;=ROUND($S$1*'Trends Settings '!$B$1,0)),
ROUND('Trends Settings '!$B$3*
IF(B29&gt;ROUND($S$1*'Trends Settings '!$B$1,0),INDIRECT("'2019 Equip Index Factors'!B"&amp;TEXT(ROUND(($S$1*'Trends Settings '!$B$1),0)+2,"0")),'2019 Equip Index Factors'!B30)*0.01,0),S28))</f>
        <v>20</v>
      </c>
      <c r="T29" s="38">
        <f ca="1">IF(OR(B29=1,'M&amp;E Property Good Factor'!S30&gt;'Trends Settings '!$B$3),
ROUND('M&amp;E Property Good Factor'!S30*IF(B29&gt;ROUND($T$1*'Trends Settings '!$B$1,0),
INDIRECT("'2019 Equip Index Factors'!B"&amp;TEXT(ROUND(($T$1*'Trends Settings '!$B$1),0)+2,"0")),
'2019 Equip Index Factors'!B30)*0.01,0),
IF(OR('M&amp;E Property Good Factor'!S29 &gt; 'Trends Settings '!$B$3,B29 &lt;=ROUND($T$1*'Trends Settings '!$B$1,0)),
ROUND('Trends Settings '!$B$3*
IF(B29&gt;ROUND($T$1*'Trends Settings '!$B$1,0),INDIRECT("'2019 Equip Index Factors'!B"&amp;TEXT(ROUND(($T$1*'Trends Settings '!$B$1),0)+2,"0")),'2019 Equip Index Factors'!B30)*0.01,0),T28))</f>
        <v>33</v>
      </c>
      <c r="U29" s="38">
        <f ca="1">IF(OR(B29=1,'M&amp;E Property Good Factor'!T30&gt;'Trends Settings '!$B$3),
ROUND('M&amp;E Property Good Factor'!T30*IF(B29&gt;ROUND($U$1*'Trends Settings '!$B$1,0),
INDIRECT("'2019 Equip Index Factors'!B"&amp;TEXT(ROUND(($U$1*'Trends Settings '!$B$1),0)+2,"0")),
'2019 Equip Index Factors'!B30)*0.01,0),
IF(OR('M&amp;E Property Good Factor'!T29 &gt; 'Trends Settings '!$B$3,B29 &lt;=ROUND($U$1*'Trends Settings '!$B$1,0)),
ROUND('Trends Settings '!$B$3*
IF(B29&gt;ROUND($U$1*'Trends Settings '!$B$1,0),INDIRECT("'2019 Equip Index Factors'!B"&amp;TEXT(ROUND(($U$1*'Trends Settings '!$B$1),0)+2,"0")),'2019 Equip Index Factors'!B30)*0.01,0),U28))</f>
        <v>55</v>
      </c>
      <c r="V29" s="38">
        <f ca="1">IF(OR(B29=1,'M&amp;E Property Good Factor'!U30&gt;'Trends Settings '!$B$3),
ROUND('M&amp;E Property Good Factor'!U30*IF(B29&gt;ROUND($V$1*'Trends Settings '!$B$1,0),
INDIRECT("'2019 Equip Index Factors'!B"&amp;TEXT(ROUND(($V$1*'Trends Settings '!$B$1),0)+2,"0")),
'2019 Equip Index Factors'!B30)*0.01,0),
IF(OR('M&amp;E Property Good Factor'!U29 &gt; 'Trends Settings '!$B$3,B29 &lt;=ROUND($V$1*'Trends Settings '!$B$1,0)),
ROUND('Trends Settings '!$B$3*
IF(B29&gt;ROUND($V$1*'Trends Settings '!$B$1,0),INDIRECT("'2019 Equip Index Factors'!B"&amp;TEXT(ROUND(($V$1*'Trends Settings '!$B$1),0)+2,"0")),'2019 Equip Index Factors'!B30)*0.01,0),V28))</f>
        <v>77</v>
      </c>
      <c r="W29" s="38">
        <f ca="1">IF(OR(B29=1,'M&amp;E Property Good Factor'!V30&gt;'Trends Settings '!$B$3),
ROUND('M&amp;E Property Good Factor'!V30*IF(B29&gt;ROUND($W$1*'Trends Settings '!$B$1,0),
INDIRECT("'2019 Equip Index Factors'!B"&amp;TEXT(ROUND(($W$1*'Trends Settings '!$B$1),0)+2,"0")),
'2019 Equip Index Factors'!B30)*0.01,0),
IF(OR('M&amp;E Property Good Factor'!V29 &gt; 'Trends Settings '!$B$3,B29 &lt;=ROUND($W$1*'Trends Settings '!$B$1,0)),
ROUND('Trends Settings '!$B$3*
IF(B29&gt;ROUND($W$1*'Trends Settings '!$B$1,0),INDIRECT("'2019 Equip Index Factors'!B"&amp;TEXT(ROUND(($W$1*'Trends Settings '!$B$1),0)+2,"0")),'2019 Equip Index Factors'!B30)*0.01,0),W28))</f>
        <v>96</v>
      </c>
    </row>
    <row r="30" spans="1:23" ht="12.75" customHeight="1">
      <c r="A30" s="63">
        <v>1991</v>
      </c>
      <c r="B30" s="33">
        <v>29</v>
      </c>
      <c r="C30" s="38">
        <f ca="1">IF(OR(B30=1,'M&amp;E Property Good Factor'!B31&gt;'Trends Settings '!$B$3),ROUND('M&amp;E Property Good Factor'!B31*IF(B30&gt;ROUND($C$1*'Trends Settings '!$B$1,0),INDIRECT("'2019 Equip Index Factors'!B"&amp;TEXT(ROUND(($C$1*'Trends Settings '!$B$1),0)+2,"0")),'2019 Equip Index Factors'!B31)*0.01,0),IF(OR('M&amp;E Property Good Factor'!B30 &gt; 'Trends Settings '!$B$3,B30 &lt;=ROUND($C$1*'Trends Settings '!$B$1,0)),ROUND('Trends Settings '!$B$3*IF(B30&gt;ROUND($C$1*'Trends Settings '!$B$1,0),INDIRECT("'2019 Equip Index Factors'!B"&amp;TEXT(ROUND(($C$1*'Trends Settings '!$B$1),0)+2,"0")),'2019 Equip Index Factors'!B31)*0.01,0),C29))</f>
        <v>11</v>
      </c>
      <c r="D30" s="38">
        <f ca="1">IF(OR(B30=1,'M&amp;E Property Good Factor'!C31&gt;'Trends Settings '!$B$3),
ROUND('M&amp;E Property Good Factor'!C31*IF(B30&gt;ROUND($D$1*'Trends Settings '!$B$1,0),
INDIRECT("'2019 Equip Index Factors'!B"&amp;TEXT(ROUND(($D$1*'Trends Settings '!$B$1),0)+2,"0")),
'2019 Equip Index Factors'!B31)*0.01,0),
IF(OR('M&amp;E Property Good Factor'!C30 &gt; 'Trends Settings '!$B$3,B30 &lt;=ROUND($D$1*'Trends Settings '!$B$1,0)),
ROUND('Trends Settings '!$B$3*
IF(B30&gt;ROUND($D$1*'Trends Settings '!$B$1,0),INDIRECT("'2019 Equip Index Factors'!B"&amp;TEXT(ROUND(($D$1*'Trends Settings '!$B$1),0)+2,"0")),'2019 Equip Index Factors'!B31)*0.01,0),D29))</f>
        <v>11</v>
      </c>
      <c r="E30" s="38">
        <f ca="1">IF(OR(B30=1,'M&amp;E Property Good Factor'!D31&gt;'Trends Settings '!$B$3),
ROUND('M&amp;E Property Good Factor'!D31*IF(B30&gt;ROUND($E$1*'Trends Settings '!$B$1,0),
INDIRECT("'2019 Equip Index Factors'!B"&amp;TEXT(ROUND(($E$1*'Trends Settings '!$B$1),0)+2,"0")),
'2019 Equip Index Factors'!B31)*0.01,0),
IF(OR('M&amp;E Property Good Factor'!D30 &gt; 'Trends Settings '!$B$3,B30 &lt;=ROUND($E$1*'Trends Settings '!$B$1,0)),
ROUND('Trends Settings '!$B$3*
IF(B30&gt;ROUND($E$1*'Trends Settings '!$B$1,0),INDIRECT("'2019 Equip Index Factors'!B"&amp;TEXT(ROUND(($E$1*'Trends Settings '!$B$1),0)+2,"0")),'2019 Equip Index Factors'!B31)*0.01,0),E29))</f>
        <v>11</v>
      </c>
      <c r="F30" s="38">
        <f ca="1">IF(OR(B30=1,'M&amp;E Property Good Factor'!E31&gt;'Trends Settings '!$B$3),
ROUND('M&amp;E Property Good Factor'!E31*IF(B30&gt;ROUND($F$1*'Trends Settings '!$B$1,0),
INDIRECT("'2019 Equip Index Factors'!B"&amp;TEXT(ROUND(($F$1*'Trends Settings '!$B$1),0)+2,"0")),
'2019 Equip Index Factors'!B31)*0.01,0),
IF(OR('M&amp;E Property Good Factor'!E30 &gt; 'Trends Settings '!$B$3,B30 &lt;=ROUND($F$1*'Trends Settings '!$B$1,0)),
ROUND('Trends Settings '!$B$3*
IF(B30&gt;ROUND($F$1*'Trends Settings '!$B$1,0),INDIRECT("'2019 Equip Index Factors'!B"&amp;TEXT(ROUND(($F$1*'Trends Settings '!$B$1),0)+2,"0")),'2019 Equip Index Factors'!B31)*0.01,0),F29))</f>
        <v>11</v>
      </c>
      <c r="G30" s="38">
        <f ca="1">IF(OR(B30=1,'M&amp;E Property Good Factor'!F31&gt;'Trends Settings '!$B$3),
ROUND('M&amp;E Property Good Factor'!F31*IF(B30&gt;ROUND($G$1*'Trends Settings '!$B$1,0),
INDIRECT("'2019 Equip Index Factors'!B"&amp;TEXT(ROUND(($G$1*'Trends Settings '!$B$1),0)+2,"0")),
'2019 Equip Index Factors'!B31)*0.01,0),
IF(OR('M&amp;E Property Good Factor'!F30 &gt; 'Trends Settings '!$B$3,B30 &lt;=ROUND($G$1*'Trends Settings '!$B$1,0)),
ROUND('Trends Settings '!$B$3*
IF(B30&gt;ROUND($G$1*'Trends Settings '!$B$1,0),INDIRECT("'2019 Equip Index Factors'!B"&amp;TEXT(ROUND(($G$1*'Trends Settings '!$B$1),0)+2,"0")),'2019 Equip Index Factors'!B31)*0.01,0),G29))</f>
        <v>12</v>
      </c>
      <c r="H30" s="38">
        <f ca="1">IF(OR(B30=1,'M&amp;E Property Good Factor'!G31&gt;'Trends Settings '!$B$3),
ROUND('M&amp;E Property Good Factor'!G31*IF(B30&gt;ROUND($H$1*'Trends Settings '!$B$1,0),
INDIRECT("'2019 Equip Index Factors'!B"&amp;TEXT(ROUND(($H$1*'Trends Settings '!$B$1),0)+2,"0")),
'2019 Equip Index Factors'!B31)*0.01,0),
IF(OR('M&amp;E Property Good Factor'!G30 &gt; 'Trends Settings '!$B$3,B30 &lt;=ROUND($H$1*'Trends Settings '!$B$1,0)),
ROUND('Trends Settings '!$B$3*
IF(B30&gt;ROUND($H$1*'Trends Settings '!$B$1,0),INDIRECT("'2019 Equip Index Factors'!B"&amp;TEXT(ROUND(($H$1*'Trends Settings '!$B$1),0)+2,"0")),'2019 Equip Index Factors'!B31)*0.01,0),H29))</f>
        <v>12</v>
      </c>
      <c r="I30" s="38">
        <f ca="1">IF(OR(B30=1,'M&amp;E Property Good Factor'!H31&gt;'Trends Settings '!$B$3),
ROUND('M&amp;E Property Good Factor'!H31*IF(B30&gt;ROUND($I$1*'Trends Settings '!$B$1,0),
INDIRECT("'2019 Equip Index Factors'!B"&amp;TEXT(ROUND(($I$1*'Trends Settings '!$B$1),0)+2,"0")),
'2019 Equip Index Factors'!B31)*0.01,0),
IF(OR('M&amp;E Property Good Factor'!H30 &gt; 'Trends Settings '!$B$3,B30 &lt;=ROUND($I$1*'Trends Settings '!$B$1,0)),
ROUND('Trends Settings '!$B$3*
IF(B30&gt;ROUND($I$1*'Trends Settings '!$B$1,0),INDIRECT("'2019 Equip Index Factors'!B"&amp;TEXT(ROUND(($I$1*'Trends Settings '!$B$1),0)+2,"0")),'2019 Equip Index Factors'!B31)*0.01,0),I29))</f>
        <v>12</v>
      </c>
      <c r="J30" s="38">
        <f ca="1">IF(OR(B30=1,'M&amp;E Property Good Factor'!I31&gt;'Trends Settings '!$B$3),
ROUND('M&amp;E Property Good Factor'!I31*IF(B30&gt;ROUND($J$1*'Trends Settings '!$B$1,0),
INDIRECT("'2019 Equip Index Factors'!B"&amp;TEXT(ROUND(($J$1*'Trends Settings '!$B$1),0)+2,"0")),
'2019 Equip Index Factors'!B31)*0.01,0),
IF(OR('M&amp;E Property Good Factor'!I30 &gt; 'Trends Settings '!$B$3,B30 &lt;=ROUND($J$1*'Trends Settings '!$B$1,0)),
ROUND('Trends Settings '!$B$3*
IF(B30&gt;ROUND($J$1*'Trends Settings '!$B$1,0),INDIRECT("'2019 Equip Index Factors'!B"&amp;TEXT(ROUND(($J$1*'Trends Settings '!$B$1),0)+2,"0")),'2019 Equip Index Factors'!B31)*0.01,0),J29))</f>
        <v>13</v>
      </c>
      <c r="K30" s="38">
        <f ca="1">IF(OR(B30=1,'M&amp;E Property Good Factor'!J31&gt;'Trends Settings '!$B$3),
ROUND('M&amp;E Property Good Factor'!J31*IF(B30&gt;ROUND($K$1*'Trends Settings '!$B$1,0),
INDIRECT("'2019 Equip Index Factors'!B"&amp;TEXT(ROUND(($K$1*'Trends Settings '!$B$1),0)+2,"0")),
'2019 Equip Index Factors'!B31)*0.01,0),
IF(OR('M&amp;E Property Good Factor'!J30 &gt; 'Trends Settings '!$B$3,B30 &lt;=ROUND($K$1*'Trends Settings '!$B$1,0)),
ROUND('Trends Settings '!$B$3*
IF(B30&gt;ROUND($K$1*'Trends Settings '!$B$1,0),INDIRECT("'2019 Equip Index Factors'!B"&amp;TEXT(ROUND(($K$1*'Trends Settings '!$B$1),0)+2,"0")),'2019 Equip Index Factors'!B31)*0.01,0),K29))</f>
        <v>13</v>
      </c>
      <c r="L30" s="38">
        <f ca="1">IF(OR(B30=1,'M&amp;E Property Good Factor'!K31&gt;'Trends Settings '!$B$3),
ROUND('M&amp;E Property Good Factor'!K31*IF(B30&gt;ROUND($L$1*'Trends Settings '!$B$1,0),
INDIRECT("'2019 Equip Index Factors'!B"&amp;TEXT(ROUND(($L$1*'Trends Settings '!$B$1),0)+2,"0")),
'2019 Equip Index Factors'!B31)*0.01,0),
IF(OR('M&amp;E Property Good Factor'!K30 &gt; 'Trends Settings '!$B$3,B30 &lt;=ROUND($L$1*'Trends Settings '!$B$1,0)),
ROUND('Trends Settings '!$B$3*
IF(B30&gt;ROUND($L$1*'Trends Settings '!$B$1,0),INDIRECT("'2019 Equip Index Factors'!B"&amp;TEXT(ROUND(($L$1*'Trends Settings '!$B$1),0)+2,"0")),'2019 Equip Index Factors'!B31)*0.01,0),L29))</f>
        <v>14</v>
      </c>
      <c r="M30" s="38">
        <f ca="1">IF(OR(B30=1,'M&amp;E Property Good Factor'!L31&gt;'Trends Settings '!$B$3),
ROUND('M&amp;E Property Good Factor'!L31*IF(B30&gt;ROUND($M$1*'Trends Settings '!$B$1,0),
INDIRECT("'2019 Equip Index Factors'!B"&amp;TEXT(ROUND(($M$1*'Trends Settings '!$B$1),0)+2,"0")),
'2019 Equip Index Factors'!B31)*0.01,0),
IF(OR('M&amp;E Property Good Factor'!L30 &gt; 'Trends Settings '!$B$3,B30 &lt;=ROUND($M$1*'Trends Settings '!$B$1,0)),
ROUND('Trends Settings '!$B$3*
IF(B30&gt;ROUND($M$1*'Trends Settings '!$B$1,0),INDIRECT("'2019 Equip Index Factors'!B"&amp;TEXT(ROUND(($M$1*'Trends Settings '!$B$1),0)+2,"0")),'2019 Equip Index Factors'!B31)*0.01,0),M29))</f>
        <v>15</v>
      </c>
      <c r="N30" s="38">
        <f ca="1">IF(OR(B30=1,'M&amp;E Property Good Factor'!M31&gt;'Trends Settings '!$B$3),
ROUND('M&amp;E Property Good Factor'!M31*IF(B30&gt;ROUND($N$1*'Trends Settings '!$B$1,0),
INDIRECT("'2019 Equip Index Factors'!B"&amp;TEXT(ROUND(($N$1*'Trends Settings '!$B$1),0)+2,"0")),
'2019 Equip Index Factors'!B31)*0.01,0),
IF(OR('M&amp;E Property Good Factor'!M30 &gt; 'Trends Settings '!$B$3,B30 &lt;=ROUND($N$1*'Trends Settings '!$B$1,0)),
ROUND('Trends Settings '!$B$3*
IF(B30&gt;ROUND($N$1*'Trends Settings '!$B$1,0),INDIRECT("'2019 Equip Index Factors'!B"&amp;TEXT(ROUND(($N$1*'Trends Settings '!$B$1),0)+2,"0")),'2019 Equip Index Factors'!B31)*0.01,0),N29))</f>
        <v>15</v>
      </c>
      <c r="O30" s="38">
        <f ca="1">IF(OR(B30=1,'M&amp;E Property Good Factor'!N31&gt;'Trends Settings '!$B$3),
ROUND('M&amp;E Property Good Factor'!N31*IF(B30&gt;ROUND($O$1*'Trends Settings '!$B$1,0),
INDIRECT("'2019 Equip Index Factors'!B"&amp;TEXT(ROUND(($O$1*'Trends Settings '!$B$1),0)+2,"0")),
'2019 Equip Index Factors'!B31)*0.01,0),
IF(OR('M&amp;E Property Good Factor'!N30 &gt; 'Trends Settings '!$B$3,B30 &lt;=ROUND($O$1*'Trends Settings '!$B$1,0)),
ROUND('Trends Settings '!$B$3*
IF(B30&gt;ROUND($O$1*'Trends Settings '!$B$1,0),INDIRECT("'2019 Equip Index Factors'!B"&amp;TEXT(ROUND(($O$1*'Trends Settings '!$B$1),0)+2,"0")),'2019 Equip Index Factors'!B31)*0.01,0),O29))</f>
        <v>16</v>
      </c>
      <c r="P30" s="38">
        <f ca="1">IF(OR(B30=1,'M&amp;E Property Good Factor'!O31&gt;'Trends Settings '!$B$3),
ROUND('M&amp;E Property Good Factor'!O31*IF(B30&gt;ROUND($P$1*'Trends Settings '!$B$1,0),
INDIRECT("'2019 Equip Index Factors'!B"&amp;TEXT(ROUND(($P$1*'Trends Settings '!$B$1),0)+2,"0")),
'2019 Equip Index Factors'!B31)*0.01,0),
IF(OR('M&amp;E Property Good Factor'!O30 &gt; 'Trends Settings '!$B$3,B30 &lt;=ROUND($P$1*'Trends Settings '!$B$1,0)),
ROUND('Trends Settings '!$B$3*
IF(B30&gt;ROUND($P$1*'Trends Settings '!$B$1,0),INDIRECT("'2019 Equip Index Factors'!B"&amp;TEXT(ROUND(($P$1*'Trends Settings '!$B$1),0)+2,"0")),'2019 Equip Index Factors'!B31)*0.01,0),P29))</f>
        <v>16</v>
      </c>
      <c r="Q30" s="38">
        <f ca="1">IF(OR(B30=1,'M&amp;E Property Good Factor'!P31&gt;'Trends Settings '!$B$3),
ROUND('M&amp;E Property Good Factor'!P31*IF(B30&gt;ROUND($Q$1*'Trends Settings '!$B$1,0),
INDIRECT("'2019 Equip Index Factors'!B"&amp;TEXT(ROUND(($Q$1*'Trends Settings '!$B$1),0)+2,"0")),
'2019 Equip Index Factors'!B31)*0.01,0),
IF(OR('M&amp;E Property Good Factor'!P30 &gt; 'Trends Settings '!$B$3,B30 &lt;=ROUND($Q$1*'Trends Settings '!$B$1,0)),
ROUND('Trends Settings '!$B$3*
IF(B30&gt;ROUND($Q$1*'Trends Settings '!$B$1,0),INDIRECT("'2019 Equip Index Factors'!B"&amp;TEXT(ROUND(($Q$1*'Trends Settings '!$B$1),0)+2,"0")),'2019 Equip Index Factors'!B31)*0.01,0),Q29))</f>
        <v>16</v>
      </c>
      <c r="R30" s="38">
        <f ca="1">IF(OR(B30=1,'M&amp;E Property Good Factor'!Q31&gt;'Trends Settings '!$B$3),
ROUND('M&amp;E Property Good Factor'!Q31*IF(B30&gt;ROUND($R$1*'Trends Settings '!$B$1,0),
INDIRECT("'2019 Equip Index Factors'!B"&amp;TEXT(ROUND(($R$1*'Trends Settings '!$B$1),0)+2,"0")),
'2019 Equip Index Factors'!B31)*0.01,0),
IF(OR('M&amp;E Property Good Factor'!Q30 &gt; 'Trends Settings '!$B$3,B30 &lt;=ROUND($R$1*'Trends Settings '!$B$1,0)),
ROUND('Trends Settings '!$B$3*
IF(B30&gt;ROUND($R$1*'Trends Settings '!$B$1,0),INDIRECT("'2019 Equip Index Factors'!B"&amp;TEXT(ROUND(($R$1*'Trends Settings '!$B$1),0)+2,"0")),'2019 Equip Index Factors'!B31)*0.01,0),R29))</f>
        <v>17</v>
      </c>
      <c r="S30" s="38">
        <f ca="1">IF(OR(B30=1,'M&amp;E Property Good Factor'!R31&gt;'Trends Settings '!$B$3),
ROUND('M&amp;E Property Good Factor'!R31*IF(B30&gt;ROUND($S$1*'Trends Settings '!$B$1,0),
INDIRECT("'2019 Equip Index Factors'!B"&amp;TEXT(ROUND(($S$1*'Trends Settings '!$B$1),0)+2,"0")),
'2019 Equip Index Factors'!B31)*0.01,0),
IF(OR('M&amp;E Property Good Factor'!R30 &gt; 'Trends Settings '!$B$3,B30 &lt;=ROUND($S$1*'Trends Settings '!$B$1,0)),
ROUND('Trends Settings '!$B$3*
IF(B30&gt;ROUND($S$1*'Trends Settings '!$B$1,0),INDIRECT("'2019 Equip Index Factors'!B"&amp;TEXT(ROUND(($S$1*'Trends Settings '!$B$1),0)+2,"0")),'2019 Equip Index Factors'!B31)*0.01,0),S29))</f>
        <v>18</v>
      </c>
      <c r="T30" s="38">
        <f ca="1">IF(OR(B30=1,'M&amp;E Property Good Factor'!S31&gt;'Trends Settings '!$B$3),
ROUND('M&amp;E Property Good Factor'!S31*IF(B30&gt;ROUND($T$1*'Trends Settings '!$B$1,0),
INDIRECT("'2019 Equip Index Factors'!B"&amp;TEXT(ROUND(($T$1*'Trends Settings '!$B$1),0)+2,"0")),
'2019 Equip Index Factors'!B31)*0.01,0),
IF(OR('M&amp;E Property Good Factor'!S30 &gt; 'Trends Settings '!$B$3,B30 &lt;=ROUND($T$1*'Trends Settings '!$B$1,0)),
ROUND('Trends Settings '!$B$3*
IF(B30&gt;ROUND($T$1*'Trends Settings '!$B$1,0),INDIRECT("'2019 Equip Index Factors'!B"&amp;TEXT(ROUND(($T$1*'Trends Settings '!$B$1),0)+2,"0")),'2019 Equip Index Factors'!B31)*0.01,0),T29))</f>
        <v>30</v>
      </c>
      <c r="U30" s="38">
        <f ca="1">IF(OR(B30=1,'M&amp;E Property Good Factor'!T31&gt;'Trends Settings '!$B$3),
ROUND('M&amp;E Property Good Factor'!T31*IF(B30&gt;ROUND($U$1*'Trends Settings '!$B$1,0),
INDIRECT("'2019 Equip Index Factors'!B"&amp;TEXT(ROUND(($U$1*'Trends Settings '!$B$1),0)+2,"0")),
'2019 Equip Index Factors'!B31)*0.01,0),
IF(OR('M&amp;E Property Good Factor'!T30 &gt; 'Trends Settings '!$B$3,B30 &lt;=ROUND($U$1*'Trends Settings '!$B$1,0)),
ROUND('Trends Settings '!$B$3*
IF(B30&gt;ROUND($U$1*'Trends Settings '!$B$1,0),INDIRECT("'2019 Equip Index Factors'!B"&amp;TEXT(ROUND(($U$1*'Trends Settings '!$B$1),0)+2,"0")),'2019 Equip Index Factors'!B31)*0.01,0),U29))</f>
        <v>51</v>
      </c>
      <c r="V30" s="38">
        <f ca="1">IF(OR(B30=1,'M&amp;E Property Good Factor'!U31&gt;'Trends Settings '!$B$3),
ROUND('M&amp;E Property Good Factor'!U31*IF(B30&gt;ROUND($V$1*'Trends Settings '!$B$1,0),
INDIRECT("'2019 Equip Index Factors'!B"&amp;TEXT(ROUND(($V$1*'Trends Settings '!$B$1),0)+2,"0")),
'2019 Equip Index Factors'!B31)*0.01,0),
IF(OR('M&amp;E Property Good Factor'!U30 &gt; 'Trends Settings '!$B$3,B30 &lt;=ROUND($V$1*'Trends Settings '!$B$1,0)),
ROUND('Trends Settings '!$B$3*
IF(B30&gt;ROUND($V$1*'Trends Settings '!$B$1,0),INDIRECT("'2019 Equip Index Factors'!B"&amp;TEXT(ROUND(($V$1*'Trends Settings '!$B$1),0)+2,"0")),'2019 Equip Index Factors'!B31)*0.01,0),V29))</f>
        <v>74</v>
      </c>
      <c r="W30" s="38">
        <f ca="1">IF(OR(B30=1,'M&amp;E Property Good Factor'!V31&gt;'Trends Settings '!$B$3),
ROUND('M&amp;E Property Good Factor'!V31*IF(B30&gt;ROUND($W$1*'Trends Settings '!$B$1,0),
INDIRECT("'2019 Equip Index Factors'!B"&amp;TEXT(ROUND(($W$1*'Trends Settings '!$B$1),0)+2,"0")),
'2019 Equip Index Factors'!B31)*0.01,0),
IF(OR('M&amp;E Property Good Factor'!V30 &gt; 'Trends Settings '!$B$3,B30 &lt;=ROUND($W$1*'Trends Settings '!$B$1,0)),
ROUND('Trends Settings '!$B$3*
IF(B30&gt;ROUND($W$1*'Trends Settings '!$B$1,0),INDIRECT("'2019 Equip Index Factors'!B"&amp;TEXT(ROUND(($W$1*'Trends Settings '!$B$1),0)+2,"0")),'2019 Equip Index Factors'!B31)*0.01,0),W29))</f>
        <v>94</v>
      </c>
    </row>
    <row r="31" spans="1:23" ht="12.75" customHeight="1">
      <c r="A31" s="63">
        <v>1990</v>
      </c>
      <c r="B31" s="33">
        <v>30</v>
      </c>
      <c r="C31" s="38">
        <f ca="1">IF(OR(B31=1,'M&amp;E Property Good Factor'!B32&gt;'Trends Settings '!$B$3),ROUND('M&amp;E Property Good Factor'!B32*IF(B31&gt;ROUND($C$1*'Trends Settings '!$B$1,0),INDIRECT("'2019 Equip Index Factors'!B"&amp;TEXT(ROUND(($C$1*'Trends Settings '!$B$1),0)+2,"0")),'2019 Equip Index Factors'!B32)*0.01,0),IF(OR('M&amp;E Property Good Factor'!B31 &gt; 'Trends Settings '!$B$3,B31 &lt;=ROUND($C$1*'Trends Settings '!$B$1,0)),ROUND('Trends Settings '!$B$3*IF(B31&gt;ROUND($C$1*'Trends Settings '!$B$1,0),INDIRECT("'2019 Equip Index Factors'!B"&amp;TEXT(ROUND(($C$1*'Trends Settings '!$B$1),0)+2,"0")),'2019 Equip Index Factors'!B32)*0.01,0),C30))</f>
        <v>11</v>
      </c>
      <c r="D31" s="38">
        <f ca="1">IF(OR(B31=1,'M&amp;E Property Good Factor'!C32&gt;'Trends Settings '!$B$3),
ROUND('M&amp;E Property Good Factor'!C32*IF(B31&gt;ROUND($D$1*'Trends Settings '!$B$1,0),
INDIRECT("'2019 Equip Index Factors'!B"&amp;TEXT(ROUND(($D$1*'Trends Settings '!$B$1),0)+2,"0")),
'2019 Equip Index Factors'!B32)*0.01,0),
IF(OR('M&amp;E Property Good Factor'!C31 &gt; 'Trends Settings '!$B$3,B31 &lt;=ROUND($D$1*'Trends Settings '!$B$1,0)),
ROUND('Trends Settings '!$B$3*
IF(B31&gt;ROUND($D$1*'Trends Settings '!$B$1,0),INDIRECT("'2019 Equip Index Factors'!B"&amp;TEXT(ROUND(($D$1*'Trends Settings '!$B$1),0)+2,"0")),'2019 Equip Index Factors'!B32)*0.01,0),D30))</f>
        <v>11</v>
      </c>
      <c r="E31" s="38">
        <f ca="1">IF(OR(B31=1,'M&amp;E Property Good Factor'!D32&gt;'Trends Settings '!$B$3),
ROUND('M&amp;E Property Good Factor'!D32*IF(B31&gt;ROUND($E$1*'Trends Settings '!$B$1,0),
INDIRECT("'2019 Equip Index Factors'!B"&amp;TEXT(ROUND(($E$1*'Trends Settings '!$B$1),0)+2,"0")),
'2019 Equip Index Factors'!B32)*0.01,0),
IF(OR('M&amp;E Property Good Factor'!D31 &gt; 'Trends Settings '!$B$3,B31 &lt;=ROUND($E$1*'Trends Settings '!$B$1,0)),
ROUND('Trends Settings '!$B$3*
IF(B31&gt;ROUND($E$1*'Trends Settings '!$B$1,0),INDIRECT("'2019 Equip Index Factors'!B"&amp;TEXT(ROUND(($E$1*'Trends Settings '!$B$1),0)+2,"0")),'2019 Equip Index Factors'!B32)*0.01,0),E30))</f>
        <v>11</v>
      </c>
      <c r="F31" s="38">
        <f ca="1">IF(OR(B31=1,'M&amp;E Property Good Factor'!E32&gt;'Trends Settings '!$B$3),
ROUND('M&amp;E Property Good Factor'!E32*IF(B31&gt;ROUND($F$1*'Trends Settings '!$B$1,0),
INDIRECT("'2019 Equip Index Factors'!B"&amp;TEXT(ROUND(($F$1*'Trends Settings '!$B$1),0)+2,"0")),
'2019 Equip Index Factors'!B32)*0.01,0),
IF(OR('M&amp;E Property Good Factor'!E31 &gt; 'Trends Settings '!$B$3,B31 &lt;=ROUND($F$1*'Trends Settings '!$B$1,0)),
ROUND('Trends Settings '!$B$3*
IF(B31&gt;ROUND($F$1*'Trends Settings '!$B$1,0),INDIRECT("'2019 Equip Index Factors'!B"&amp;TEXT(ROUND(($F$1*'Trends Settings '!$B$1),0)+2,"0")),'2019 Equip Index Factors'!B32)*0.01,0),F30))</f>
        <v>11</v>
      </c>
      <c r="G31" s="38">
        <f ca="1">IF(OR(B31=1,'M&amp;E Property Good Factor'!F32&gt;'Trends Settings '!$B$3),
ROUND('M&amp;E Property Good Factor'!F32*IF(B31&gt;ROUND($G$1*'Trends Settings '!$B$1,0),
INDIRECT("'2019 Equip Index Factors'!B"&amp;TEXT(ROUND(($G$1*'Trends Settings '!$B$1),0)+2,"0")),
'2019 Equip Index Factors'!B32)*0.01,0),
IF(OR('M&amp;E Property Good Factor'!F31 &gt; 'Trends Settings '!$B$3,B31 &lt;=ROUND($G$1*'Trends Settings '!$B$1,0)),
ROUND('Trends Settings '!$B$3*
IF(B31&gt;ROUND($G$1*'Trends Settings '!$B$1,0),INDIRECT("'2019 Equip Index Factors'!B"&amp;TEXT(ROUND(($G$1*'Trends Settings '!$B$1),0)+2,"0")),'2019 Equip Index Factors'!B32)*0.01,0),G30))</f>
        <v>12</v>
      </c>
      <c r="H31" s="38">
        <f ca="1">IF(OR(B31=1,'M&amp;E Property Good Factor'!G32&gt;'Trends Settings '!$B$3),
ROUND('M&amp;E Property Good Factor'!G32*IF(B31&gt;ROUND($H$1*'Trends Settings '!$B$1,0),
INDIRECT("'2019 Equip Index Factors'!B"&amp;TEXT(ROUND(($H$1*'Trends Settings '!$B$1),0)+2,"0")),
'2019 Equip Index Factors'!B32)*0.01,0),
IF(OR('M&amp;E Property Good Factor'!G31 &gt; 'Trends Settings '!$B$3,B31 &lt;=ROUND($H$1*'Trends Settings '!$B$1,0)),
ROUND('Trends Settings '!$B$3*
IF(B31&gt;ROUND($H$1*'Trends Settings '!$B$1,0),INDIRECT("'2019 Equip Index Factors'!B"&amp;TEXT(ROUND(($H$1*'Trends Settings '!$B$1),0)+2,"0")),'2019 Equip Index Factors'!B32)*0.01,0),H30))</f>
        <v>12</v>
      </c>
      <c r="I31" s="38">
        <f ca="1">IF(OR(B31=1,'M&amp;E Property Good Factor'!H32&gt;'Trends Settings '!$B$3),
ROUND('M&amp;E Property Good Factor'!H32*IF(B31&gt;ROUND($I$1*'Trends Settings '!$B$1,0),
INDIRECT("'2019 Equip Index Factors'!B"&amp;TEXT(ROUND(($I$1*'Trends Settings '!$B$1),0)+2,"0")),
'2019 Equip Index Factors'!B32)*0.01,0),
IF(OR('M&amp;E Property Good Factor'!H31 &gt; 'Trends Settings '!$B$3,B31 &lt;=ROUND($I$1*'Trends Settings '!$B$1,0)),
ROUND('Trends Settings '!$B$3*
IF(B31&gt;ROUND($I$1*'Trends Settings '!$B$1,0),INDIRECT("'2019 Equip Index Factors'!B"&amp;TEXT(ROUND(($I$1*'Trends Settings '!$B$1),0)+2,"0")),'2019 Equip Index Factors'!B32)*0.01,0),I30))</f>
        <v>12</v>
      </c>
      <c r="J31" s="38">
        <f ca="1">IF(OR(B31=1,'M&amp;E Property Good Factor'!I32&gt;'Trends Settings '!$B$3),
ROUND('M&amp;E Property Good Factor'!I32*IF(B31&gt;ROUND($J$1*'Trends Settings '!$B$1,0),
INDIRECT("'2019 Equip Index Factors'!B"&amp;TEXT(ROUND(($J$1*'Trends Settings '!$B$1),0)+2,"0")),
'2019 Equip Index Factors'!B32)*0.01,0),
IF(OR('M&amp;E Property Good Factor'!I31 &gt; 'Trends Settings '!$B$3,B31 &lt;=ROUND($J$1*'Trends Settings '!$B$1,0)),
ROUND('Trends Settings '!$B$3*
IF(B31&gt;ROUND($J$1*'Trends Settings '!$B$1,0),INDIRECT("'2019 Equip Index Factors'!B"&amp;TEXT(ROUND(($J$1*'Trends Settings '!$B$1),0)+2,"0")),'2019 Equip Index Factors'!B32)*0.01,0),J30))</f>
        <v>13</v>
      </c>
      <c r="K31" s="38">
        <f ca="1">IF(OR(B31=1,'M&amp;E Property Good Factor'!J32&gt;'Trends Settings '!$B$3),
ROUND('M&amp;E Property Good Factor'!J32*IF(B31&gt;ROUND($K$1*'Trends Settings '!$B$1,0),
INDIRECT("'2019 Equip Index Factors'!B"&amp;TEXT(ROUND(($K$1*'Trends Settings '!$B$1),0)+2,"0")),
'2019 Equip Index Factors'!B32)*0.01,0),
IF(OR('M&amp;E Property Good Factor'!J31 &gt; 'Trends Settings '!$B$3,B31 &lt;=ROUND($K$1*'Trends Settings '!$B$1,0)),
ROUND('Trends Settings '!$B$3*
IF(B31&gt;ROUND($K$1*'Trends Settings '!$B$1,0),INDIRECT("'2019 Equip Index Factors'!B"&amp;TEXT(ROUND(($K$1*'Trends Settings '!$B$1),0)+2,"0")),'2019 Equip Index Factors'!B32)*0.01,0),K30))</f>
        <v>13</v>
      </c>
      <c r="L31" s="38">
        <f ca="1">IF(OR(B31=1,'M&amp;E Property Good Factor'!K32&gt;'Trends Settings '!$B$3),
ROUND('M&amp;E Property Good Factor'!K32*IF(B31&gt;ROUND($L$1*'Trends Settings '!$B$1,0),
INDIRECT("'2019 Equip Index Factors'!B"&amp;TEXT(ROUND(($L$1*'Trends Settings '!$B$1),0)+2,"0")),
'2019 Equip Index Factors'!B32)*0.01,0),
IF(OR('M&amp;E Property Good Factor'!K31 &gt; 'Trends Settings '!$B$3,B31 &lt;=ROUND($L$1*'Trends Settings '!$B$1,0)),
ROUND('Trends Settings '!$B$3*
IF(B31&gt;ROUND($L$1*'Trends Settings '!$B$1,0),INDIRECT("'2019 Equip Index Factors'!B"&amp;TEXT(ROUND(($L$1*'Trends Settings '!$B$1),0)+2,"0")),'2019 Equip Index Factors'!B32)*0.01,0),L30))</f>
        <v>14</v>
      </c>
      <c r="M31" s="38">
        <f ca="1">IF(OR(B31=1,'M&amp;E Property Good Factor'!L32&gt;'Trends Settings '!$B$3),
ROUND('M&amp;E Property Good Factor'!L32*IF(B31&gt;ROUND($M$1*'Trends Settings '!$B$1,0),
INDIRECT("'2019 Equip Index Factors'!B"&amp;TEXT(ROUND(($M$1*'Trends Settings '!$B$1),0)+2,"0")),
'2019 Equip Index Factors'!B32)*0.01,0),
IF(OR('M&amp;E Property Good Factor'!L31 &gt; 'Trends Settings '!$B$3,B31 &lt;=ROUND($M$1*'Trends Settings '!$B$1,0)),
ROUND('Trends Settings '!$B$3*
IF(B31&gt;ROUND($M$1*'Trends Settings '!$B$1,0),INDIRECT("'2019 Equip Index Factors'!B"&amp;TEXT(ROUND(($M$1*'Trends Settings '!$B$1),0)+2,"0")),'2019 Equip Index Factors'!B32)*0.01,0),M30))</f>
        <v>15</v>
      </c>
      <c r="N31" s="38">
        <f ca="1">IF(OR(B31=1,'M&amp;E Property Good Factor'!M32&gt;'Trends Settings '!$B$3),
ROUND('M&amp;E Property Good Factor'!M32*IF(B31&gt;ROUND($N$1*'Trends Settings '!$B$1,0),
INDIRECT("'2019 Equip Index Factors'!B"&amp;TEXT(ROUND(($N$1*'Trends Settings '!$B$1),0)+2,"0")),
'2019 Equip Index Factors'!B32)*0.01,0),
IF(OR('M&amp;E Property Good Factor'!M31 &gt; 'Trends Settings '!$B$3,B31 &lt;=ROUND($N$1*'Trends Settings '!$B$1,0)),
ROUND('Trends Settings '!$B$3*
IF(B31&gt;ROUND($N$1*'Trends Settings '!$B$1,0),INDIRECT("'2019 Equip Index Factors'!B"&amp;TEXT(ROUND(($N$1*'Trends Settings '!$B$1),0)+2,"0")),'2019 Equip Index Factors'!B32)*0.01,0),N30))</f>
        <v>15</v>
      </c>
      <c r="O31" s="38">
        <f ca="1">IF(OR(B31=1,'M&amp;E Property Good Factor'!N32&gt;'Trends Settings '!$B$3),
ROUND('M&amp;E Property Good Factor'!N32*IF(B31&gt;ROUND($O$1*'Trends Settings '!$B$1,0),
INDIRECT("'2019 Equip Index Factors'!B"&amp;TEXT(ROUND(($O$1*'Trends Settings '!$B$1),0)+2,"0")),
'2019 Equip Index Factors'!B32)*0.01,0),
IF(OR('M&amp;E Property Good Factor'!N31 &gt; 'Trends Settings '!$B$3,B31 &lt;=ROUND($O$1*'Trends Settings '!$B$1,0)),
ROUND('Trends Settings '!$B$3*
IF(B31&gt;ROUND($O$1*'Trends Settings '!$B$1,0),INDIRECT("'2019 Equip Index Factors'!B"&amp;TEXT(ROUND(($O$1*'Trends Settings '!$B$1),0)+2,"0")),'2019 Equip Index Factors'!B32)*0.01,0),O30))</f>
        <v>16</v>
      </c>
      <c r="P31" s="38">
        <f ca="1">IF(OR(B31=1,'M&amp;E Property Good Factor'!O32&gt;'Trends Settings '!$B$3),
ROUND('M&amp;E Property Good Factor'!O32*IF(B31&gt;ROUND($P$1*'Trends Settings '!$B$1,0),
INDIRECT("'2019 Equip Index Factors'!B"&amp;TEXT(ROUND(($P$1*'Trends Settings '!$B$1),0)+2,"0")),
'2019 Equip Index Factors'!B32)*0.01,0),
IF(OR('M&amp;E Property Good Factor'!O31 &gt; 'Trends Settings '!$B$3,B31 &lt;=ROUND($P$1*'Trends Settings '!$B$1,0)),
ROUND('Trends Settings '!$B$3*
IF(B31&gt;ROUND($P$1*'Trends Settings '!$B$1,0),INDIRECT("'2019 Equip Index Factors'!B"&amp;TEXT(ROUND(($P$1*'Trends Settings '!$B$1),0)+2,"0")),'2019 Equip Index Factors'!B32)*0.01,0),P30))</f>
        <v>16</v>
      </c>
      <c r="Q31" s="38">
        <f ca="1">IF(OR(B31=1,'M&amp;E Property Good Factor'!P32&gt;'Trends Settings '!$B$3),
ROUND('M&amp;E Property Good Factor'!P32*IF(B31&gt;ROUND($Q$1*'Trends Settings '!$B$1,0),
INDIRECT("'2019 Equip Index Factors'!B"&amp;TEXT(ROUND(($Q$1*'Trends Settings '!$B$1),0)+2,"0")),
'2019 Equip Index Factors'!B32)*0.01,0),
IF(OR('M&amp;E Property Good Factor'!P31 &gt; 'Trends Settings '!$B$3,B31 &lt;=ROUND($Q$1*'Trends Settings '!$B$1,0)),
ROUND('Trends Settings '!$B$3*
IF(B31&gt;ROUND($Q$1*'Trends Settings '!$B$1,0),INDIRECT("'2019 Equip Index Factors'!B"&amp;TEXT(ROUND(($Q$1*'Trends Settings '!$B$1),0)+2,"0")),'2019 Equip Index Factors'!B32)*0.01,0),Q30))</f>
        <v>16</v>
      </c>
      <c r="R31" s="38">
        <f ca="1">IF(OR(B31=1,'M&amp;E Property Good Factor'!Q32&gt;'Trends Settings '!$B$3),
ROUND('M&amp;E Property Good Factor'!Q32*IF(B31&gt;ROUND($R$1*'Trends Settings '!$B$1,0),
INDIRECT("'2019 Equip Index Factors'!B"&amp;TEXT(ROUND(($R$1*'Trends Settings '!$B$1),0)+2,"0")),
'2019 Equip Index Factors'!B32)*0.01,0),
IF(OR('M&amp;E Property Good Factor'!Q31 &gt; 'Trends Settings '!$B$3,B31 &lt;=ROUND($R$1*'Trends Settings '!$B$1,0)),
ROUND('Trends Settings '!$B$3*
IF(B31&gt;ROUND($R$1*'Trends Settings '!$B$1,0),INDIRECT("'2019 Equip Index Factors'!B"&amp;TEXT(ROUND(($R$1*'Trends Settings '!$B$1),0)+2,"0")),'2019 Equip Index Factors'!B32)*0.01,0),R30))</f>
        <v>17</v>
      </c>
      <c r="S31" s="38">
        <f ca="1">IF(OR(B31=1,'M&amp;E Property Good Factor'!R32&gt;'Trends Settings '!$B$3),
ROUND('M&amp;E Property Good Factor'!R32*IF(B31&gt;ROUND($S$1*'Trends Settings '!$B$1,0),
INDIRECT("'2019 Equip Index Factors'!B"&amp;TEXT(ROUND(($S$1*'Trends Settings '!$B$1),0)+2,"0")),
'2019 Equip Index Factors'!B32)*0.01,0),
IF(OR('M&amp;E Property Good Factor'!R31 &gt; 'Trends Settings '!$B$3,B31 &lt;=ROUND($S$1*'Trends Settings '!$B$1,0)),
ROUND('Trends Settings '!$B$3*
IF(B31&gt;ROUND($S$1*'Trends Settings '!$B$1,0),INDIRECT("'2019 Equip Index Factors'!B"&amp;TEXT(ROUND(($S$1*'Trends Settings '!$B$1),0)+2,"0")),'2019 Equip Index Factors'!B32)*0.01,0),S30))</f>
        <v>18</v>
      </c>
      <c r="T31" s="38">
        <f ca="1">IF(OR(B31=1,'M&amp;E Property Good Factor'!S32&gt;'Trends Settings '!$B$3),
ROUND('M&amp;E Property Good Factor'!S32*IF(B31&gt;ROUND($T$1*'Trends Settings '!$B$1,0),
INDIRECT("'2019 Equip Index Factors'!B"&amp;TEXT(ROUND(($T$1*'Trends Settings '!$B$1),0)+2,"0")),
'2019 Equip Index Factors'!B32)*0.01,0),
IF(OR('M&amp;E Property Good Factor'!S31 &gt; 'Trends Settings '!$B$3,B31 &lt;=ROUND($T$1*'Trends Settings '!$B$1,0)),
ROUND('Trends Settings '!$B$3*
IF(B31&gt;ROUND($T$1*'Trends Settings '!$B$1,0),INDIRECT("'2019 Equip Index Factors'!B"&amp;TEXT(ROUND(($T$1*'Trends Settings '!$B$1),0)+2,"0")),'2019 Equip Index Factors'!B32)*0.01,0),T30))</f>
        <v>28</v>
      </c>
      <c r="U31" s="38">
        <f ca="1">IF(OR(B31=1,'M&amp;E Property Good Factor'!T32&gt;'Trends Settings '!$B$3),
ROUND('M&amp;E Property Good Factor'!T32*IF(B31&gt;ROUND($U$1*'Trends Settings '!$B$1,0),
INDIRECT("'2019 Equip Index Factors'!B"&amp;TEXT(ROUND(($U$1*'Trends Settings '!$B$1),0)+2,"0")),
'2019 Equip Index Factors'!B32)*0.01,0),
IF(OR('M&amp;E Property Good Factor'!T31 &gt; 'Trends Settings '!$B$3,B31 &lt;=ROUND($U$1*'Trends Settings '!$B$1,0)),
ROUND('Trends Settings '!$B$3*
IF(B31&gt;ROUND($U$1*'Trends Settings '!$B$1,0),INDIRECT("'2019 Equip Index Factors'!B"&amp;TEXT(ROUND(($U$1*'Trends Settings '!$B$1),0)+2,"0")),'2019 Equip Index Factors'!B32)*0.01,0),U30))</f>
        <v>49</v>
      </c>
      <c r="V31" s="38">
        <f ca="1">IF(OR(B31=1,'M&amp;E Property Good Factor'!U32&gt;'Trends Settings '!$B$3),
ROUND('M&amp;E Property Good Factor'!U32*IF(B31&gt;ROUND($V$1*'Trends Settings '!$B$1,0),
INDIRECT("'2019 Equip Index Factors'!B"&amp;TEXT(ROUND(($V$1*'Trends Settings '!$B$1),0)+2,"0")),
'2019 Equip Index Factors'!B32)*0.01,0),
IF(OR('M&amp;E Property Good Factor'!U31 &gt; 'Trends Settings '!$B$3,B31 &lt;=ROUND($V$1*'Trends Settings '!$B$1,0)),
ROUND('Trends Settings '!$B$3*
IF(B31&gt;ROUND($V$1*'Trends Settings '!$B$1,0),INDIRECT("'2019 Equip Index Factors'!B"&amp;TEXT(ROUND(($V$1*'Trends Settings '!$B$1),0)+2,"0")),'2019 Equip Index Factors'!B32)*0.01,0),V30))</f>
        <v>71</v>
      </c>
      <c r="W31" s="38">
        <f ca="1">IF(OR(B31=1,'M&amp;E Property Good Factor'!V32&gt;'Trends Settings '!$B$3),
ROUND('M&amp;E Property Good Factor'!V32*IF(B31&gt;ROUND($W$1*'Trends Settings '!$B$1,0),
INDIRECT("'2019 Equip Index Factors'!B"&amp;TEXT(ROUND(($W$1*'Trends Settings '!$B$1),0)+2,"0")),
'2019 Equip Index Factors'!B32)*0.01,0),
IF(OR('M&amp;E Property Good Factor'!V31 &gt; 'Trends Settings '!$B$3,B31 &lt;=ROUND($W$1*'Trends Settings '!$B$1,0)),
ROUND('Trends Settings '!$B$3*
IF(B31&gt;ROUND($W$1*'Trends Settings '!$B$1,0),INDIRECT("'2019 Equip Index Factors'!B"&amp;TEXT(ROUND(($W$1*'Trends Settings '!$B$1),0)+2,"0")),'2019 Equip Index Factors'!B32)*0.01,0),W30))</f>
        <v>92</v>
      </c>
    </row>
    <row r="32" spans="1:23" ht="12.75" customHeight="1">
      <c r="A32" s="63">
        <v>1989</v>
      </c>
      <c r="B32" s="33">
        <v>31</v>
      </c>
      <c r="C32" s="38">
        <f ca="1">IF(OR(B32=1,'M&amp;E Property Good Factor'!B33&gt;'Trends Settings '!$B$3),ROUND('M&amp;E Property Good Factor'!B33*IF(B32&gt;ROUND($C$1*'Trends Settings '!$B$1,0),INDIRECT("'2019 Equip Index Factors'!B"&amp;TEXT(ROUND(($C$1*'Trends Settings '!$B$1),0)+2,"0")),'2019 Equip Index Factors'!B33)*0.01,0),IF(OR('M&amp;E Property Good Factor'!B32 &gt; 'Trends Settings '!$B$3,B32 &lt;=ROUND($C$1*'Trends Settings '!$B$1,0)),ROUND('Trends Settings '!$B$3*IF(B32&gt;ROUND($C$1*'Trends Settings '!$B$1,0),INDIRECT("'2019 Equip Index Factors'!B"&amp;TEXT(ROUND(($C$1*'Trends Settings '!$B$1),0)+2,"0")),'2019 Equip Index Factors'!B33)*0.01,0),C31))</f>
        <v>11</v>
      </c>
      <c r="D32" s="38">
        <f ca="1">IF(OR(B32=1,'M&amp;E Property Good Factor'!C33&gt;'Trends Settings '!$B$3),
ROUND('M&amp;E Property Good Factor'!C33*IF(B32&gt;ROUND($D$1*'Trends Settings '!$B$1,0),
INDIRECT("'2019 Equip Index Factors'!B"&amp;TEXT(ROUND(($D$1*'Trends Settings '!$B$1),0)+2,"0")),
'2019 Equip Index Factors'!B33)*0.01,0),
IF(OR('M&amp;E Property Good Factor'!C32 &gt; 'Trends Settings '!$B$3,B32 &lt;=ROUND($D$1*'Trends Settings '!$B$1,0)),
ROUND('Trends Settings '!$B$3*
IF(B32&gt;ROUND($D$1*'Trends Settings '!$B$1,0),INDIRECT("'2019 Equip Index Factors'!B"&amp;TEXT(ROUND(($D$1*'Trends Settings '!$B$1),0)+2,"0")),'2019 Equip Index Factors'!B33)*0.01,0),D31))</f>
        <v>11</v>
      </c>
      <c r="E32" s="38">
        <f ca="1">IF(OR(B32=1,'M&amp;E Property Good Factor'!D33&gt;'Trends Settings '!$B$3),
ROUND('M&amp;E Property Good Factor'!D33*IF(B32&gt;ROUND($E$1*'Trends Settings '!$B$1,0),
INDIRECT("'2019 Equip Index Factors'!B"&amp;TEXT(ROUND(($E$1*'Trends Settings '!$B$1),0)+2,"0")),
'2019 Equip Index Factors'!B33)*0.01,0),
IF(OR('M&amp;E Property Good Factor'!D32 &gt; 'Trends Settings '!$B$3,B32 &lt;=ROUND($E$1*'Trends Settings '!$B$1,0)),
ROUND('Trends Settings '!$B$3*
IF(B32&gt;ROUND($E$1*'Trends Settings '!$B$1,0),INDIRECT("'2019 Equip Index Factors'!B"&amp;TEXT(ROUND(($E$1*'Trends Settings '!$B$1),0)+2,"0")),'2019 Equip Index Factors'!B33)*0.01,0),E31))</f>
        <v>11</v>
      </c>
      <c r="F32" s="38">
        <f ca="1">IF(OR(B32=1,'M&amp;E Property Good Factor'!E33&gt;'Trends Settings '!$B$3),
ROUND('M&amp;E Property Good Factor'!E33*IF(B32&gt;ROUND($F$1*'Trends Settings '!$B$1,0),
INDIRECT("'2019 Equip Index Factors'!B"&amp;TEXT(ROUND(($F$1*'Trends Settings '!$B$1),0)+2,"0")),
'2019 Equip Index Factors'!B33)*0.01,0),
IF(OR('M&amp;E Property Good Factor'!E32 &gt; 'Trends Settings '!$B$3,B32 &lt;=ROUND($F$1*'Trends Settings '!$B$1,0)),
ROUND('Trends Settings '!$B$3*
IF(B32&gt;ROUND($F$1*'Trends Settings '!$B$1,0),INDIRECT("'2019 Equip Index Factors'!B"&amp;TEXT(ROUND(($F$1*'Trends Settings '!$B$1),0)+2,"0")),'2019 Equip Index Factors'!B33)*0.01,0),F31))</f>
        <v>11</v>
      </c>
      <c r="G32" s="38">
        <f ca="1">IF(OR(B32=1,'M&amp;E Property Good Factor'!F33&gt;'Trends Settings '!$B$3),
ROUND('M&amp;E Property Good Factor'!F33*IF(B32&gt;ROUND($G$1*'Trends Settings '!$B$1,0),
INDIRECT("'2019 Equip Index Factors'!B"&amp;TEXT(ROUND(($G$1*'Trends Settings '!$B$1),0)+2,"0")),
'2019 Equip Index Factors'!B33)*0.01,0),
IF(OR('M&amp;E Property Good Factor'!F32 &gt; 'Trends Settings '!$B$3,B32 &lt;=ROUND($G$1*'Trends Settings '!$B$1,0)),
ROUND('Trends Settings '!$B$3*
IF(B32&gt;ROUND($G$1*'Trends Settings '!$B$1,0),INDIRECT("'2019 Equip Index Factors'!B"&amp;TEXT(ROUND(($G$1*'Trends Settings '!$B$1),0)+2,"0")),'2019 Equip Index Factors'!B33)*0.01,0),G31))</f>
        <v>12</v>
      </c>
      <c r="H32" s="38">
        <f ca="1">IF(OR(B32=1,'M&amp;E Property Good Factor'!G33&gt;'Trends Settings '!$B$3),
ROUND('M&amp;E Property Good Factor'!G33*IF(B32&gt;ROUND($H$1*'Trends Settings '!$B$1,0),
INDIRECT("'2019 Equip Index Factors'!B"&amp;TEXT(ROUND(($H$1*'Trends Settings '!$B$1),0)+2,"0")),
'2019 Equip Index Factors'!B33)*0.01,0),
IF(OR('M&amp;E Property Good Factor'!G32 &gt; 'Trends Settings '!$B$3,B32 &lt;=ROUND($H$1*'Trends Settings '!$B$1,0)),
ROUND('Trends Settings '!$B$3*
IF(B32&gt;ROUND($H$1*'Trends Settings '!$B$1,0),INDIRECT("'2019 Equip Index Factors'!B"&amp;TEXT(ROUND(($H$1*'Trends Settings '!$B$1),0)+2,"0")),'2019 Equip Index Factors'!B33)*0.01,0),H31))</f>
        <v>12</v>
      </c>
      <c r="I32" s="38">
        <f ca="1">IF(OR(B32=1,'M&amp;E Property Good Factor'!H33&gt;'Trends Settings '!$B$3),
ROUND('M&amp;E Property Good Factor'!H33*IF(B32&gt;ROUND($I$1*'Trends Settings '!$B$1,0),
INDIRECT("'2019 Equip Index Factors'!B"&amp;TEXT(ROUND(($I$1*'Trends Settings '!$B$1),0)+2,"0")),
'2019 Equip Index Factors'!B33)*0.01,0),
IF(OR('M&amp;E Property Good Factor'!H32 &gt; 'Trends Settings '!$B$3,B32 &lt;=ROUND($I$1*'Trends Settings '!$B$1,0)),
ROUND('Trends Settings '!$B$3*
IF(B32&gt;ROUND($I$1*'Trends Settings '!$B$1,0),INDIRECT("'2019 Equip Index Factors'!B"&amp;TEXT(ROUND(($I$1*'Trends Settings '!$B$1),0)+2,"0")),'2019 Equip Index Factors'!B33)*0.01,0),I31))</f>
        <v>12</v>
      </c>
      <c r="J32" s="38">
        <f ca="1">IF(OR(B32=1,'M&amp;E Property Good Factor'!I33&gt;'Trends Settings '!$B$3),
ROUND('M&amp;E Property Good Factor'!I33*IF(B32&gt;ROUND($J$1*'Trends Settings '!$B$1,0),
INDIRECT("'2019 Equip Index Factors'!B"&amp;TEXT(ROUND(($J$1*'Trends Settings '!$B$1),0)+2,"0")),
'2019 Equip Index Factors'!B33)*0.01,0),
IF(OR('M&amp;E Property Good Factor'!I32 &gt; 'Trends Settings '!$B$3,B32 &lt;=ROUND($J$1*'Trends Settings '!$B$1,0)),
ROUND('Trends Settings '!$B$3*
IF(B32&gt;ROUND($J$1*'Trends Settings '!$B$1,0),INDIRECT("'2019 Equip Index Factors'!B"&amp;TEXT(ROUND(($J$1*'Trends Settings '!$B$1),0)+2,"0")),'2019 Equip Index Factors'!B33)*0.01,0),J31))</f>
        <v>13</v>
      </c>
      <c r="K32" s="38">
        <f ca="1">IF(OR(B32=1,'M&amp;E Property Good Factor'!J33&gt;'Trends Settings '!$B$3),
ROUND('M&amp;E Property Good Factor'!J33*IF(B32&gt;ROUND($K$1*'Trends Settings '!$B$1,0),
INDIRECT("'2019 Equip Index Factors'!B"&amp;TEXT(ROUND(($K$1*'Trends Settings '!$B$1),0)+2,"0")),
'2019 Equip Index Factors'!B33)*0.01,0),
IF(OR('M&amp;E Property Good Factor'!J32 &gt; 'Trends Settings '!$B$3,B32 &lt;=ROUND($K$1*'Trends Settings '!$B$1,0)),
ROUND('Trends Settings '!$B$3*
IF(B32&gt;ROUND($K$1*'Trends Settings '!$B$1,0),INDIRECT("'2019 Equip Index Factors'!B"&amp;TEXT(ROUND(($K$1*'Trends Settings '!$B$1),0)+2,"0")),'2019 Equip Index Factors'!B33)*0.01,0),K31))</f>
        <v>13</v>
      </c>
      <c r="L32" s="38">
        <f ca="1">IF(OR(B32=1,'M&amp;E Property Good Factor'!K33&gt;'Trends Settings '!$B$3),
ROUND('M&amp;E Property Good Factor'!K33*IF(B32&gt;ROUND($L$1*'Trends Settings '!$B$1,0),
INDIRECT("'2019 Equip Index Factors'!B"&amp;TEXT(ROUND(($L$1*'Trends Settings '!$B$1),0)+2,"0")),
'2019 Equip Index Factors'!B33)*0.01,0),
IF(OR('M&amp;E Property Good Factor'!K32 &gt; 'Trends Settings '!$B$3,B32 &lt;=ROUND($L$1*'Trends Settings '!$B$1,0)),
ROUND('Trends Settings '!$B$3*
IF(B32&gt;ROUND($L$1*'Trends Settings '!$B$1,0),INDIRECT("'2019 Equip Index Factors'!B"&amp;TEXT(ROUND(($L$1*'Trends Settings '!$B$1),0)+2,"0")),'2019 Equip Index Factors'!B33)*0.01,0),L31))</f>
        <v>14</v>
      </c>
      <c r="M32" s="38">
        <f ca="1">IF(OR(B32=1,'M&amp;E Property Good Factor'!L33&gt;'Trends Settings '!$B$3),
ROUND('M&amp;E Property Good Factor'!L33*IF(B32&gt;ROUND($M$1*'Trends Settings '!$B$1,0),
INDIRECT("'2019 Equip Index Factors'!B"&amp;TEXT(ROUND(($M$1*'Trends Settings '!$B$1),0)+2,"0")),
'2019 Equip Index Factors'!B33)*0.01,0),
IF(OR('M&amp;E Property Good Factor'!L32 &gt; 'Trends Settings '!$B$3,B32 &lt;=ROUND($M$1*'Trends Settings '!$B$1,0)),
ROUND('Trends Settings '!$B$3*
IF(B32&gt;ROUND($M$1*'Trends Settings '!$B$1,0),INDIRECT("'2019 Equip Index Factors'!B"&amp;TEXT(ROUND(($M$1*'Trends Settings '!$B$1),0)+2,"0")),'2019 Equip Index Factors'!B33)*0.01,0),M31))</f>
        <v>15</v>
      </c>
      <c r="N32" s="38">
        <f ca="1">IF(OR(B32=1,'M&amp;E Property Good Factor'!M33&gt;'Trends Settings '!$B$3),
ROUND('M&amp;E Property Good Factor'!M33*IF(B32&gt;ROUND($N$1*'Trends Settings '!$B$1,0),
INDIRECT("'2019 Equip Index Factors'!B"&amp;TEXT(ROUND(($N$1*'Trends Settings '!$B$1),0)+2,"0")),
'2019 Equip Index Factors'!B33)*0.01,0),
IF(OR('M&amp;E Property Good Factor'!M32 &gt; 'Trends Settings '!$B$3,B32 &lt;=ROUND($N$1*'Trends Settings '!$B$1,0)),
ROUND('Trends Settings '!$B$3*
IF(B32&gt;ROUND($N$1*'Trends Settings '!$B$1,0),INDIRECT("'2019 Equip Index Factors'!B"&amp;TEXT(ROUND(($N$1*'Trends Settings '!$B$1),0)+2,"0")),'2019 Equip Index Factors'!B33)*0.01,0),N31))</f>
        <v>15</v>
      </c>
      <c r="O32" s="38">
        <f ca="1">IF(OR(B32=1,'M&amp;E Property Good Factor'!N33&gt;'Trends Settings '!$B$3),
ROUND('M&amp;E Property Good Factor'!N33*IF(B32&gt;ROUND($O$1*'Trends Settings '!$B$1,0),
INDIRECT("'2019 Equip Index Factors'!B"&amp;TEXT(ROUND(($O$1*'Trends Settings '!$B$1),0)+2,"0")),
'2019 Equip Index Factors'!B33)*0.01,0),
IF(OR('M&amp;E Property Good Factor'!N32 &gt; 'Trends Settings '!$B$3,B32 &lt;=ROUND($O$1*'Trends Settings '!$B$1,0)),
ROUND('Trends Settings '!$B$3*
IF(B32&gt;ROUND($O$1*'Trends Settings '!$B$1,0),INDIRECT("'2019 Equip Index Factors'!B"&amp;TEXT(ROUND(($O$1*'Trends Settings '!$B$1),0)+2,"0")),'2019 Equip Index Factors'!B33)*0.01,0),O31))</f>
        <v>16</v>
      </c>
      <c r="P32" s="38">
        <f ca="1">IF(OR(B32=1,'M&amp;E Property Good Factor'!O33&gt;'Trends Settings '!$B$3),
ROUND('M&amp;E Property Good Factor'!O33*IF(B32&gt;ROUND($P$1*'Trends Settings '!$B$1,0),
INDIRECT("'2019 Equip Index Factors'!B"&amp;TEXT(ROUND(($P$1*'Trends Settings '!$B$1),0)+2,"0")),
'2019 Equip Index Factors'!B33)*0.01,0),
IF(OR('M&amp;E Property Good Factor'!O32 &gt; 'Trends Settings '!$B$3,B32 &lt;=ROUND($P$1*'Trends Settings '!$B$1,0)),
ROUND('Trends Settings '!$B$3*
IF(B32&gt;ROUND($P$1*'Trends Settings '!$B$1,0),INDIRECT("'2019 Equip Index Factors'!B"&amp;TEXT(ROUND(($P$1*'Trends Settings '!$B$1),0)+2,"0")),'2019 Equip Index Factors'!B33)*0.01,0),P31))</f>
        <v>16</v>
      </c>
      <c r="Q32" s="38">
        <f ca="1">IF(OR(B32=1,'M&amp;E Property Good Factor'!P33&gt;'Trends Settings '!$B$3),
ROUND('M&amp;E Property Good Factor'!P33*IF(B32&gt;ROUND($Q$1*'Trends Settings '!$B$1,0),
INDIRECT("'2019 Equip Index Factors'!B"&amp;TEXT(ROUND(($Q$1*'Trends Settings '!$B$1),0)+2,"0")),
'2019 Equip Index Factors'!B33)*0.01,0),
IF(OR('M&amp;E Property Good Factor'!P32 &gt; 'Trends Settings '!$B$3,B32 &lt;=ROUND($Q$1*'Trends Settings '!$B$1,0)),
ROUND('Trends Settings '!$B$3*
IF(B32&gt;ROUND($Q$1*'Trends Settings '!$B$1,0),INDIRECT("'2019 Equip Index Factors'!B"&amp;TEXT(ROUND(($Q$1*'Trends Settings '!$B$1),0)+2,"0")),'2019 Equip Index Factors'!B33)*0.01,0),Q31))</f>
        <v>16</v>
      </c>
      <c r="R32" s="38">
        <f ca="1">IF(OR(B32=1,'M&amp;E Property Good Factor'!Q33&gt;'Trends Settings '!$B$3),
ROUND('M&amp;E Property Good Factor'!Q33*IF(B32&gt;ROUND($R$1*'Trends Settings '!$B$1,0),
INDIRECT("'2019 Equip Index Factors'!B"&amp;TEXT(ROUND(($R$1*'Trends Settings '!$B$1),0)+2,"0")),
'2019 Equip Index Factors'!B33)*0.01,0),
IF(OR('M&amp;E Property Good Factor'!Q32 &gt; 'Trends Settings '!$B$3,B32 &lt;=ROUND($R$1*'Trends Settings '!$B$1,0)),
ROUND('Trends Settings '!$B$3*
IF(B32&gt;ROUND($R$1*'Trends Settings '!$B$1,0),INDIRECT("'2019 Equip Index Factors'!B"&amp;TEXT(ROUND(($R$1*'Trends Settings '!$B$1),0)+2,"0")),'2019 Equip Index Factors'!B33)*0.01,0),R31))</f>
        <v>17</v>
      </c>
      <c r="S32" s="38">
        <f ca="1">IF(OR(B32=1,'M&amp;E Property Good Factor'!R33&gt;'Trends Settings '!$B$3),
ROUND('M&amp;E Property Good Factor'!R33*IF(B32&gt;ROUND($S$1*'Trends Settings '!$B$1,0),
INDIRECT("'2019 Equip Index Factors'!B"&amp;TEXT(ROUND(($S$1*'Trends Settings '!$B$1),0)+2,"0")),
'2019 Equip Index Factors'!B33)*0.01,0),
IF(OR('M&amp;E Property Good Factor'!R32 &gt; 'Trends Settings '!$B$3,B32 &lt;=ROUND($S$1*'Trends Settings '!$B$1,0)),
ROUND('Trends Settings '!$B$3*
IF(B32&gt;ROUND($S$1*'Trends Settings '!$B$1,0),INDIRECT("'2019 Equip Index Factors'!B"&amp;TEXT(ROUND(($S$1*'Trends Settings '!$B$1),0)+2,"0")),'2019 Equip Index Factors'!B33)*0.01,0),S31))</f>
        <v>18</v>
      </c>
      <c r="T32" s="38">
        <f ca="1">IF(OR(B32=1,'M&amp;E Property Good Factor'!S33&gt;'Trends Settings '!$B$3),
ROUND('M&amp;E Property Good Factor'!S33*IF(B32&gt;ROUND($T$1*'Trends Settings '!$B$1,0),
INDIRECT("'2019 Equip Index Factors'!B"&amp;TEXT(ROUND(($T$1*'Trends Settings '!$B$1),0)+2,"0")),
'2019 Equip Index Factors'!B33)*0.01,0),
IF(OR('M&amp;E Property Good Factor'!S32 &gt; 'Trends Settings '!$B$3,B32 &lt;=ROUND($T$1*'Trends Settings '!$B$1,0)),
ROUND('Trends Settings '!$B$3*
IF(B32&gt;ROUND($T$1*'Trends Settings '!$B$1,0),INDIRECT("'2019 Equip Index Factors'!B"&amp;TEXT(ROUND(($T$1*'Trends Settings '!$B$1),0)+2,"0")),'2019 Equip Index Factors'!B33)*0.01,0),T31))</f>
        <v>26</v>
      </c>
      <c r="U32" s="38">
        <f ca="1">IF(OR(B32=1,'M&amp;E Property Good Factor'!T33&gt;'Trends Settings '!$B$3),
ROUND('M&amp;E Property Good Factor'!T33*IF(B32&gt;ROUND($U$1*'Trends Settings '!$B$1,0),
INDIRECT("'2019 Equip Index Factors'!B"&amp;TEXT(ROUND(($U$1*'Trends Settings '!$B$1),0)+2,"0")),
'2019 Equip Index Factors'!B33)*0.01,0),
IF(OR('M&amp;E Property Good Factor'!T32 &gt; 'Trends Settings '!$B$3,B32 &lt;=ROUND($U$1*'Trends Settings '!$B$1,0)),
ROUND('Trends Settings '!$B$3*
IF(B32&gt;ROUND($U$1*'Trends Settings '!$B$1,0),INDIRECT("'2019 Equip Index Factors'!B"&amp;TEXT(ROUND(($U$1*'Trends Settings '!$B$1),0)+2,"0")),'2019 Equip Index Factors'!B33)*0.01,0),U31))</f>
        <v>46</v>
      </c>
      <c r="V32" s="38">
        <f ca="1">IF(OR(B32=1,'M&amp;E Property Good Factor'!U33&gt;'Trends Settings '!$B$3),
ROUND('M&amp;E Property Good Factor'!U33*IF(B32&gt;ROUND($V$1*'Trends Settings '!$B$1,0),
INDIRECT("'2019 Equip Index Factors'!B"&amp;TEXT(ROUND(($V$1*'Trends Settings '!$B$1),0)+2,"0")),
'2019 Equip Index Factors'!B33)*0.01,0),
IF(OR('M&amp;E Property Good Factor'!U32 &gt; 'Trends Settings '!$B$3,B32 &lt;=ROUND($V$1*'Trends Settings '!$B$1,0)),
ROUND('Trends Settings '!$B$3*
IF(B32&gt;ROUND($V$1*'Trends Settings '!$B$1,0),INDIRECT("'2019 Equip Index Factors'!B"&amp;TEXT(ROUND(($V$1*'Trends Settings '!$B$1),0)+2,"0")),'2019 Equip Index Factors'!B33)*0.01,0),V31))</f>
        <v>69</v>
      </c>
      <c r="W32" s="38">
        <f ca="1">IF(OR(B32=1,'M&amp;E Property Good Factor'!V33&gt;'Trends Settings '!$B$3),
ROUND('M&amp;E Property Good Factor'!V33*IF(B32&gt;ROUND($W$1*'Trends Settings '!$B$1,0),
INDIRECT("'2019 Equip Index Factors'!B"&amp;TEXT(ROUND(($W$1*'Trends Settings '!$B$1),0)+2,"0")),
'2019 Equip Index Factors'!B33)*0.01,0),
IF(OR('M&amp;E Property Good Factor'!V32 &gt; 'Trends Settings '!$B$3,B32 &lt;=ROUND($W$1*'Trends Settings '!$B$1,0)),
ROUND('Trends Settings '!$B$3*
IF(B32&gt;ROUND($W$1*'Trends Settings '!$B$1,0),INDIRECT("'2019 Equip Index Factors'!B"&amp;TEXT(ROUND(($W$1*'Trends Settings '!$B$1),0)+2,"0")),'2019 Equip Index Factors'!B33)*0.01,0),W31))</f>
        <v>90</v>
      </c>
    </row>
    <row r="33" spans="1:23" ht="12.75" customHeight="1">
      <c r="A33" s="63">
        <v>1988</v>
      </c>
      <c r="B33" s="33">
        <v>32</v>
      </c>
      <c r="C33" s="38">
        <f ca="1">IF(OR(B33=1,'M&amp;E Property Good Factor'!B34&gt;'Trends Settings '!$B$3),ROUND('M&amp;E Property Good Factor'!B34*IF(B33&gt;ROUND($C$1*'Trends Settings '!$B$1,0),INDIRECT("'2019 Equip Index Factors'!B"&amp;TEXT(ROUND(($C$1*'Trends Settings '!$B$1),0)+2,"0")),'2019 Equip Index Factors'!B34)*0.01,0),IF(OR('M&amp;E Property Good Factor'!B33 &gt; 'Trends Settings '!$B$3,B33 &lt;=ROUND($C$1*'Trends Settings '!$B$1,0)),ROUND('Trends Settings '!$B$3*IF(B33&gt;ROUND($C$1*'Trends Settings '!$B$1,0),INDIRECT("'2019 Equip Index Factors'!B"&amp;TEXT(ROUND(($C$1*'Trends Settings '!$B$1),0)+2,"0")),'2019 Equip Index Factors'!B34)*0.01,0),C32))</f>
        <v>11</v>
      </c>
      <c r="D33" s="38">
        <f ca="1">IF(OR(B33=1,'M&amp;E Property Good Factor'!C34&gt;'Trends Settings '!$B$3),
ROUND('M&amp;E Property Good Factor'!C34*IF(B33&gt;ROUND($D$1*'Trends Settings '!$B$1,0),
INDIRECT("'2019 Equip Index Factors'!B"&amp;TEXT(ROUND(($D$1*'Trends Settings '!$B$1),0)+2,"0")),
'2019 Equip Index Factors'!B34)*0.01,0),
IF(OR('M&amp;E Property Good Factor'!C33 &gt; 'Trends Settings '!$B$3,B33 &lt;=ROUND($D$1*'Trends Settings '!$B$1,0)),
ROUND('Trends Settings '!$B$3*
IF(B33&gt;ROUND($D$1*'Trends Settings '!$B$1,0),INDIRECT("'2019 Equip Index Factors'!B"&amp;TEXT(ROUND(($D$1*'Trends Settings '!$B$1),0)+2,"0")),'2019 Equip Index Factors'!B34)*0.01,0),D32))</f>
        <v>11</v>
      </c>
      <c r="E33" s="38">
        <f ca="1">IF(OR(B33=1,'M&amp;E Property Good Factor'!D34&gt;'Trends Settings '!$B$3),
ROUND('M&amp;E Property Good Factor'!D34*IF(B33&gt;ROUND($E$1*'Trends Settings '!$B$1,0),
INDIRECT("'2019 Equip Index Factors'!B"&amp;TEXT(ROUND(($E$1*'Trends Settings '!$B$1),0)+2,"0")),
'2019 Equip Index Factors'!B34)*0.01,0),
IF(OR('M&amp;E Property Good Factor'!D33 &gt; 'Trends Settings '!$B$3,B33 &lt;=ROUND($E$1*'Trends Settings '!$B$1,0)),
ROUND('Trends Settings '!$B$3*
IF(B33&gt;ROUND($E$1*'Trends Settings '!$B$1,0),INDIRECT("'2019 Equip Index Factors'!B"&amp;TEXT(ROUND(($E$1*'Trends Settings '!$B$1),0)+2,"0")),'2019 Equip Index Factors'!B34)*0.01,0),E32))</f>
        <v>11</v>
      </c>
      <c r="F33" s="38">
        <f ca="1">IF(OR(B33=1,'M&amp;E Property Good Factor'!E34&gt;'Trends Settings '!$B$3),
ROUND('M&amp;E Property Good Factor'!E34*IF(B33&gt;ROUND($F$1*'Trends Settings '!$B$1,0),
INDIRECT("'2019 Equip Index Factors'!B"&amp;TEXT(ROUND(($F$1*'Trends Settings '!$B$1),0)+2,"0")),
'2019 Equip Index Factors'!B34)*0.01,0),
IF(OR('M&amp;E Property Good Factor'!E33 &gt; 'Trends Settings '!$B$3,B33 &lt;=ROUND($F$1*'Trends Settings '!$B$1,0)),
ROUND('Trends Settings '!$B$3*
IF(B33&gt;ROUND($F$1*'Trends Settings '!$B$1,0),INDIRECT("'2019 Equip Index Factors'!B"&amp;TEXT(ROUND(($F$1*'Trends Settings '!$B$1),0)+2,"0")),'2019 Equip Index Factors'!B34)*0.01,0),F32))</f>
        <v>11</v>
      </c>
      <c r="G33" s="38">
        <f ca="1">IF(OR(B33=1,'M&amp;E Property Good Factor'!F34&gt;'Trends Settings '!$B$3),
ROUND('M&amp;E Property Good Factor'!F34*IF(B33&gt;ROUND($G$1*'Trends Settings '!$B$1,0),
INDIRECT("'2019 Equip Index Factors'!B"&amp;TEXT(ROUND(($G$1*'Trends Settings '!$B$1),0)+2,"0")),
'2019 Equip Index Factors'!B34)*0.01,0),
IF(OR('M&amp;E Property Good Factor'!F33 &gt; 'Trends Settings '!$B$3,B33 &lt;=ROUND($G$1*'Trends Settings '!$B$1,0)),
ROUND('Trends Settings '!$B$3*
IF(B33&gt;ROUND($G$1*'Trends Settings '!$B$1,0),INDIRECT("'2019 Equip Index Factors'!B"&amp;TEXT(ROUND(($G$1*'Trends Settings '!$B$1),0)+2,"0")),'2019 Equip Index Factors'!B34)*0.01,0),G32))</f>
        <v>12</v>
      </c>
      <c r="H33" s="38">
        <f ca="1">IF(OR(B33=1,'M&amp;E Property Good Factor'!G34&gt;'Trends Settings '!$B$3),
ROUND('M&amp;E Property Good Factor'!G34*IF(B33&gt;ROUND($H$1*'Trends Settings '!$B$1,0),
INDIRECT("'2019 Equip Index Factors'!B"&amp;TEXT(ROUND(($H$1*'Trends Settings '!$B$1),0)+2,"0")),
'2019 Equip Index Factors'!B34)*0.01,0),
IF(OR('M&amp;E Property Good Factor'!G33 &gt; 'Trends Settings '!$B$3,B33 &lt;=ROUND($H$1*'Trends Settings '!$B$1,0)),
ROUND('Trends Settings '!$B$3*
IF(B33&gt;ROUND($H$1*'Trends Settings '!$B$1,0),INDIRECT("'2019 Equip Index Factors'!B"&amp;TEXT(ROUND(($H$1*'Trends Settings '!$B$1),0)+2,"0")),'2019 Equip Index Factors'!B34)*0.01,0),H32))</f>
        <v>12</v>
      </c>
      <c r="I33" s="38">
        <f ca="1">IF(OR(B33=1,'M&amp;E Property Good Factor'!H34&gt;'Trends Settings '!$B$3),
ROUND('M&amp;E Property Good Factor'!H34*IF(B33&gt;ROUND($I$1*'Trends Settings '!$B$1,0),
INDIRECT("'2019 Equip Index Factors'!B"&amp;TEXT(ROUND(($I$1*'Trends Settings '!$B$1),0)+2,"0")),
'2019 Equip Index Factors'!B34)*0.01,0),
IF(OR('M&amp;E Property Good Factor'!H33 &gt; 'Trends Settings '!$B$3,B33 &lt;=ROUND($I$1*'Trends Settings '!$B$1,0)),
ROUND('Trends Settings '!$B$3*
IF(B33&gt;ROUND($I$1*'Trends Settings '!$B$1,0),INDIRECT("'2019 Equip Index Factors'!B"&amp;TEXT(ROUND(($I$1*'Trends Settings '!$B$1),0)+2,"0")),'2019 Equip Index Factors'!B34)*0.01,0),I32))</f>
        <v>12</v>
      </c>
      <c r="J33" s="38">
        <f ca="1">IF(OR(B33=1,'M&amp;E Property Good Factor'!I34&gt;'Trends Settings '!$B$3),
ROUND('M&amp;E Property Good Factor'!I34*IF(B33&gt;ROUND($J$1*'Trends Settings '!$B$1,0),
INDIRECT("'2019 Equip Index Factors'!B"&amp;TEXT(ROUND(($J$1*'Trends Settings '!$B$1),0)+2,"0")),
'2019 Equip Index Factors'!B34)*0.01,0),
IF(OR('M&amp;E Property Good Factor'!I33 &gt; 'Trends Settings '!$B$3,B33 &lt;=ROUND($J$1*'Trends Settings '!$B$1,0)),
ROUND('Trends Settings '!$B$3*
IF(B33&gt;ROUND($J$1*'Trends Settings '!$B$1,0),INDIRECT("'2019 Equip Index Factors'!B"&amp;TEXT(ROUND(($J$1*'Trends Settings '!$B$1),0)+2,"0")),'2019 Equip Index Factors'!B34)*0.01,0),J32))</f>
        <v>13</v>
      </c>
      <c r="K33" s="38">
        <f ca="1">IF(OR(B33=1,'M&amp;E Property Good Factor'!J34&gt;'Trends Settings '!$B$3),
ROUND('M&amp;E Property Good Factor'!J34*IF(B33&gt;ROUND($K$1*'Trends Settings '!$B$1,0),
INDIRECT("'2019 Equip Index Factors'!B"&amp;TEXT(ROUND(($K$1*'Trends Settings '!$B$1),0)+2,"0")),
'2019 Equip Index Factors'!B34)*0.01,0),
IF(OR('M&amp;E Property Good Factor'!J33 &gt; 'Trends Settings '!$B$3,B33 &lt;=ROUND($K$1*'Trends Settings '!$B$1,0)),
ROUND('Trends Settings '!$B$3*
IF(B33&gt;ROUND($K$1*'Trends Settings '!$B$1,0),INDIRECT("'2019 Equip Index Factors'!B"&amp;TEXT(ROUND(($K$1*'Trends Settings '!$B$1),0)+2,"0")),'2019 Equip Index Factors'!B34)*0.01,0),K32))</f>
        <v>13</v>
      </c>
      <c r="L33" s="38">
        <f ca="1">IF(OR(B33=1,'M&amp;E Property Good Factor'!K34&gt;'Trends Settings '!$B$3),
ROUND('M&amp;E Property Good Factor'!K34*IF(B33&gt;ROUND($L$1*'Trends Settings '!$B$1,0),
INDIRECT("'2019 Equip Index Factors'!B"&amp;TEXT(ROUND(($L$1*'Trends Settings '!$B$1),0)+2,"0")),
'2019 Equip Index Factors'!B34)*0.01,0),
IF(OR('M&amp;E Property Good Factor'!K33 &gt; 'Trends Settings '!$B$3,B33 &lt;=ROUND($L$1*'Trends Settings '!$B$1,0)),
ROUND('Trends Settings '!$B$3*
IF(B33&gt;ROUND($L$1*'Trends Settings '!$B$1,0),INDIRECT("'2019 Equip Index Factors'!B"&amp;TEXT(ROUND(($L$1*'Trends Settings '!$B$1),0)+2,"0")),'2019 Equip Index Factors'!B34)*0.01,0),L32))</f>
        <v>14</v>
      </c>
      <c r="M33" s="38">
        <f ca="1">IF(OR(B33=1,'M&amp;E Property Good Factor'!L34&gt;'Trends Settings '!$B$3),
ROUND('M&amp;E Property Good Factor'!L34*IF(B33&gt;ROUND($M$1*'Trends Settings '!$B$1,0),
INDIRECT("'2019 Equip Index Factors'!B"&amp;TEXT(ROUND(($M$1*'Trends Settings '!$B$1),0)+2,"0")),
'2019 Equip Index Factors'!B34)*0.01,0),
IF(OR('M&amp;E Property Good Factor'!L33 &gt; 'Trends Settings '!$B$3,B33 &lt;=ROUND($M$1*'Trends Settings '!$B$1,0)),
ROUND('Trends Settings '!$B$3*
IF(B33&gt;ROUND($M$1*'Trends Settings '!$B$1,0),INDIRECT("'2019 Equip Index Factors'!B"&amp;TEXT(ROUND(($M$1*'Trends Settings '!$B$1),0)+2,"0")),'2019 Equip Index Factors'!B34)*0.01,0),M32))</f>
        <v>15</v>
      </c>
      <c r="N33" s="38">
        <f ca="1">IF(OR(B33=1,'M&amp;E Property Good Factor'!M34&gt;'Trends Settings '!$B$3),
ROUND('M&amp;E Property Good Factor'!M34*IF(B33&gt;ROUND($N$1*'Trends Settings '!$B$1,0),
INDIRECT("'2019 Equip Index Factors'!B"&amp;TEXT(ROUND(($N$1*'Trends Settings '!$B$1),0)+2,"0")),
'2019 Equip Index Factors'!B34)*0.01,0),
IF(OR('M&amp;E Property Good Factor'!M33 &gt; 'Trends Settings '!$B$3,B33 &lt;=ROUND($N$1*'Trends Settings '!$B$1,0)),
ROUND('Trends Settings '!$B$3*
IF(B33&gt;ROUND($N$1*'Trends Settings '!$B$1,0),INDIRECT("'2019 Equip Index Factors'!B"&amp;TEXT(ROUND(($N$1*'Trends Settings '!$B$1),0)+2,"0")),'2019 Equip Index Factors'!B34)*0.01,0),N32))</f>
        <v>15</v>
      </c>
      <c r="O33" s="38">
        <f ca="1">IF(OR(B33=1,'M&amp;E Property Good Factor'!N34&gt;'Trends Settings '!$B$3),
ROUND('M&amp;E Property Good Factor'!N34*IF(B33&gt;ROUND($O$1*'Trends Settings '!$B$1,0),
INDIRECT("'2019 Equip Index Factors'!B"&amp;TEXT(ROUND(($O$1*'Trends Settings '!$B$1),0)+2,"0")),
'2019 Equip Index Factors'!B34)*0.01,0),
IF(OR('M&amp;E Property Good Factor'!N33 &gt; 'Trends Settings '!$B$3,B33 &lt;=ROUND($O$1*'Trends Settings '!$B$1,0)),
ROUND('Trends Settings '!$B$3*
IF(B33&gt;ROUND($O$1*'Trends Settings '!$B$1,0),INDIRECT("'2019 Equip Index Factors'!B"&amp;TEXT(ROUND(($O$1*'Trends Settings '!$B$1),0)+2,"0")),'2019 Equip Index Factors'!B34)*0.01,0),O32))</f>
        <v>16</v>
      </c>
      <c r="P33" s="38">
        <f ca="1">IF(OR(B33=1,'M&amp;E Property Good Factor'!O34&gt;'Trends Settings '!$B$3),
ROUND('M&amp;E Property Good Factor'!O34*IF(B33&gt;ROUND($P$1*'Trends Settings '!$B$1,0),
INDIRECT("'2019 Equip Index Factors'!B"&amp;TEXT(ROUND(($P$1*'Trends Settings '!$B$1),0)+2,"0")),
'2019 Equip Index Factors'!B34)*0.01,0),
IF(OR('M&amp;E Property Good Factor'!O33 &gt; 'Trends Settings '!$B$3,B33 &lt;=ROUND($P$1*'Trends Settings '!$B$1,0)),
ROUND('Trends Settings '!$B$3*
IF(B33&gt;ROUND($P$1*'Trends Settings '!$B$1,0),INDIRECT("'2019 Equip Index Factors'!B"&amp;TEXT(ROUND(($P$1*'Trends Settings '!$B$1),0)+2,"0")),'2019 Equip Index Factors'!B34)*0.01,0),P32))</f>
        <v>16</v>
      </c>
      <c r="Q33" s="38">
        <f ca="1">IF(OR(B33=1,'M&amp;E Property Good Factor'!P34&gt;'Trends Settings '!$B$3),
ROUND('M&amp;E Property Good Factor'!P34*IF(B33&gt;ROUND($Q$1*'Trends Settings '!$B$1,0),
INDIRECT("'2019 Equip Index Factors'!B"&amp;TEXT(ROUND(($Q$1*'Trends Settings '!$B$1),0)+2,"0")),
'2019 Equip Index Factors'!B34)*0.01,0),
IF(OR('M&amp;E Property Good Factor'!P33 &gt; 'Trends Settings '!$B$3,B33 &lt;=ROUND($Q$1*'Trends Settings '!$B$1,0)),
ROUND('Trends Settings '!$B$3*
IF(B33&gt;ROUND($Q$1*'Trends Settings '!$B$1,0),INDIRECT("'2019 Equip Index Factors'!B"&amp;TEXT(ROUND(($Q$1*'Trends Settings '!$B$1),0)+2,"0")),'2019 Equip Index Factors'!B34)*0.01,0),Q32))</f>
        <v>16</v>
      </c>
      <c r="R33" s="38">
        <f ca="1">IF(OR(B33=1,'M&amp;E Property Good Factor'!Q34&gt;'Trends Settings '!$B$3),
ROUND('M&amp;E Property Good Factor'!Q34*IF(B33&gt;ROUND($R$1*'Trends Settings '!$B$1,0),
INDIRECT("'2019 Equip Index Factors'!B"&amp;TEXT(ROUND(($R$1*'Trends Settings '!$B$1),0)+2,"0")),
'2019 Equip Index Factors'!B34)*0.01,0),
IF(OR('M&amp;E Property Good Factor'!Q33 &gt; 'Trends Settings '!$B$3,B33 &lt;=ROUND($R$1*'Trends Settings '!$B$1,0)),
ROUND('Trends Settings '!$B$3*
IF(B33&gt;ROUND($R$1*'Trends Settings '!$B$1,0),INDIRECT("'2019 Equip Index Factors'!B"&amp;TEXT(ROUND(($R$1*'Trends Settings '!$B$1),0)+2,"0")),'2019 Equip Index Factors'!B34)*0.01,0),R32))</f>
        <v>17</v>
      </c>
      <c r="S33" s="38">
        <f ca="1">IF(OR(B33=1,'M&amp;E Property Good Factor'!R34&gt;'Trends Settings '!$B$3),
ROUND('M&amp;E Property Good Factor'!R34*IF(B33&gt;ROUND($S$1*'Trends Settings '!$B$1,0),
INDIRECT("'2019 Equip Index Factors'!B"&amp;TEXT(ROUND(($S$1*'Trends Settings '!$B$1),0)+2,"0")),
'2019 Equip Index Factors'!B34)*0.01,0),
IF(OR('M&amp;E Property Good Factor'!R33 &gt; 'Trends Settings '!$B$3,B33 &lt;=ROUND($S$1*'Trends Settings '!$B$1,0)),
ROUND('Trends Settings '!$B$3*
IF(B33&gt;ROUND($S$1*'Trends Settings '!$B$1,0),INDIRECT("'2019 Equip Index Factors'!B"&amp;TEXT(ROUND(($S$1*'Trends Settings '!$B$1),0)+2,"0")),'2019 Equip Index Factors'!B34)*0.01,0),S32))</f>
        <v>18</v>
      </c>
      <c r="T33" s="38">
        <f ca="1">IF(OR(B33=1,'M&amp;E Property Good Factor'!S34&gt;'Trends Settings '!$B$3),
ROUND('M&amp;E Property Good Factor'!S34*IF(B33&gt;ROUND($T$1*'Trends Settings '!$B$1,0),
INDIRECT("'2019 Equip Index Factors'!B"&amp;TEXT(ROUND(($T$1*'Trends Settings '!$B$1),0)+2,"0")),
'2019 Equip Index Factors'!B34)*0.01,0),
IF(OR('M&amp;E Property Good Factor'!S33 &gt; 'Trends Settings '!$B$3,B33 &lt;=ROUND($T$1*'Trends Settings '!$B$1,0)),
ROUND('Trends Settings '!$B$3*
IF(B33&gt;ROUND($T$1*'Trends Settings '!$B$1,0),INDIRECT("'2019 Equip Index Factors'!B"&amp;TEXT(ROUND(($T$1*'Trends Settings '!$B$1),0)+2,"0")),'2019 Equip Index Factors'!B34)*0.01,0),T32))</f>
        <v>23</v>
      </c>
      <c r="U33" s="38">
        <f ca="1">IF(OR(B33=1,'M&amp;E Property Good Factor'!T34&gt;'Trends Settings '!$B$3),
ROUND('M&amp;E Property Good Factor'!T34*IF(B33&gt;ROUND($U$1*'Trends Settings '!$B$1,0),
INDIRECT("'2019 Equip Index Factors'!B"&amp;TEXT(ROUND(($U$1*'Trends Settings '!$B$1),0)+2,"0")),
'2019 Equip Index Factors'!B34)*0.01,0),
IF(OR('M&amp;E Property Good Factor'!T33 &gt; 'Trends Settings '!$B$3,B33 &lt;=ROUND($U$1*'Trends Settings '!$B$1,0)),
ROUND('Trends Settings '!$B$3*
IF(B33&gt;ROUND($U$1*'Trends Settings '!$B$1,0),INDIRECT("'2019 Equip Index Factors'!B"&amp;TEXT(ROUND(($U$1*'Trends Settings '!$B$1),0)+2,"0")),'2019 Equip Index Factors'!B34)*0.01,0),U32))</f>
        <v>44</v>
      </c>
      <c r="V33" s="38">
        <f ca="1">IF(OR(B33=1,'M&amp;E Property Good Factor'!U34&gt;'Trends Settings '!$B$3),
ROUND('M&amp;E Property Good Factor'!U34*IF(B33&gt;ROUND($V$1*'Trends Settings '!$B$1,0),
INDIRECT("'2019 Equip Index Factors'!B"&amp;TEXT(ROUND(($V$1*'Trends Settings '!$B$1),0)+2,"0")),
'2019 Equip Index Factors'!B34)*0.01,0),
IF(OR('M&amp;E Property Good Factor'!U33 &gt; 'Trends Settings '!$B$3,B33 &lt;=ROUND($V$1*'Trends Settings '!$B$1,0)),
ROUND('Trends Settings '!$B$3*
IF(B33&gt;ROUND($V$1*'Trends Settings '!$B$1,0),INDIRECT("'2019 Equip Index Factors'!B"&amp;TEXT(ROUND(($V$1*'Trends Settings '!$B$1),0)+2,"0")),'2019 Equip Index Factors'!B34)*0.01,0),V32))</f>
        <v>68</v>
      </c>
      <c r="W33" s="38">
        <f ca="1">IF(OR(B33=1,'M&amp;E Property Good Factor'!V34&gt;'Trends Settings '!$B$3),
ROUND('M&amp;E Property Good Factor'!V34*IF(B33&gt;ROUND($W$1*'Trends Settings '!$B$1,0),
INDIRECT("'2019 Equip Index Factors'!B"&amp;TEXT(ROUND(($W$1*'Trends Settings '!$B$1),0)+2,"0")),
'2019 Equip Index Factors'!B34)*0.01,0),
IF(OR('M&amp;E Property Good Factor'!V33 &gt; 'Trends Settings '!$B$3,B33 &lt;=ROUND($W$1*'Trends Settings '!$B$1,0)),
ROUND('Trends Settings '!$B$3*
IF(B33&gt;ROUND($W$1*'Trends Settings '!$B$1,0),INDIRECT("'2019 Equip Index Factors'!B"&amp;TEXT(ROUND(($W$1*'Trends Settings '!$B$1),0)+2,"0")),'2019 Equip Index Factors'!B34)*0.01,0),W32))</f>
        <v>91</v>
      </c>
    </row>
    <row r="34" spans="1:23" ht="12.75" customHeight="1">
      <c r="A34" s="63">
        <v>1987</v>
      </c>
      <c r="B34" s="33">
        <v>33</v>
      </c>
      <c r="C34" s="38">
        <f ca="1">IF(OR(B34=1,'M&amp;E Property Good Factor'!B35&gt;'Trends Settings '!$B$3),ROUND('M&amp;E Property Good Factor'!B35*IF(B34&gt;ROUND($C$1*'Trends Settings '!$B$1,0),INDIRECT("'2019 Equip Index Factors'!B"&amp;TEXT(ROUND(($C$1*'Trends Settings '!$B$1),0)+2,"0")),'2019 Equip Index Factors'!B35)*0.01,0),IF(OR('M&amp;E Property Good Factor'!B34 &gt; 'Trends Settings '!$B$3,B34 &lt;=ROUND($C$1*'Trends Settings '!$B$1,0)),ROUND('Trends Settings '!$B$3*IF(B34&gt;ROUND($C$1*'Trends Settings '!$B$1,0),INDIRECT("'2019 Equip Index Factors'!B"&amp;TEXT(ROUND(($C$1*'Trends Settings '!$B$1),0)+2,"0")),'2019 Equip Index Factors'!B35)*0.01,0),C33))</f>
        <v>11</v>
      </c>
      <c r="D34" s="38">
        <f ca="1">IF(OR(B34=1,'M&amp;E Property Good Factor'!C35&gt;'Trends Settings '!$B$3),
ROUND('M&amp;E Property Good Factor'!C35*IF(B34&gt;ROUND($D$1*'Trends Settings '!$B$1,0),
INDIRECT("'2019 Equip Index Factors'!B"&amp;TEXT(ROUND(($D$1*'Trends Settings '!$B$1),0)+2,"0")),
'2019 Equip Index Factors'!B35)*0.01,0),
IF(OR('M&amp;E Property Good Factor'!C34 &gt; 'Trends Settings '!$B$3,B34 &lt;=ROUND($D$1*'Trends Settings '!$B$1,0)),
ROUND('Trends Settings '!$B$3*
IF(B34&gt;ROUND($D$1*'Trends Settings '!$B$1,0),INDIRECT("'2019 Equip Index Factors'!B"&amp;TEXT(ROUND(($D$1*'Trends Settings '!$B$1),0)+2,"0")),'2019 Equip Index Factors'!B35)*0.01,0),D33))</f>
        <v>11</v>
      </c>
      <c r="E34" s="38">
        <f ca="1">IF(OR(B34=1,'M&amp;E Property Good Factor'!D35&gt;'Trends Settings '!$B$3),
ROUND('M&amp;E Property Good Factor'!D35*IF(B34&gt;ROUND($E$1*'Trends Settings '!$B$1,0),
INDIRECT("'2019 Equip Index Factors'!B"&amp;TEXT(ROUND(($E$1*'Trends Settings '!$B$1),0)+2,"0")),
'2019 Equip Index Factors'!B35)*0.01,0),
IF(OR('M&amp;E Property Good Factor'!D34 &gt; 'Trends Settings '!$B$3,B34 &lt;=ROUND($E$1*'Trends Settings '!$B$1,0)),
ROUND('Trends Settings '!$B$3*
IF(B34&gt;ROUND($E$1*'Trends Settings '!$B$1,0),INDIRECT("'2019 Equip Index Factors'!B"&amp;TEXT(ROUND(($E$1*'Trends Settings '!$B$1),0)+2,"0")),'2019 Equip Index Factors'!B35)*0.01,0),E33))</f>
        <v>11</v>
      </c>
      <c r="F34" s="38">
        <f ca="1">IF(OR(B34=1,'M&amp;E Property Good Factor'!E35&gt;'Trends Settings '!$B$3),
ROUND('M&amp;E Property Good Factor'!E35*IF(B34&gt;ROUND($F$1*'Trends Settings '!$B$1,0),
INDIRECT("'2019 Equip Index Factors'!B"&amp;TEXT(ROUND(($F$1*'Trends Settings '!$B$1),0)+2,"0")),
'2019 Equip Index Factors'!B35)*0.01,0),
IF(OR('M&amp;E Property Good Factor'!E34 &gt; 'Trends Settings '!$B$3,B34 &lt;=ROUND($F$1*'Trends Settings '!$B$1,0)),
ROUND('Trends Settings '!$B$3*
IF(B34&gt;ROUND($F$1*'Trends Settings '!$B$1,0),INDIRECT("'2019 Equip Index Factors'!B"&amp;TEXT(ROUND(($F$1*'Trends Settings '!$B$1),0)+2,"0")),'2019 Equip Index Factors'!B35)*0.01,0),F33))</f>
        <v>11</v>
      </c>
      <c r="G34" s="38">
        <f ca="1">IF(OR(B34=1,'M&amp;E Property Good Factor'!F35&gt;'Trends Settings '!$B$3),
ROUND('M&amp;E Property Good Factor'!F35*IF(B34&gt;ROUND($G$1*'Trends Settings '!$B$1,0),
INDIRECT("'2019 Equip Index Factors'!B"&amp;TEXT(ROUND(($G$1*'Trends Settings '!$B$1),0)+2,"0")),
'2019 Equip Index Factors'!B35)*0.01,0),
IF(OR('M&amp;E Property Good Factor'!F34 &gt; 'Trends Settings '!$B$3,B34 &lt;=ROUND($G$1*'Trends Settings '!$B$1,0)),
ROUND('Trends Settings '!$B$3*
IF(B34&gt;ROUND($G$1*'Trends Settings '!$B$1,0),INDIRECT("'2019 Equip Index Factors'!B"&amp;TEXT(ROUND(($G$1*'Trends Settings '!$B$1),0)+2,"0")),'2019 Equip Index Factors'!B35)*0.01,0),G33))</f>
        <v>12</v>
      </c>
      <c r="H34" s="38">
        <f ca="1">IF(OR(B34=1,'M&amp;E Property Good Factor'!G35&gt;'Trends Settings '!$B$3),
ROUND('M&amp;E Property Good Factor'!G35*IF(B34&gt;ROUND($H$1*'Trends Settings '!$B$1,0),
INDIRECT("'2019 Equip Index Factors'!B"&amp;TEXT(ROUND(($H$1*'Trends Settings '!$B$1),0)+2,"0")),
'2019 Equip Index Factors'!B35)*0.01,0),
IF(OR('M&amp;E Property Good Factor'!G34 &gt; 'Trends Settings '!$B$3,B34 &lt;=ROUND($H$1*'Trends Settings '!$B$1,0)),
ROUND('Trends Settings '!$B$3*
IF(B34&gt;ROUND($H$1*'Trends Settings '!$B$1,0),INDIRECT("'2019 Equip Index Factors'!B"&amp;TEXT(ROUND(($H$1*'Trends Settings '!$B$1),0)+2,"0")),'2019 Equip Index Factors'!B35)*0.01,0),H33))</f>
        <v>12</v>
      </c>
      <c r="I34" s="38">
        <f ca="1">IF(OR(B34=1,'M&amp;E Property Good Factor'!H35&gt;'Trends Settings '!$B$3),
ROUND('M&amp;E Property Good Factor'!H35*IF(B34&gt;ROUND($I$1*'Trends Settings '!$B$1,0),
INDIRECT("'2019 Equip Index Factors'!B"&amp;TEXT(ROUND(($I$1*'Trends Settings '!$B$1),0)+2,"0")),
'2019 Equip Index Factors'!B35)*0.01,0),
IF(OR('M&amp;E Property Good Factor'!H34 &gt; 'Trends Settings '!$B$3,B34 &lt;=ROUND($I$1*'Trends Settings '!$B$1,0)),
ROUND('Trends Settings '!$B$3*
IF(B34&gt;ROUND($I$1*'Trends Settings '!$B$1,0),INDIRECT("'2019 Equip Index Factors'!B"&amp;TEXT(ROUND(($I$1*'Trends Settings '!$B$1),0)+2,"0")),'2019 Equip Index Factors'!B35)*0.01,0),I33))</f>
        <v>12</v>
      </c>
      <c r="J34" s="38">
        <f ca="1">IF(OR(B34=1,'M&amp;E Property Good Factor'!I35&gt;'Trends Settings '!$B$3),
ROUND('M&amp;E Property Good Factor'!I35*IF(B34&gt;ROUND($J$1*'Trends Settings '!$B$1,0),
INDIRECT("'2019 Equip Index Factors'!B"&amp;TEXT(ROUND(($J$1*'Trends Settings '!$B$1),0)+2,"0")),
'2019 Equip Index Factors'!B35)*0.01,0),
IF(OR('M&amp;E Property Good Factor'!I34 &gt; 'Trends Settings '!$B$3,B34 &lt;=ROUND($J$1*'Trends Settings '!$B$1,0)),
ROUND('Trends Settings '!$B$3*
IF(B34&gt;ROUND($J$1*'Trends Settings '!$B$1,0),INDIRECT("'2019 Equip Index Factors'!B"&amp;TEXT(ROUND(($J$1*'Trends Settings '!$B$1),0)+2,"0")),'2019 Equip Index Factors'!B35)*0.01,0),J33))</f>
        <v>13</v>
      </c>
      <c r="K34" s="38">
        <f ca="1">IF(OR(B34=1,'M&amp;E Property Good Factor'!J35&gt;'Trends Settings '!$B$3),
ROUND('M&amp;E Property Good Factor'!J35*IF(B34&gt;ROUND($K$1*'Trends Settings '!$B$1,0),
INDIRECT("'2019 Equip Index Factors'!B"&amp;TEXT(ROUND(($K$1*'Trends Settings '!$B$1),0)+2,"0")),
'2019 Equip Index Factors'!B35)*0.01,0),
IF(OR('M&amp;E Property Good Factor'!J34 &gt; 'Trends Settings '!$B$3,B34 &lt;=ROUND($K$1*'Trends Settings '!$B$1,0)),
ROUND('Trends Settings '!$B$3*
IF(B34&gt;ROUND($K$1*'Trends Settings '!$B$1,0),INDIRECT("'2019 Equip Index Factors'!B"&amp;TEXT(ROUND(($K$1*'Trends Settings '!$B$1),0)+2,"0")),'2019 Equip Index Factors'!B35)*0.01,0),K33))</f>
        <v>13</v>
      </c>
      <c r="L34" s="38">
        <f ca="1">IF(OR(B34=1,'M&amp;E Property Good Factor'!K35&gt;'Trends Settings '!$B$3),
ROUND('M&amp;E Property Good Factor'!K35*IF(B34&gt;ROUND($L$1*'Trends Settings '!$B$1,0),
INDIRECT("'2019 Equip Index Factors'!B"&amp;TEXT(ROUND(($L$1*'Trends Settings '!$B$1),0)+2,"0")),
'2019 Equip Index Factors'!B35)*0.01,0),
IF(OR('M&amp;E Property Good Factor'!K34 &gt; 'Trends Settings '!$B$3,B34 &lt;=ROUND($L$1*'Trends Settings '!$B$1,0)),
ROUND('Trends Settings '!$B$3*
IF(B34&gt;ROUND($L$1*'Trends Settings '!$B$1,0),INDIRECT("'2019 Equip Index Factors'!B"&amp;TEXT(ROUND(($L$1*'Trends Settings '!$B$1),0)+2,"0")),'2019 Equip Index Factors'!B35)*0.01,0),L33))</f>
        <v>14</v>
      </c>
      <c r="M34" s="38">
        <f ca="1">IF(OR(B34=1,'M&amp;E Property Good Factor'!L35&gt;'Trends Settings '!$B$3),
ROUND('M&amp;E Property Good Factor'!L35*IF(B34&gt;ROUND($M$1*'Trends Settings '!$B$1,0),
INDIRECT("'2019 Equip Index Factors'!B"&amp;TEXT(ROUND(($M$1*'Trends Settings '!$B$1),0)+2,"0")),
'2019 Equip Index Factors'!B35)*0.01,0),
IF(OR('M&amp;E Property Good Factor'!L34 &gt; 'Trends Settings '!$B$3,B34 &lt;=ROUND($M$1*'Trends Settings '!$B$1,0)),
ROUND('Trends Settings '!$B$3*
IF(B34&gt;ROUND($M$1*'Trends Settings '!$B$1,0),INDIRECT("'2019 Equip Index Factors'!B"&amp;TEXT(ROUND(($M$1*'Trends Settings '!$B$1),0)+2,"0")),'2019 Equip Index Factors'!B35)*0.01,0),M33))</f>
        <v>15</v>
      </c>
      <c r="N34" s="38">
        <f ca="1">IF(OR(B34=1,'M&amp;E Property Good Factor'!M35&gt;'Trends Settings '!$B$3),
ROUND('M&amp;E Property Good Factor'!M35*IF(B34&gt;ROUND($N$1*'Trends Settings '!$B$1,0),
INDIRECT("'2019 Equip Index Factors'!B"&amp;TEXT(ROUND(($N$1*'Trends Settings '!$B$1),0)+2,"0")),
'2019 Equip Index Factors'!B35)*0.01,0),
IF(OR('M&amp;E Property Good Factor'!M34 &gt; 'Trends Settings '!$B$3,B34 &lt;=ROUND($N$1*'Trends Settings '!$B$1,0)),
ROUND('Trends Settings '!$B$3*
IF(B34&gt;ROUND($N$1*'Trends Settings '!$B$1,0),INDIRECT("'2019 Equip Index Factors'!B"&amp;TEXT(ROUND(($N$1*'Trends Settings '!$B$1),0)+2,"0")),'2019 Equip Index Factors'!B35)*0.01,0),N33))</f>
        <v>15</v>
      </c>
      <c r="O34" s="38">
        <f ca="1">IF(OR(B34=1,'M&amp;E Property Good Factor'!N35&gt;'Trends Settings '!$B$3),
ROUND('M&amp;E Property Good Factor'!N35*IF(B34&gt;ROUND($O$1*'Trends Settings '!$B$1,0),
INDIRECT("'2019 Equip Index Factors'!B"&amp;TEXT(ROUND(($O$1*'Trends Settings '!$B$1),0)+2,"0")),
'2019 Equip Index Factors'!B35)*0.01,0),
IF(OR('M&amp;E Property Good Factor'!N34 &gt; 'Trends Settings '!$B$3,B34 &lt;=ROUND($O$1*'Trends Settings '!$B$1,0)),
ROUND('Trends Settings '!$B$3*
IF(B34&gt;ROUND($O$1*'Trends Settings '!$B$1,0),INDIRECT("'2019 Equip Index Factors'!B"&amp;TEXT(ROUND(($O$1*'Trends Settings '!$B$1),0)+2,"0")),'2019 Equip Index Factors'!B35)*0.01,0),O33))</f>
        <v>16</v>
      </c>
      <c r="P34" s="38">
        <f ca="1">IF(OR(B34=1,'M&amp;E Property Good Factor'!O35&gt;'Trends Settings '!$B$3),
ROUND('M&amp;E Property Good Factor'!O35*IF(B34&gt;ROUND($P$1*'Trends Settings '!$B$1,0),
INDIRECT("'2019 Equip Index Factors'!B"&amp;TEXT(ROUND(($P$1*'Trends Settings '!$B$1),0)+2,"0")),
'2019 Equip Index Factors'!B35)*0.01,0),
IF(OR('M&amp;E Property Good Factor'!O34 &gt; 'Trends Settings '!$B$3,B34 &lt;=ROUND($P$1*'Trends Settings '!$B$1,0)),
ROUND('Trends Settings '!$B$3*
IF(B34&gt;ROUND($P$1*'Trends Settings '!$B$1,0),INDIRECT("'2019 Equip Index Factors'!B"&amp;TEXT(ROUND(($P$1*'Trends Settings '!$B$1),0)+2,"0")),'2019 Equip Index Factors'!B35)*0.01,0),P33))</f>
        <v>16</v>
      </c>
      <c r="Q34" s="38">
        <f ca="1">IF(OR(B34=1,'M&amp;E Property Good Factor'!P35&gt;'Trends Settings '!$B$3),
ROUND('M&amp;E Property Good Factor'!P35*IF(B34&gt;ROUND($Q$1*'Trends Settings '!$B$1,0),
INDIRECT("'2019 Equip Index Factors'!B"&amp;TEXT(ROUND(($Q$1*'Trends Settings '!$B$1),0)+2,"0")),
'2019 Equip Index Factors'!B35)*0.01,0),
IF(OR('M&amp;E Property Good Factor'!P34 &gt; 'Trends Settings '!$B$3,B34 &lt;=ROUND($Q$1*'Trends Settings '!$B$1,0)),
ROUND('Trends Settings '!$B$3*
IF(B34&gt;ROUND($Q$1*'Trends Settings '!$B$1,0),INDIRECT("'2019 Equip Index Factors'!B"&amp;TEXT(ROUND(($Q$1*'Trends Settings '!$B$1),0)+2,"0")),'2019 Equip Index Factors'!B35)*0.01,0),Q33))</f>
        <v>16</v>
      </c>
      <c r="R34" s="38">
        <f ca="1">IF(OR(B34=1,'M&amp;E Property Good Factor'!Q35&gt;'Trends Settings '!$B$3),
ROUND('M&amp;E Property Good Factor'!Q35*IF(B34&gt;ROUND($R$1*'Trends Settings '!$B$1,0),
INDIRECT("'2019 Equip Index Factors'!B"&amp;TEXT(ROUND(($R$1*'Trends Settings '!$B$1),0)+2,"0")),
'2019 Equip Index Factors'!B35)*0.01,0),
IF(OR('M&amp;E Property Good Factor'!Q34 &gt; 'Trends Settings '!$B$3,B34 &lt;=ROUND($R$1*'Trends Settings '!$B$1,0)),
ROUND('Trends Settings '!$B$3*
IF(B34&gt;ROUND($R$1*'Trends Settings '!$B$1,0),INDIRECT("'2019 Equip Index Factors'!B"&amp;TEXT(ROUND(($R$1*'Trends Settings '!$B$1),0)+2,"0")),'2019 Equip Index Factors'!B35)*0.01,0),R33))</f>
        <v>17</v>
      </c>
      <c r="S34" s="38">
        <f ca="1">IF(OR(B34=1,'M&amp;E Property Good Factor'!R35&gt;'Trends Settings '!$B$3),
ROUND('M&amp;E Property Good Factor'!R35*IF(B34&gt;ROUND($S$1*'Trends Settings '!$B$1,0),
INDIRECT("'2019 Equip Index Factors'!B"&amp;TEXT(ROUND(($S$1*'Trends Settings '!$B$1),0)+2,"0")),
'2019 Equip Index Factors'!B35)*0.01,0),
IF(OR('M&amp;E Property Good Factor'!R34 &gt; 'Trends Settings '!$B$3,B34 &lt;=ROUND($S$1*'Trends Settings '!$B$1,0)),
ROUND('Trends Settings '!$B$3*
IF(B34&gt;ROUND($S$1*'Trends Settings '!$B$1,0),INDIRECT("'2019 Equip Index Factors'!B"&amp;TEXT(ROUND(($S$1*'Trends Settings '!$B$1),0)+2,"0")),'2019 Equip Index Factors'!B35)*0.01,0),S33))</f>
        <v>18</v>
      </c>
      <c r="T34" s="38">
        <f ca="1">IF(OR(B34=1,'M&amp;E Property Good Factor'!S35&gt;'Trends Settings '!$B$3),
ROUND('M&amp;E Property Good Factor'!S35*IF(B34&gt;ROUND($T$1*'Trends Settings '!$B$1,0),
INDIRECT("'2019 Equip Index Factors'!B"&amp;TEXT(ROUND(($T$1*'Trends Settings '!$B$1),0)+2,"0")),
'2019 Equip Index Factors'!B35)*0.01,0),
IF(OR('M&amp;E Property Good Factor'!S34 &gt; 'Trends Settings '!$B$3,B34 &lt;=ROUND($T$1*'Trends Settings '!$B$1,0)),
ROUND('Trends Settings '!$B$3*
IF(B34&gt;ROUND($T$1*'Trends Settings '!$B$1,0),INDIRECT("'2019 Equip Index Factors'!B"&amp;TEXT(ROUND(($T$1*'Trends Settings '!$B$1),0)+2,"0")),'2019 Equip Index Factors'!B35)*0.01,0),T33))</f>
        <v>21</v>
      </c>
      <c r="U34" s="38">
        <f ca="1">IF(OR(B34=1,'M&amp;E Property Good Factor'!T35&gt;'Trends Settings '!$B$3),
ROUND('M&amp;E Property Good Factor'!T35*IF(B34&gt;ROUND($U$1*'Trends Settings '!$B$1,0),
INDIRECT("'2019 Equip Index Factors'!B"&amp;TEXT(ROUND(($U$1*'Trends Settings '!$B$1),0)+2,"0")),
'2019 Equip Index Factors'!B35)*0.01,0),
IF(OR('M&amp;E Property Good Factor'!T34 &gt; 'Trends Settings '!$B$3,B34 &lt;=ROUND($U$1*'Trends Settings '!$B$1,0)),
ROUND('Trends Settings '!$B$3*
IF(B34&gt;ROUND($U$1*'Trends Settings '!$B$1,0),INDIRECT("'2019 Equip Index Factors'!B"&amp;TEXT(ROUND(($U$1*'Trends Settings '!$B$1),0)+2,"0")),'2019 Equip Index Factors'!B35)*0.01,0),U33))</f>
        <v>43</v>
      </c>
      <c r="V34" s="38">
        <f ca="1">IF(OR(B34=1,'M&amp;E Property Good Factor'!U35&gt;'Trends Settings '!$B$3),
ROUND('M&amp;E Property Good Factor'!U35*IF(B34&gt;ROUND($V$1*'Trends Settings '!$B$1,0),
INDIRECT("'2019 Equip Index Factors'!B"&amp;TEXT(ROUND(($V$1*'Trends Settings '!$B$1),0)+2,"0")),
'2019 Equip Index Factors'!B35)*0.01,0),
IF(OR('M&amp;E Property Good Factor'!U34 &gt; 'Trends Settings '!$B$3,B34 &lt;=ROUND($V$1*'Trends Settings '!$B$1,0)),
ROUND('Trends Settings '!$B$3*
IF(B34&gt;ROUND($V$1*'Trends Settings '!$B$1,0),INDIRECT("'2019 Equip Index Factors'!B"&amp;TEXT(ROUND(($V$1*'Trends Settings '!$B$1),0)+2,"0")),'2019 Equip Index Factors'!B35)*0.01,0),V33))</f>
        <v>67</v>
      </c>
      <c r="W34" s="38">
        <f ca="1">IF(OR(B34=1,'M&amp;E Property Good Factor'!V35&gt;'Trends Settings '!$B$3),
ROUND('M&amp;E Property Good Factor'!V35*IF(B34&gt;ROUND($W$1*'Trends Settings '!$B$1,0),
INDIRECT("'2019 Equip Index Factors'!B"&amp;TEXT(ROUND(($W$1*'Trends Settings '!$B$1),0)+2,"0")),
'2019 Equip Index Factors'!B35)*0.01,0),
IF(OR('M&amp;E Property Good Factor'!V34 &gt; 'Trends Settings '!$B$3,B34 &lt;=ROUND($W$1*'Trends Settings '!$B$1,0)),
ROUND('Trends Settings '!$B$3*
IF(B34&gt;ROUND($W$1*'Trends Settings '!$B$1,0),INDIRECT("'2019 Equip Index Factors'!B"&amp;TEXT(ROUND(($W$1*'Trends Settings '!$B$1),0)+2,"0")),'2019 Equip Index Factors'!B35)*0.01,0),W33))</f>
        <v>91</v>
      </c>
    </row>
    <row r="35" spans="1:23" ht="12.75" customHeight="1">
      <c r="A35" s="63">
        <v>1986</v>
      </c>
      <c r="B35" s="33">
        <v>34</v>
      </c>
      <c r="C35" s="38">
        <f ca="1">IF(OR(B35=1,'M&amp;E Property Good Factor'!B36&gt;'Trends Settings '!$B$3),ROUND('M&amp;E Property Good Factor'!B36*IF(B35&gt;ROUND($C$1*'Trends Settings '!$B$1,0),INDIRECT("'2019 Equip Index Factors'!B"&amp;TEXT(ROUND(($C$1*'Trends Settings '!$B$1),0)+2,"0")),'2019 Equip Index Factors'!B36)*0.01,0),IF(OR('M&amp;E Property Good Factor'!B35 &gt; 'Trends Settings '!$B$3,B35 &lt;=ROUND($C$1*'Trends Settings '!$B$1,0)),ROUND('Trends Settings '!$B$3*IF(B35&gt;ROUND($C$1*'Trends Settings '!$B$1,0),INDIRECT("'2019 Equip Index Factors'!B"&amp;TEXT(ROUND(($C$1*'Trends Settings '!$B$1),0)+2,"0")),'2019 Equip Index Factors'!B36)*0.01,0),C34))</f>
        <v>11</v>
      </c>
      <c r="D35" s="38">
        <f ca="1">IF(OR(B35=1,'M&amp;E Property Good Factor'!C36&gt;'Trends Settings '!$B$3),
ROUND('M&amp;E Property Good Factor'!C36*IF(B35&gt;ROUND($D$1*'Trends Settings '!$B$1,0),
INDIRECT("'2019 Equip Index Factors'!B"&amp;TEXT(ROUND(($D$1*'Trends Settings '!$B$1),0)+2,"0")),
'2019 Equip Index Factors'!B36)*0.01,0),
IF(OR('M&amp;E Property Good Factor'!C35 &gt; 'Trends Settings '!$B$3,B35 &lt;=ROUND($D$1*'Trends Settings '!$B$1,0)),
ROUND('Trends Settings '!$B$3*
IF(B35&gt;ROUND($D$1*'Trends Settings '!$B$1,0),INDIRECT("'2019 Equip Index Factors'!B"&amp;TEXT(ROUND(($D$1*'Trends Settings '!$B$1),0)+2,"0")),'2019 Equip Index Factors'!B36)*0.01,0),D34))</f>
        <v>11</v>
      </c>
      <c r="E35" s="38">
        <f ca="1">IF(OR(B35=1,'M&amp;E Property Good Factor'!D36&gt;'Trends Settings '!$B$3),
ROUND('M&amp;E Property Good Factor'!D36*IF(B35&gt;ROUND($E$1*'Trends Settings '!$B$1,0),
INDIRECT("'2019 Equip Index Factors'!B"&amp;TEXT(ROUND(($E$1*'Trends Settings '!$B$1),0)+2,"0")),
'2019 Equip Index Factors'!B36)*0.01,0),
IF(OR('M&amp;E Property Good Factor'!D35 &gt; 'Trends Settings '!$B$3,B35 &lt;=ROUND($E$1*'Trends Settings '!$B$1,0)),
ROUND('Trends Settings '!$B$3*
IF(B35&gt;ROUND($E$1*'Trends Settings '!$B$1,0),INDIRECT("'2019 Equip Index Factors'!B"&amp;TEXT(ROUND(($E$1*'Trends Settings '!$B$1),0)+2,"0")),'2019 Equip Index Factors'!B36)*0.01,0),E34))</f>
        <v>11</v>
      </c>
      <c r="F35" s="38">
        <f ca="1">IF(OR(B35=1,'M&amp;E Property Good Factor'!E36&gt;'Trends Settings '!$B$3),
ROUND('M&amp;E Property Good Factor'!E36*IF(B35&gt;ROUND($F$1*'Trends Settings '!$B$1,0),
INDIRECT("'2019 Equip Index Factors'!B"&amp;TEXT(ROUND(($F$1*'Trends Settings '!$B$1),0)+2,"0")),
'2019 Equip Index Factors'!B36)*0.01,0),
IF(OR('M&amp;E Property Good Factor'!E35 &gt; 'Trends Settings '!$B$3,B35 &lt;=ROUND($F$1*'Trends Settings '!$B$1,0)),
ROUND('Trends Settings '!$B$3*
IF(B35&gt;ROUND($F$1*'Trends Settings '!$B$1,0),INDIRECT("'2019 Equip Index Factors'!B"&amp;TEXT(ROUND(($F$1*'Trends Settings '!$B$1),0)+2,"0")),'2019 Equip Index Factors'!B36)*0.01,0),F34))</f>
        <v>11</v>
      </c>
      <c r="G35" s="38">
        <f ca="1">IF(OR(B35=1,'M&amp;E Property Good Factor'!F36&gt;'Trends Settings '!$B$3),
ROUND('M&amp;E Property Good Factor'!F36*IF(B35&gt;ROUND($G$1*'Trends Settings '!$B$1,0),
INDIRECT("'2019 Equip Index Factors'!B"&amp;TEXT(ROUND(($G$1*'Trends Settings '!$B$1),0)+2,"0")),
'2019 Equip Index Factors'!B36)*0.01,0),
IF(OR('M&amp;E Property Good Factor'!F35 &gt; 'Trends Settings '!$B$3,B35 &lt;=ROUND($G$1*'Trends Settings '!$B$1,0)),
ROUND('Trends Settings '!$B$3*
IF(B35&gt;ROUND($G$1*'Trends Settings '!$B$1,0),INDIRECT("'2019 Equip Index Factors'!B"&amp;TEXT(ROUND(($G$1*'Trends Settings '!$B$1),0)+2,"0")),'2019 Equip Index Factors'!B36)*0.01,0),G34))</f>
        <v>12</v>
      </c>
      <c r="H35" s="38">
        <f ca="1">IF(OR(B35=1,'M&amp;E Property Good Factor'!G36&gt;'Trends Settings '!$B$3),
ROUND('M&amp;E Property Good Factor'!G36*IF(B35&gt;ROUND($H$1*'Trends Settings '!$B$1,0),
INDIRECT("'2019 Equip Index Factors'!B"&amp;TEXT(ROUND(($H$1*'Trends Settings '!$B$1),0)+2,"0")),
'2019 Equip Index Factors'!B36)*0.01,0),
IF(OR('M&amp;E Property Good Factor'!G35 &gt; 'Trends Settings '!$B$3,B35 &lt;=ROUND($H$1*'Trends Settings '!$B$1,0)),
ROUND('Trends Settings '!$B$3*
IF(B35&gt;ROUND($H$1*'Trends Settings '!$B$1,0),INDIRECT("'2019 Equip Index Factors'!B"&amp;TEXT(ROUND(($H$1*'Trends Settings '!$B$1),0)+2,"0")),'2019 Equip Index Factors'!B36)*0.01,0),H34))</f>
        <v>12</v>
      </c>
      <c r="I35" s="38">
        <f ca="1">IF(OR(B35=1,'M&amp;E Property Good Factor'!H36&gt;'Trends Settings '!$B$3),
ROUND('M&amp;E Property Good Factor'!H36*IF(B35&gt;ROUND($I$1*'Trends Settings '!$B$1,0),
INDIRECT("'2019 Equip Index Factors'!B"&amp;TEXT(ROUND(($I$1*'Trends Settings '!$B$1),0)+2,"0")),
'2019 Equip Index Factors'!B36)*0.01,0),
IF(OR('M&amp;E Property Good Factor'!H35 &gt; 'Trends Settings '!$B$3,B35 &lt;=ROUND($I$1*'Trends Settings '!$B$1,0)),
ROUND('Trends Settings '!$B$3*
IF(B35&gt;ROUND($I$1*'Trends Settings '!$B$1,0),INDIRECT("'2019 Equip Index Factors'!B"&amp;TEXT(ROUND(($I$1*'Trends Settings '!$B$1),0)+2,"0")),'2019 Equip Index Factors'!B36)*0.01,0),I34))</f>
        <v>12</v>
      </c>
      <c r="J35" s="38">
        <f ca="1">IF(OR(B35=1,'M&amp;E Property Good Factor'!I36&gt;'Trends Settings '!$B$3),
ROUND('M&amp;E Property Good Factor'!I36*IF(B35&gt;ROUND($J$1*'Trends Settings '!$B$1,0),
INDIRECT("'2019 Equip Index Factors'!B"&amp;TEXT(ROUND(($J$1*'Trends Settings '!$B$1),0)+2,"0")),
'2019 Equip Index Factors'!B36)*0.01,0),
IF(OR('M&amp;E Property Good Factor'!I35 &gt; 'Trends Settings '!$B$3,B35 &lt;=ROUND($J$1*'Trends Settings '!$B$1,0)),
ROUND('Trends Settings '!$B$3*
IF(B35&gt;ROUND($J$1*'Trends Settings '!$B$1,0),INDIRECT("'2019 Equip Index Factors'!B"&amp;TEXT(ROUND(($J$1*'Trends Settings '!$B$1),0)+2,"0")),'2019 Equip Index Factors'!B36)*0.01,0),J34))</f>
        <v>13</v>
      </c>
      <c r="K35" s="38">
        <f ca="1">IF(OR(B35=1,'M&amp;E Property Good Factor'!J36&gt;'Trends Settings '!$B$3),
ROUND('M&amp;E Property Good Factor'!J36*IF(B35&gt;ROUND($K$1*'Trends Settings '!$B$1,0),
INDIRECT("'2019 Equip Index Factors'!B"&amp;TEXT(ROUND(($K$1*'Trends Settings '!$B$1),0)+2,"0")),
'2019 Equip Index Factors'!B36)*0.01,0),
IF(OR('M&amp;E Property Good Factor'!J35 &gt; 'Trends Settings '!$B$3,B35 &lt;=ROUND($K$1*'Trends Settings '!$B$1,0)),
ROUND('Trends Settings '!$B$3*
IF(B35&gt;ROUND($K$1*'Trends Settings '!$B$1,0),INDIRECT("'2019 Equip Index Factors'!B"&amp;TEXT(ROUND(($K$1*'Trends Settings '!$B$1),0)+2,"0")),'2019 Equip Index Factors'!B36)*0.01,0),K34))</f>
        <v>13</v>
      </c>
      <c r="L35" s="38">
        <f ca="1">IF(OR(B35=1,'M&amp;E Property Good Factor'!K36&gt;'Trends Settings '!$B$3),
ROUND('M&amp;E Property Good Factor'!K36*IF(B35&gt;ROUND($L$1*'Trends Settings '!$B$1,0),
INDIRECT("'2019 Equip Index Factors'!B"&amp;TEXT(ROUND(($L$1*'Trends Settings '!$B$1),0)+2,"0")),
'2019 Equip Index Factors'!B36)*0.01,0),
IF(OR('M&amp;E Property Good Factor'!K35 &gt; 'Trends Settings '!$B$3,B35 &lt;=ROUND($L$1*'Trends Settings '!$B$1,0)),
ROUND('Trends Settings '!$B$3*
IF(B35&gt;ROUND($L$1*'Trends Settings '!$B$1,0),INDIRECT("'2019 Equip Index Factors'!B"&amp;TEXT(ROUND(($L$1*'Trends Settings '!$B$1),0)+2,"0")),'2019 Equip Index Factors'!B36)*0.01,0),L34))</f>
        <v>14</v>
      </c>
      <c r="M35" s="38">
        <f ca="1">IF(OR(B35=1,'M&amp;E Property Good Factor'!L36&gt;'Trends Settings '!$B$3),
ROUND('M&amp;E Property Good Factor'!L36*IF(B35&gt;ROUND($M$1*'Trends Settings '!$B$1,0),
INDIRECT("'2019 Equip Index Factors'!B"&amp;TEXT(ROUND(($M$1*'Trends Settings '!$B$1),0)+2,"0")),
'2019 Equip Index Factors'!B36)*0.01,0),
IF(OR('M&amp;E Property Good Factor'!L35 &gt; 'Trends Settings '!$B$3,B35 &lt;=ROUND($M$1*'Trends Settings '!$B$1,0)),
ROUND('Trends Settings '!$B$3*
IF(B35&gt;ROUND($M$1*'Trends Settings '!$B$1,0),INDIRECT("'2019 Equip Index Factors'!B"&amp;TEXT(ROUND(($M$1*'Trends Settings '!$B$1),0)+2,"0")),'2019 Equip Index Factors'!B36)*0.01,0),M34))</f>
        <v>15</v>
      </c>
      <c r="N35" s="38">
        <f ca="1">IF(OR(B35=1,'M&amp;E Property Good Factor'!M36&gt;'Trends Settings '!$B$3),
ROUND('M&amp;E Property Good Factor'!M36*IF(B35&gt;ROUND($N$1*'Trends Settings '!$B$1,0),
INDIRECT("'2019 Equip Index Factors'!B"&amp;TEXT(ROUND(($N$1*'Trends Settings '!$B$1),0)+2,"0")),
'2019 Equip Index Factors'!B36)*0.01,0),
IF(OR('M&amp;E Property Good Factor'!M35 &gt; 'Trends Settings '!$B$3,B35 &lt;=ROUND($N$1*'Trends Settings '!$B$1,0)),
ROUND('Trends Settings '!$B$3*
IF(B35&gt;ROUND($N$1*'Trends Settings '!$B$1,0),INDIRECT("'2019 Equip Index Factors'!B"&amp;TEXT(ROUND(($N$1*'Trends Settings '!$B$1),0)+2,"0")),'2019 Equip Index Factors'!B36)*0.01,0),N34))</f>
        <v>15</v>
      </c>
      <c r="O35" s="38">
        <f ca="1">IF(OR(B35=1,'M&amp;E Property Good Factor'!N36&gt;'Trends Settings '!$B$3),
ROUND('M&amp;E Property Good Factor'!N36*IF(B35&gt;ROUND($O$1*'Trends Settings '!$B$1,0),
INDIRECT("'2019 Equip Index Factors'!B"&amp;TEXT(ROUND(($O$1*'Trends Settings '!$B$1),0)+2,"0")),
'2019 Equip Index Factors'!B36)*0.01,0),
IF(OR('M&amp;E Property Good Factor'!N35 &gt; 'Trends Settings '!$B$3,B35 &lt;=ROUND($O$1*'Trends Settings '!$B$1,0)),
ROUND('Trends Settings '!$B$3*
IF(B35&gt;ROUND($O$1*'Trends Settings '!$B$1,0),INDIRECT("'2019 Equip Index Factors'!B"&amp;TEXT(ROUND(($O$1*'Trends Settings '!$B$1),0)+2,"0")),'2019 Equip Index Factors'!B36)*0.01,0),O34))</f>
        <v>16</v>
      </c>
      <c r="P35" s="38">
        <f ca="1">IF(OR(B35=1,'M&amp;E Property Good Factor'!O36&gt;'Trends Settings '!$B$3),
ROUND('M&amp;E Property Good Factor'!O36*IF(B35&gt;ROUND($P$1*'Trends Settings '!$B$1,0),
INDIRECT("'2019 Equip Index Factors'!B"&amp;TEXT(ROUND(($P$1*'Trends Settings '!$B$1),0)+2,"0")),
'2019 Equip Index Factors'!B36)*0.01,0),
IF(OR('M&amp;E Property Good Factor'!O35 &gt; 'Trends Settings '!$B$3,B35 &lt;=ROUND($P$1*'Trends Settings '!$B$1,0)),
ROUND('Trends Settings '!$B$3*
IF(B35&gt;ROUND($P$1*'Trends Settings '!$B$1,0),INDIRECT("'2019 Equip Index Factors'!B"&amp;TEXT(ROUND(($P$1*'Trends Settings '!$B$1),0)+2,"0")),'2019 Equip Index Factors'!B36)*0.01,0),P34))</f>
        <v>16</v>
      </c>
      <c r="Q35" s="38">
        <f ca="1">IF(OR(B35=1,'M&amp;E Property Good Factor'!P36&gt;'Trends Settings '!$B$3),
ROUND('M&amp;E Property Good Factor'!P36*IF(B35&gt;ROUND($Q$1*'Trends Settings '!$B$1,0),
INDIRECT("'2019 Equip Index Factors'!B"&amp;TEXT(ROUND(($Q$1*'Trends Settings '!$B$1),0)+2,"0")),
'2019 Equip Index Factors'!B36)*0.01,0),
IF(OR('M&amp;E Property Good Factor'!P35 &gt; 'Trends Settings '!$B$3,B35 &lt;=ROUND($Q$1*'Trends Settings '!$B$1,0)),
ROUND('Trends Settings '!$B$3*
IF(B35&gt;ROUND($Q$1*'Trends Settings '!$B$1,0),INDIRECT("'2019 Equip Index Factors'!B"&amp;TEXT(ROUND(($Q$1*'Trends Settings '!$B$1),0)+2,"0")),'2019 Equip Index Factors'!B36)*0.01,0),Q34))</f>
        <v>16</v>
      </c>
      <c r="R35" s="38">
        <f ca="1">IF(OR(B35=1,'M&amp;E Property Good Factor'!Q36&gt;'Trends Settings '!$B$3),
ROUND('M&amp;E Property Good Factor'!Q36*IF(B35&gt;ROUND($R$1*'Trends Settings '!$B$1,0),
INDIRECT("'2019 Equip Index Factors'!B"&amp;TEXT(ROUND(($R$1*'Trends Settings '!$B$1),0)+2,"0")),
'2019 Equip Index Factors'!B36)*0.01,0),
IF(OR('M&amp;E Property Good Factor'!Q35 &gt; 'Trends Settings '!$B$3,B35 &lt;=ROUND($R$1*'Trends Settings '!$B$1,0)),
ROUND('Trends Settings '!$B$3*
IF(B35&gt;ROUND($R$1*'Trends Settings '!$B$1,0),INDIRECT("'2019 Equip Index Factors'!B"&amp;TEXT(ROUND(($R$1*'Trends Settings '!$B$1),0)+2,"0")),'2019 Equip Index Factors'!B36)*0.01,0),R34))</f>
        <v>17</v>
      </c>
      <c r="S35" s="38">
        <f ca="1">IF(OR(B35=1,'M&amp;E Property Good Factor'!R36&gt;'Trends Settings '!$B$3),
ROUND('M&amp;E Property Good Factor'!R36*IF(B35&gt;ROUND($S$1*'Trends Settings '!$B$1,0),
INDIRECT("'2019 Equip Index Factors'!B"&amp;TEXT(ROUND(($S$1*'Trends Settings '!$B$1),0)+2,"0")),
'2019 Equip Index Factors'!B36)*0.01,0),
IF(OR('M&amp;E Property Good Factor'!R35 &gt; 'Trends Settings '!$B$3,B35 &lt;=ROUND($S$1*'Trends Settings '!$B$1,0)),
ROUND('Trends Settings '!$B$3*
IF(B35&gt;ROUND($S$1*'Trends Settings '!$B$1,0),INDIRECT("'2019 Equip Index Factors'!B"&amp;TEXT(ROUND(($S$1*'Trends Settings '!$B$1),0)+2,"0")),'2019 Equip Index Factors'!B36)*0.01,0),S34))</f>
        <v>18</v>
      </c>
      <c r="T35" s="38">
        <f ca="1">IF(OR(B35=1,'M&amp;E Property Good Factor'!S36&gt;'Trends Settings '!$B$3),
ROUND('M&amp;E Property Good Factor'!S36*IF(B35&gt;ROUND($T$1*'Trends Settings '!$B$1,0),
INDIRECT("'2019 Equip Index Factors'!B"&amp;TEXT(ROUND(($T$1*'Trends Settings '!$B$1),0)+2,"0")),
'2019 Equip Index Factors'!B36)*0.01,0),
IF(OR('M&amp;E Property Good Factor'!S35 &gt; 'Trends Settings '!$B$3,B35 &lt;=ROUND($T$1*'Trends Settings '!$B$1,0)),
ROUND('Trends Settings '!$B$3*
IF(B35&gt;ROUND($T$1*'Trends Settings '!$B$1,0),INDIRECT("'2019 Equip Index Factors'!B"&amp;TEXT(ROUND(($T$1*'Trends Settings '!$B$1),0)+2,"0")),'2019 Equip Index Factors'!B36)*0.01,0),T34))</f>
        <v>19</v>
      </c>
      <c r="U35" s="38">
        <f ca="1">IF(OR(B35=1,'M&amp;E Property Good Factor'!T36&gt;'Trends Settings '!$B$3),
ROUND('M&amp;E Property Good Factor'!T36*IF(B35&gt;ROUND($U$1*'Trends Settings '!$B$1,0),
INDIRECT("'2019 Equip Index Factors'!B"&amp;TEXT(ROUND(($U$1*'Trends Settings '!$B$1),0)+2,"0")),
'2019 Equip Index Factors'!B36)*0.01,0),
IF(OR('M&amp;E Property Good Factor'!T35 &gt; 'Trends Settings '!$B$3,B35 &lt;=ROUND($U$1*'Trends Settings '!$B$1,0)),
ROUND('Trends Settings '!$B$3*
IF(B35&gt;ROUND($U$1*'Trends Settings '!$B$1,0),INDIRECT("'2019 Equip Index Factors'!B"&amp;TEXT(ROUND(($U$1*'Trends Settings '!$B$1),0)+2,"0")),'2019 Equip Index Factors'!B36)*0.01,0),U34))</f>
        <v>40</v>
      </c>
      <c r="V35" s="38">
        <f ca="1">IF(OR(B35=1,'M&amp;E Property Good Factor'!U36&gt;'Trends Settings '!$B$3),
ROUND('M&amp;E Property Good Factor'!U36*IF(B35&gt;ROUND($V$1*'Trends Settings '!$B$1,0),
INDIRECT("'2019 Equip Index Factors'!B"&amp;TEXT(ROUND(($V$1*'Trends Settings '!$B$1),0)+2,"0")),
'2019 Equip Index Factors'!B36)*0.01,0),
IF(OR('M&amp;E Property Good Factor'!U35 &gt; 'Trends Settings '!$B$3,B35 &lt;=ROUND($V$1*'Trends Settings '!$B$1,0)),
ROUND('Trends Settings '!$B$3*
IF(B35&gt;ROUND($V$1*'Trends Settings '!$B$1,0),INDIRECT("'2019 Equip Index Factors'!B"&amp;TEXT(ROUND(($V$1*'Trends Settings '!$B$1),0)+2,"0")),'2019 Equip Index Factors'!B36)*0.01,0),V34))</f>
        <v>65</v>
      </c>
      <c r="W35" s="38">
        <f ca="1">IF(OR(B35=1,'M&amp;E Property Good Factor'!V36&gt;'Trends Settings '!$B$3),
ROUND('M&amp;E Property Good Factor'!V36*IF(B35&gt;ROUND($W$1*'Trends Settings '!$B$1,0),
INDIRECT("'2019 Equip Index Factors'!B"&amp;TEXT(ROUND(($W$1*'Trends Settings '!$B$1),0)+2,"0")),
'2019 Equip Index Factors'!B36)*0.01,0),
IF(OR('M&amp;E Property Good Factor'!V35 &gt; 'Trends Settings '!$B$3,B35 &lt;=ROUND($W$1*'Trends Settings '!$B$1,0)),
ROUND('Trends Settings '!$B$3*
IF(B35&gt;ROUND($W$1*'Trends Settings '!$B$1,0),INDIRECT("'2019 Equip Index Factors'!B"&amp;TEXT(ROUND(($W$1*'Trends Settings '!$B$1),0)+2,"0")),'2019 Equip Index Factors'!B36)*0.01,0),W34))</f>
        <v>88</v>
      </c>
    </row>
    <row r="36" spans="1:23" ht="12.75" customHeight="1">
      <c r="A36" s="63">
        <v>1985</v>
      </c>
      <c r="B36" s="33">
        <v>35</v>
      </c>
      <c r="C36" s="38">
        <f ca="1">IF(OR(B36=1,'M&amp;E Property Good Factor'!B37&gt;'Trends Settings '!$B$3),ROUND('M&amp;E Property Good Factor'!B37*IF(B36&gt;ROUND($C$1*'Trends Settings '!$B$1,0),INDIRECT("'2019 Equip Index Factors'!B"&amp;TEXT(ROUND(($C$1*'Trends Settings '!$B$1),0)+2,"0")),'2019 Equip Index Factors'!B37)*0.01,0),IF(OR('M&amp;E Property Good Factor'!B36 &gt; 'Trends Settings '!$B$3,B36 &lt;=ROUND($C$1*'Trends Settings '!$B$1,0)),ROUND('Trends Settings '!$B$3*IF(B36&gt;ROUND($C$1*'Trends Settings '!$B$1,0),INDIRECT("'2019 Equip Index Factors'!B"&amp;TEXT(ROUND(($C$1*'Trends Settings '!$B$1),0)+2,"0")),'2019 Equip Index Factors'!B37)*0.01,0),C35))</f>
        <v>11</v>
      </c>
      <c r="D36" s="38">
        <f ca="1">IF(OR(B36=1,'M&amp;E Property Good Factor'!C37&gt;'Trends Settings '!$B$3),
ROUND('M&amp;E Property Good Factor'!C37*IF(B36&gt;ROUND($D$1*'Trends Settings '!$B$1,0),
INDIRECT("'2019 Equip Index Factors'!B"&amp;TEXT(ROUND(($D$1*'Trends Settings '!$B$1),0)+2,"0")),
'2019 Equip Index Factors'!B37)*0.01,0),
IF(OR('M&amp;E Property Good Factor'!C36 &gt; 'Trends Settings '!$B$3,B36 &lt;=ROUND($D$1*'Trends Settings '!$B$1,0)),
ROUND('Trends Settings '!$B$3*
IF(B36&gt;ROUND($D$1*'Trends Settings '!$B$1,0),INDIRECT("'2019 Equip Index Factors'!B"&amp;TEXT(ROUND(($D$1*'Trends Settings '!$B$1),0)+2,"0")),'2019 Equip Index Factors'!B37)*0.01,0),D35))</f>
        <v>11</v>
      </c>
      <c r="E36" s="38">
        <f ca="1">IF(OR(B36=1,'M&amp;E Property Good Factor'!D37&gt;'Trends Settings '!$B$3),
ROUND('M&amp;E Property Good Factor'!D37*IF(B36&gt;ROUND($E$1*'Trends Settings '!$B$1,0),
INDIRECT("'2019 Equip Index Factors'!B"&amp;TEXT(ROUND(($E$1*'Trends Settings '!$B$1),0)+2,"0")),
'2019 Equip Index Factors'!B37)*0.01,0),
IF(OR('M&amp;E Property Good Factor'!D36 &gt; 'Trends Settings '!$B$3,B36 &lt;=ROUND($E$1*'Trends Settings '!$B$1,0)),
ROUND('Trends Settings '!$B$3*
IF(B36&gt;ROUND($E$1*'Trends Settings '!$B$1,0),INDIRECT("'2019 Equip Index Factors'!B"&amp;TEXT(ROUND(($E$1*'Trends Settings '!$B$1),0)+2,"0")),'2019 Equip Index Factors'!B37)*0.01,0),E35))</f>
        <v>11</v>
      </c>
      <c r="F36" s="38">
        <f ca="1">IF(OR(B36=1,'M&amp;E Property Good Factor'!E37&gt;'Trends Settings '!$B$3),
ROUND('M&amp;E Property Good Factor'!E37*IF(B36&gt;ROUND($F$1*'Trends Settings '!$B$1,0),
INDIRECT("'2019 Equip Index Factors'!B"&amp;TEXT(ROUND(($F$1*'Trends Settings '!$B$1),0)+2,"0")),
'2019 Equip Index Factors'!B37)*0.01,0),
IF(OR('M&amp;E Property Good Factor'!E36 &gt; 'Trends Settings '!$B$3,B36 &lt;=ROUND($F$1*'Trends Settings '!$B$1,0)),
ROUND('Trends Settings '!$B$3*
IF(B36&gt;ROUND($F$1*'Trends Settings '!$B$1,0),INDIRECT("'2019 Equip Index Factors'!B"&amp;TEXT(ROUND(($F$1*'Trends Settings '!$B$1),0)+2,"0")),'2019 Equip Index Factors'!B37)*0.01,0),F35))</f>
        <v>11</v>
      </c>
      <c r="G36" s="38">
        <f ca="1">IF(OR(B36=1,'M&amp;E Property Good Factor'!F37&gt;'Trends Settings '!$B$3),
ROUND('M&amp;E Property Good Factor'!F37*IF(B36&gt;ROUND($G$1*'Trends Settings '!$B$1,0),
INDIRECT("'2019 Equip Index Factors'!B"&amp;TEXT(ROUND(($G$1*'Trends Settings '!$B$1),0)+2,"0")),
'2019 Equip Index Factors'!B37)*0.01,0),
IF(OR('M&amp;E Property Good Factor'!F36 &gt; 'Trends Settings '!$B$3,B36 &lt;=ROUND($G$1*'Trends Settings '!$B$1,0)),
ROUND('Trends Settings '!$B$3*
IF(B36&gt;ROUND($G$1*'Trends Settings '!$B$1,0),INDIRECT("'2019 Equip Index Factors'!B"&amp;TEXT(ROUND(($G$1*'Trends Settings '!$B$1),0)+2,"0")),'2019 Equip Index Factors'!B37)*0.01,0),G35))</f>
        <v>12</v>
      </c>
      <c r="H36" s="38">
        <f ca="1">IF(OR(B36=1,'M&amp;E Property Good Factor'!G37&gt;'Trends Settings '!$B$3),
ROUND('M&amp;E Property Good Factor'!G37*IF(B36&gt;ROUND($H$1*'Trends Settings '!$B$1,0),
INDIRECT("'2019 Equip Index Factors'!B"&amp;TEXT(ROUND(($H$1*'Trends Settings '!$B$1),0)+2,"0")),
'2019 Equip Index Factors'!B37)*0.01,0),
IF(OR('M&amp;E Property Good Factor'!G36 &gt; 'Trends Settings '!$B$3,B36 &lt;=ROUND($H$1*'Trends Settings '!$B$1,0)),
ROUND('Trends Settings '!$B$3*
IF(B36&gt;ROUND($H$1*'Trends Settings '!$B$1,0),INDIRECT("'2019 Equip Index Factors'!B"&amp;TEXT(ROUND(($H$1*'Trends Settings '!$B$1),0)+2,"0")),'2019 Equip Index Factors'!B37)*0.01,0),H35))</f>
        <v>12</v>
      </c>
      <c r="I36" s="38">
        <f ca="1">IF(OR(B36=1,'M&amp;E Property Good Factor'!H37&gt;'Trends Settings '!$B$3),
ROUND('M&amp;E Property Good Factor'!H37*IF(B36&gt;ROUND($I$1*'Trends Settings '!$B$1,0),
INDIRECT("'2019 Equip Index Factors'!B"&amp;TEXT(ROUND(($I$1*'Trends Settings '!$B$1),0)+2,"0")),
'2019 Equip Index Factors'!B37)*0.01,0),
IF(OR('M&amp;E Property Good Factor'!H36 &gt; 'Trends Settings '!$B$3,B36 &lt;=ROUND($I$1*'Trends Settings '!$B$1,0)),
ROUND('Trends Settings '!$B$3*
IF(B36&gt;ROUND($I$1*'Trends Settings '!$B$1,0),INDIRECT("'2019 Equip Index Factors'!B"&amp;TEXT(ROUND(($I$1*'Trends Settings '!$B$1),0)+2,"0")),'2019 Equip Index Factors'!B37)*0.01,0),I35))</f>
        <v>12</v>
      </c>
      <c r="J36" s="38">
        <f ca="1">IF(OR(B36=1,'M&amp;E Property Good Factor'!I37&gt;'Trends Settings '!$B$3),
ROUND('M&amp;E Property Good Factor'!I37*IF(B36&gt;ROUND($J$1*'Trends Settings '!$B$1,0),
INDIRECT("'2019 Equip Index Factors'!B"&amp;TEXT(ROUND(($J$1*'Trends Settings '!$B$1),0)+2,"0")),
'2019 Equip Index Factors'!B37)*0.01,0),
IF(OR('M&amp;E Property Good Factor'!I36 &gt; 'Trends Settings '!$B$3,B36 &lt;=ROUND($J$1*'Trends Settings '!$B$1,0)),
ROUND('Trends Settings '!$B$3*
IF(B36&gt;ROUND($J$1*'Trends Settings '!$B$1,0),INDIRECT("'2019 Equip Index Factors'!B"&amp;TEXT(ROUND(($J$1*'Trends Settings '!$B$1),0)+2,"0")),'2019 Equip Index Factors'!B37)*0.01,0),J35))</f>
        <v>13</v>
      </c>
      <c r="K36" s="38">
        <f ca="1">IF(OR(B36=1,'M&amp;E Property Good Factor'!J37&gt;'Trends Settings '!$B$3),
ROUND('M&amp;E Property Good Factor'!J37*IF(B36&gt;ROUND($K$1*'Trends Settings '!$B$1,0),
INDIRECT("'2019 Equip Index Factors'!B"&amp;TEXT(ROUND(($K$1*'Trends Settings '!$B$1),0)+2,"0")),
'2019 Equip Index Factors'!B37)*0.01,0),
IF(OR('M&amp;E Property Good Factor'!J36 &gt; 'Trends Settings '!$B$3,B36 &lt;=ROUND($K$1*'Trends Settings '!$B$1,0)),
ROUND('Trends Settings '!$B$3*
IF(B36&gt;ROUND($K$1*'Trends Settings '!$B$1,0),INDIRECT("'2019 Equip Index Factors'!B"&amp;TEXT(ROUND(($K$1*'Trends Settings '!$B$1),0)+2,"0")),'2019 Equip Index Factors'!B37)*0.01,0),K35))</f>
        <v>13</v>
      </c>
      <c r="L36" s="38">
        <f ca="1">IF(OR(B36=1,'M&amp;E Property Good Factor'!K37&gt;'Trends Settings '!$B$3),
ROUND('M&amp;E Property Good Factor'!K37*IF(B36&gt;ROUND($L$1*'Trends Settings '!$B$1,0),
INDIRECT("'2019 Equip Index Factors'!B"&amp;TEXT(ROUND(($L$1*'Trends Settings '!$B$1),0)+2,"0")),
'2019 Equip Index Factors'!B37)*0.01,0),
IF(OR('M&amp;E Property Good Factor'!K36 &gt; 'Trends Settings '!$B$3,B36 &lt;=ROUND($L$1*'Trends Settings '!$B$1,0)),
ROUND('Trends Settings '!$B$3*
IF(B36&gt;ROUND($L$1*'Trends Settings '!$B$1,0),INDIRECT("'2019 Equip Index Factors'!B"&amp;TEXT(ROUND(($L$1*'Trends Settings '!$B$1),0)+2,"0")),'2019 Equip Index Factors'!B37)*0.01,0),L35))</f>
        <v>14</v>
      </c>
      <c r="M36" s="38">
        <f ca="1">IF(OR(B36=1,'M&amp;E Property Good Factor'!L37&gt;'Trends Settings '!$B$3),
ROUND('M&amp;E Property Good Factor'!L37*IF(B36&gt;ROUND($M$1*'Trends Settings '!$B$1,0),
INDIRECT("'2019 Equip Index Factors'!B"&amp;TEXT(ROUND(($M$1*'Trends Settings '!$B$1),0)+2,"0")),
'2019 Equip Index Factors'!B37)*0.01,0),
IF(OR('M&amp;E Property Good Factor'!L36 &gt; 'Trends Settings '!$B$3,B36 &lt;=ROUND($M$1*'Trends Settings '!$B$1,0)),
ROUND('Trends Settings '!$B$3*
IF(B36&gt;ROUND($M$1*'Trends Settings '!$B$1,0),INDIRECT("'2019 Equip Index Factors'!B"&amp;TEXT(ROUND(($M$1*'Trends Settings '!$B$1),0)+2,"0")),'2019 Equip Index Factors'!B37)*0.01,0),M35))</f>
        <v>15</v>
      </c>
      <c r="N36" s="38">
        <f ca="1">IF(OR(B36=1,'M&amp;E Property Good Factor'!M37&gt;'Trends Settings '!$B$3),
ROUND('M&amp;E Property Good Factor'!M37*IF(B36&gt;ROUND($N$1*'Trends Settings '!$B$1,0),
INDIRECT("'2019 Equip Index Factors'!B"&amp;TEXT(ROUND(($N$1*'Trends Settings '!$B$1),0)+2,"0")),
'2019 Equip Index Factors'!B37)*0.01,0),
IF(OR('M&amp;E Property Good Factor'!M36 &gt; 'Trends Settings '!$B$3,B36 &lt;=ROUND($N$1*'Trends Settings '!$B$1,0)),
ROUND('Trends Settings '!$B$3*
IF(B36&gt;ROUND($N$1*'Trends Settings '!$B$1,0),INDIRECT("'2019 Equip Index Factors'!B"&amp;TEXT(ROUND(($N$1*'Trends Settings '!$B$1),0)+2,"0")),'2019 Equip Index Factors'!B37)*0.01,0),N35))</f>
        <v>15</v>
      </c>
      <c r="O36" s="38">
        <f ca="1">IF(OR(B36=1,'M&amp;E Property Good Factor'!N37&gt;'Trends Settings '!$B$3),
ROUND('M&amp;E Property Good Factor'!N37*IF(B36&gt;ROUND($O$1*'Trends Settings '!$B$1,0),
INDIRECT("'2019 Equip Index Factors'!B"&amp;TEXT(ROUND(($O$1*'Trends Settings '!$B$1),0)+2,"0")),
'2019 Equip Index Factors'!B37)*0.01,0),
IF(OR('M&amp;E Property Good Factor'!N36 &gt; 'Trends Settings '!$B$3,B36 &lt;=ROUND($O$1*'Trends Settings '!$B$1,0)),
ROUND('Trends Settings '!$B$3*
IF(B36&gt;ROUND($O$1*'Trends Settings '!$B$1,0),INDIRECT("'2019 Equip Index Factors'!B"&amp;TEXT(ROUND(($O$1*'Trends Settings '!$B$1),0)+2,"0")),'2019 Equip Index Factors'!B37)*0.01,0),O35))</f>
        <v>16</v>
      </c>
      <c r="P36" s="38">
        <f ca="1">IF(OR(B36=1,'M&amp;E Property Good Factor'!O37&gt;'Trends Settings '!$B$3),
ROUND('M&amp;E Property Good Factor'!O37*IF(B36&gt;ROUND($P$1*'Trends Settings '!$B$1,0),
INDIRECT("'2019 Equip Index Factors'!B"&amp;TEXT(ROUND(($P$1*'Trends Settings '!$B$1),0)+2,"0")),
'2019 Equip Index Factors'!B37)*0.01,0),
IF(OR('M&amp;E Property Good Factor'!O36 &gt; 'Trends Settings '!$B$3,B36 &lt;=ROUND($P$1*'Trends Settings '!$B$1,0)),
ROUND('Trends Settings '!$B$3*
IF(B36&gt;ROUND($P$1*'Trends Settings '!$B$1,0),INDIRECT("'2019 Equip Index Factors'!B"&amp;TEXT(ROUND(($P$1*'Trends Settings '!$B$1),0)+2,"0")),'2019 Equip Index Factors'!B37)*0.01,0),P35))</f>
        <v>16</v>
      </c>
      <c r="Q36" s="38">
        <f ca="1">IF(OR(B36=1,'M&amp;E Property Good Factor'!P37&gt;'Trends Settings '!$B$3),
ROUND('M&amp;E Property Good Factor'!P37*IF(B36&gt;ROUND($Q$1*'Trends Settings '!$B$1,0),
INDIRECT("'2019 Equip Index Factors'!B"&amp;TEXT(ROUND(($Q$1*'Trends Settings '!$B$1),0)+2,"0")),
'2019 Equip Index Factors'!B37)*0.01,0),
IF(OR('M&amp;E Property Good Factor'!P36 &gt; 'Trends Settings '!$B$3,B36 &lt;=ROUND($Q$1*'Trends Settings '!$B$1,0)),
ROUND('Trends Settings '!$B$3*
IF(B36&gt;ROUND($Q$1*'Trends Settings '!$B$1,0),INDIRECT("'2019 Equip Index Factors'!B"&amp;TEXT(ROUND(($Q$1*'Trends Settings '!$B$1),0)+2,"0")),'2019 Equip Index Factors'!B37)*0.01,0),Q35))</f>
        <v>16</v>
      </c>
      <c r="R36" s="38">
        <f ca="1">IF(OR(B36=1,'M&amp;E Property Good Factor'!Q37&gt;'Trends Settings '!$B$3),
ROUND('M&amp;E Property Good Factor'!Q37*IF(B36&gt;ROUND($R$1*'Trends Settings '!$B$1,0),
INDIRECT("'2019 Equip Index Factors'!B"&amp;TEXT(ROUND(($R$1*'Trends Settings '!$B$1),0)+2,"0")),
'2019 Equip Index Factors'!B37)*0.01,0),
IF(OR('M&amp;E Property Good Factor'!Q36 &gt; 'Trends Settings '!$B$3,B36 &lt;=ROUND($R$1*'Trends Settings '!$B$1,0)),
ROUND('Trends Settings '!$B$3*
IF(B36&gt;ROUND($R$1*'Trends Settings '!$B$1,0),INDIRECT("'2019 Equip Index Factors'!B"&amp;TEXT(ROUND(($R$1*'Trends Settings '!$B$1),0)+2,"0")),'2019 Equip Index Factors'!B37)*0.01,0),R35))</f>
        <v>17</v>
      </c>
      <c r="S36" s="38">
        <f ca="1">IF(OR(B36=1,'M&amp;E Property Good Factor'!R37&gt;'Trends Settings '!$B$3),
ROUND('M&amp;E Property Good Factor'!R37*IF(B36&gt;ROUND($S$1*'Trends Settings '!$B$1,0),
INDIRECT("'2019 Equip Index Factors'!B"&amp;TEXT(ROUND(($S$1*'Trends Settings '!$B$1),0)+2,"0")),
'2019 Equip Index Factors'!B37)*0.01,0),
IF(OR('M&amp;E Property Good Factor'!R36 &gt; 'Trends Settings '!$B$3,B36 &lt;=ROUND($S$1*'Trends Settings '!$B$1,0)),
ROUND('Trends Settings '!$B$3*
IF(B36&gt;ROUND($S$1*'Trends Settings '!$B$1,0),INDIRECT("'2019 Equip Index Factors'!B"&amp;TEXT(ROUND(($S$1*'Trends Settings '!$B$1),0)+2,"0")),'2019 Equip Index Factors'!B37)*0.01,0),S35))</f>
        <v>18</v>
      </c>
      <c r="T36" s="38">
        <f ca="1">IF(OR(B36=1,'M&amp;E Property Good Factor'!S37&gt;'Trends Settings '!$B$3),
ROUND('M&amp;E Property Good Factor'!S37*IF(B36&gt;ROUND($T$1*'Trends Settings '!$B$1,0),
INDIRECT("'2019 Equip Index Factors'!B"&amp;TEXT(ROUND(($T$1*'Trends Settings '!$B$1),0)+2,"0")),
'2019 Equip Index Factors'!B37)*0.01,0),
IF(OR('M&amp;E Property Good Factor'!S36 &gt; 'Trends Settings '!$B$3,B36 &lt;=ROUND($T$1*'Trends Settings '!$B$1,0)),
ROUND('Trends Settings '!$B$3*
IF(B36&gt;ROUND($T$1*'Trends Settings '!$B$1,0),INDIRECT("'2019 Equip Index Factors'!B"&amp;TEXT(ROUND(($T$1*'Trends Settings '!$B$1),0)+2,"0")),'2019 Equip Index Factors'!B37)*0.01,0),T35))</f>
        <v>19</v>
      </c>
      <c r="U36" s="38">
        <f ca="1">IF(OR(B36=1,'M&amp;E Property Good Factor'!T37&gt;'Trends Settings '!$B$3),
ROUND('M&amp;E Property Good Factor'!T37*IF(B36&gt;ROUND($U$1*'Trends Settings '!$B$1,0),
INDIRECT("'2019 Equip Index Factors'!B"&amp;TEXT(ROUND(($U$1*'Trends Settings '!$B$1),0)+2,"0")),
'2019 Equip Index Factors'!B37)*0.01,0),
IF(OR('M&amp;E Property Good Factor'!T36 &gt; 'Trends Settings '!$B$3,B36 &lt;=ROUND($U$1*'Trends Settings '!$B$1,0)),
ROUND('Trends Settings '!$B$3*
IF(B36&gt;ROUND($U$1*'Trends Settings '!$B$1,0),INDIRECT("'2019 Equip Index Factors'!B"&amp;TEXT(ROUND(($U$1*'Trends Settings '!$B$1),0)+2,"0")),'2019 Equip Index Factors'!B37)*0.01,0),U35))</f>
        <v>37</v>
      </c>
      <c r="V36" s="38">
        <f ca="1">IF(OR(B36=1,'M&amp;E Property Good Factor'!U37&gt;'Trends Settings '!$B$3),
ROUND('M&amp;E Property Good Factor'!U37*IF(B36&gt;ROUND($V$1*'Trends Settings '!$B$1,0),
INDIRECT("'2019 Equip Index Factors'!B"&amp;TEXT(ROUND(($V$1*'Trends Settings '!$B$1),0)+2,"0")),
'2019 Equip Index Factors'!B37)*0.01,0),
IF(OR('M&amp;E Property Good Factor'!U36 &gt; 'Trends Settings '!$B$3,B36 &lt;=ROUND($V$1*'Trends Settings '!$B$1,0)),
ROUND('Trends Settings '!$B$3*
IF(B36&gt;ROUND($V$1*'Trends Settings '!$B$1,0),INDIRECT("'2019 Equip Index Factors'!B"&amp;TEXT(ROUND(($V$1*'Trends Settings '!$B$1),0)+2,"0")),'2019 Equip Index Factors'!B37)*0.01,0),V35))</f>
        <v>61</v>
      </c>
      <c r="W36" s="38">
        <f ca="1">IF(OR(B36=1,'M&amp;E Property Good Factor'!V37&gt;'Trends Settings '!$B$3),
ROUND('M&amp;E Property Good Factor'!V37*IF(B36&gt;ROUND($W$1*'Trends Settings '!$B$1,0),
INDIRECT("'2019 Equip Index Factors'!B"&amp;TEXT(ROUND(($W$1*'Trends Settings '!$B$1),0)+2,"0")),
'2019 Equip Index Factors'!B37)*0.01,0),
IF(OR('M&amp;E Property Good Factor'!V36 &gt; 'Trends Settings '!$B$3,B36 &lt;=ROUND($W$1*'Trends Settings '!$B$1,0)),
ROUND('Trends Settings '!$B$3*
IF(B36&gt;ROUND($W$1*'Trends Settings '!$B$1,0),INDIRECT("'2019 Equip Index Factors'!B"&amp;TEXT(ROUND(($W$1*'Trends Settings '!$B$1),0)+2,"0")),'2019 Equip Index Factors'!B37)*0.01,0),W35))</f>
        <v>85</v>
      </c>
    </row>
    <row r="37" spans="1:23" ht="12.75" customHeight="1">
      <c r="A37" s="63">
        <v>1984</v>
      </c>
      <c r="B37" s="33">
        <v>36</v>
      </c>
      <c r="C37" s="38">
        <f ca="1">IF(OR(B37=1,'M&amp;E Property Good Factor'!B38&gt;'Trends Settings '!$B$3),ROUND('M&amp;E Property Good Factor'!B38*IF(B37&gt;ROUND($C$1*'Trends Settings '!$B$1,0),INDIRECT("'2019 Equip Index Factors'!B"&amp;TEXT(ROUND(($C$1*'Trends Settings '!$B$1),0)+2,"0")),'2019 Equip Index Factors'!B38)*0.01,0),IF(OR('M&amp;E Property Good Factor'!B37 &gt; 'Trends Settings '!$B$3,B37 &lt;=ROUND($C$1*'Trends Settings '!$B$1,0)),ROUND('Trends Settings '!$B$3*IF(B37&gt;ROUND($C$1*'Trends Settings '!$B$1,0),INDIRECT("'2019 Equip Index Factors'!B"&amp;TEXT(ROUND(($C$1*'Trends Settings '!$B$1),0)+2,"0")),'2019 Equip Index Factors'!B38)*0.01,0),C36))</f>
        <v>11</v>
      </c>
      <c r="D37" s="38">
        <f ca="1">IF(OR(B37=1,'M&amp;E Property Good Factor'!C38&gt;'Trends Settings '!$B$3),
ROUND('M&amp;E Property Good Factor'!C38*IF(B37&gt;ROUND($D$1*'Trends Settings '!$B$1,0),
INDIRECT("'2019 Equip Index Factors'!B"&amp;TEXT(ROUND(($D$1*'Trends Settings '!$B$1),0)+2,"0")),
'2019 Equip Index Factors'!B38)*0.01,0),
IF(OR('M&amp;E Property Good Factor'!C37 &gt; 'Trends Settings '!$B$3,B37 &lt;=ROUND($D$1*'Trends Settings '!$B$1,0)),
ROUND('Trends Settings '!$B$3*
IF(B37&gt;ROUND($D$1*'Trends Settings '!$B$1,0),INDIRECT("'2019 Equip Index Factors'!B"&amp;TEXT(ROUND(($D$1*'Trends Settings '!$B$1),0)+2,"0")),'2019 Equip Index Factors'!B38)*0.01,0),D36))</f>
        <v>11</v>
      </c>
      <c r="E37" s="38">
        <f ca="1">IF(OR(B37=1,'M&amp;E Property Good Factor'!D38&gt;'Trends Settings '!$B$3),
ROUND('M&amp;E Property Good Factor'!D38*IF(B37&gt;ROUND($E$1*'Trends Settings '!$B$1,0),
INDIRECT("'2019 Equip Index Factors'!B"&amp;TEXT(ROUND(($E$1*'Trends Settings '!$B$1),0)+2,"0")),
'2019 Equip Index Factors'!B38)*0.01,0),
IF(OR('M&amp;E Property Good Factor'!D37 &gt; 'Trends Settings '!$B$3,B37 &lt;=ROUND($E$1*'Trends Settings '!$B$1,0)),
ROUND('Trends Settings '!$B$3*
IF(B37&gt;ROUND($E$1*'Trends Settings '!$B$1,0),INDIRECT("'2019 Equip Index Factors'!B"&amp;TEXT(ROUND(($E$1*'Trends Settings '!$B$1),0)+2,"0")),'2019 Equip Index Factors'!B38)*0.01,0),E36))</f>
        <v>11</v>
      </c>
      <c r="F37" s="38">
        <f ca="1">IF(OR(B37=1,'M&amp;E Property Good Factor'!E38&gt;'Trends Settings '!$B$3),
ROUND('M&amp;E Property Good Factor'!E38*IF(B37&gt;ROUND($F$1*'Trends Settings '!$B$1,0),
INDIRECT("'2019 Equip Index Factors'!B"&amp;TEXT(ROUND(($F$1*'Trends Settings '!$B$1),0)+2,"0")),
'2019 Equip Index Factors'!B38)*0.01,0),
IF(OR('M&amp;E Property Good Factor'!E37 &gt; 'Trends Settings '!$B$3,B37 &lt;=ROUND($F$1*'Trends Settings '!$B$1,0)),
ROUND('Trends Settings '!$B$3*
IF(B37&gt;ROUND($F$1*'Trends Settings '!$B$1,0),INDIRECT("'2019 Equip Index Factors'!B"&amp;TEXT(ROUND(($F$1*'Trends Settings '!$B$1),0)+2,"0")),'2019 Equip Index Factors'!B38)*0.01,0),F36))</f>
        <v>11</v>
      </c>
      <c r="G37" s="38">
        <f ca="1">IF(OR(B37=1,'M&amp;E Property Good Factor'!F38&gt;'Trends Settings '!$B$3),
ROUND('M&amp;E Property Good Factor'!F38*IF(B37&gt;ROUND($G$1*'Trends Settings '!$B$1,0),
INDIRECT("'2019 Equip Index Factors'!B"&amp;TEXT(ROUND(($G$1*'Trends Settings '!$B$1),0)+2,"0")),
'2019 Equip Index Factors'!B38)*0.01,0),
IF(OR('M&amp;E Property Good Factor'!F37 &gt; 'Trends Settings '!$B$3,B37 &lt;=ROUND($G$1*'Trends Settings '!$B$1,0)),
ROUND('Trends Settings '!$B$3*
IF(B37&gt;ROUND($G$1*'Trends Settings '!$B$1,0),INDIRECT("'2019 Equip Index Factors'!B"&amp;TEXT(ROUND(($G$1*'Trends Settings '!$B$1),0)+2,"0")),'2019 Equip Index Factors'!B38)*0.01,0),G36))</f>
        <v>12</v>
      </c>
      <c r="H37" s="38">
        <f ca="1">IF(OR(B37=1,'M&amp;E Property Good Factor'!G38&gt;'Trends Settings '!$B$3),
ROUND('M&amp;E Property Good Factor'!G38*IF(B37&gt;ROUND($H$1*'Trends Settings '!$B$1,0),
INDIRECT("'2019 Equip Index Factors'!B"&amp;TEXT(ROUND(($H$1*'Trends Settings '!$B$1),0)+2,"0")),
'2019 Equip Index Factors'!B38)*0.01,0),
IF(OR('M&amp;E Property Good Factor'!G37 &gt; 'Trends Settings '!$B$3,B37 &lt;=ROUND($H$1*'Trends Settings '!$B$1,0)),
ROUND('Trends Settings '!$B$3*
IF(B37&gt;ROUND($H$1*'Trends Settings '!$B$1,0),INDIRECT("'2019 Equip Index Factors'!B"&amp;TEXT(ROUND(($H$1*'Trends Settings '!$B$1),0)+2,"0")),'2019 Equip Index Factors'!B38)*0.01,0),H36))</f>
        <v>12</v>
      </c>
      <c r="I37" s="38">
        <f ca="1">IF(OR(B37=1,'M&amp;E Property Good Factor'!H38&gt;'Trends Settings '!$B$3),
ROUND('M&amp;E Property Good Factor'!H38*IF(B37&gt;ROUND($I$1*'Trends Settings '!$B$1,0),
INDIRECT("'2019 Equip Index Factors'!B"&amp;TEXT(ROUND(($I$1*'Trends Settings '!$B$1),0)+2,"0")),
'2019 Equip Index Factors'!B38)*0.01,0),
IF(OR('M&amp;E Property Good Factor'!H37 &gt; 'Trends Settings '!$B$3,B37 &lt;=ROUND($I$1*'Trends Settings '!$B$1,0)),
ROUND('Trends Settings '!$B$3*
IF(B37&gt;ROUND($I$1*'Trends Settings '!$B$1,0),INDIRECT("'2019 Equip Index Factors'!B"&amp;TEXT(ROUND(($I$1*'Trends Settings '!$B$1),0)+2,"0")),'2019 Equip Index Factors'!B38)*0.01,0),I36))</f>
        <v>12</v>
      </c>
      <c r="J37" s="38">
        <f ca="1">IF(OR(B37=1,'M&amp;E Property Good Factor'!I38&gt;'Trends Settings '!$B$3),
ROUND('M&amp;E Property Good Factor'!I38*IF(B37&gt;ROUND($J$1*'Trends Settings '!$B$1,0),
INDIRECT("'2019 Equip Index Factors'!B"&amp;TEXT(ROUND(($J$1*'Trends Settings '!$B$1),0)+2,"0")),
'2019 Equip Index Factors'!B38)*0.01,0),
IF(OR('M&amp;E Property Good Factor'!I37 &gt; 'Trends Settings '!$B$3,B37 &lt;=ROUND($J$1*'Trends Settings '!$B$1,0)),
ROUND('Trends Settings '!$B$3*
IF(B37&gt;ROUND($J$1*'Trends Settings '!$B$1,0),INDIRECT("'2019 Equip Index Factors'!B"&amp;TEXT(ROUND(($J$1*'Trends Settings '!$B$1),0)+2,"0")),'2019 Equip Index Factors'!B38)*0.01,0),J36))</f>
        <v>13</v>
      </c>
      <c r="K37" s="38">
        <f ca="1">IF(OR(B37=1,'M&amp;E Property Good Factor'!J38&gt;'Trends Settings '!$B$3),
ROUND('M&amp;E Property Good Factor'!J38*IF(B37&gt;ROUND($K$1*'Trends Settings '!$B$1,0),
INDIRECT("'2019 Equip Index Factors'!B"&amp;TEXT(ROUND(($K$1*'Trends Settings '!$B$1),0)+2,"0")),
'2019 Equip Index Factors'!B38)*0.01,0),
IF(OR('M&amp;E Property Good Factor'!J37 &gt; 'Trends Settings '!$B$3,B37 &lt;=ROUND($K$1*'Trends Settings '!$B$1,0)),
ROUND('Trends Settings '!$B$3*
IF(B37&gt;ROUND($K$1*'Trends Settings '!$B$1,0),INDIRECT("'2019 Equip Index Factors'!B"&amp;TEXT(ROUND(($K$1*'Trends Settings '!$B$1),0)+2,"0")),'2019 Equip Index Factors'!B38)*0.01,0),K36))</f>
        <v>13</v>
      </c>
      <c r="L37" s="38">
        <f ca="1">IF(OR(B37=1,'M&amp;E Property Good Factor'!K38&gt;'Trends Settings '!$B$3),
ROUND('M&amp;E Property Good Factor'!K38*IF(B37&gt;ROUND($L$1*'Trends Settings '!$B$1,0),
INDIRECT("'2019 Equip Index Factors'!B"&amp;TEXT(ROUND(($L$1*'Trends Settings '!$B$1),0)+2,"0")),
'2019 Equip Index Factors'!B38)*0.01,0),
IF(OR('M&amp;E Property Good Factor'!K37 &gt; 'Trends Settings '!$B$3,B37 &lt;=ROUND($L$1*'Trends Settings '!$B$1,0)),
ROUND('Trends Settings '!$B$3*
IF(B37&gt;ROUND($L$1*'Trends Settings '!$B$1,0),INDIRECT("'2019 Equip Index Factors'!B"&amp;TEXT(ROUND(($L$1*'Trends Settings '!$B$1),0)+2,"0")),'2019 Equip Index Factors'!B38)*0.01,0),L36))</f>
        <v>14</v>
      </c>
      <c r="M37" s="38">
        <f ca="1">IF(OR(B37=1,'M&amp;E Property Good Factor'!L38&gt;'Trends Settings '!$B$3),
ROUND('M&amp;E Property Good Factor'!L38*IF(B37&gt;ROUND($M$1*'Trends Settings '!$B$1,0),
INDIRECT("'2019 Equip Index Factors'!B"&amp;TEXT(ROUND(($M$1*'Trends Settings '!$B$1),0)+2,"0")),
'2019 Equip Index Factors'!B38)*0.01,0),
IF(OR('M&amp;E Property Good Factor'!L37 &gt; 'Trends Settings '!$B$3,B37 &lt;=ROUND($M$1*'Trends Settings '!$B$1,0)),
ROUND('Trends Settings '!$B$3*
IF(B37&gt;ROUND($M$1*'Trends Settings '!$B$1,0),INDIRECT("'2019 Equip Index Factors'!B"&amp;TEXT(ROUND(($M$1*'Trends Settings '!$B$1),0)+2,"0")),'2019 Equip Index Factors'!B38)*0.01,0),M36))</f>
        <v>15</v>
      </c>
      <c r="N37" s="38">
        <f ca="1">IF(OR(B37=1,'M&amp;E Property Good Factor'!M38&gt;'Trends Settings '!$B$3),
ROUND('M&amp;E Property Good Factor'!M38*IF(B37&gt;ROUND($N$1*'Trends Settings '!$B$1,0),
INDIRECT("'2019 Equip Index Factors'!B"&amp;TEXT(ROUND(($N$1*'Trends Settings '!$B$1),0)+2,"0")),
'2019 Equip Index Factors'!B38)*0.01,0),
IF(OR('M&amp;E Property Good Factor'!M37 &gt; 'Trends Settings '!$B$3,B37 &lt;=ROUND($N$1*'Trends Settings '!$B$1,0)),
ROUND('Trends Settings '!$B$3*
IF(B37&gt;ROUND($N$1*'Trends Settings '!$B$1,0),INDIRECT("'2019 Equip Index Factors'!B"&amp;TEXT(ROUND(($N$1*'Trends Settings '!$B$1),0)+2,"0")),'2019 Equip Index Factors'!B38)*0.01,0),N36))</f>
        <v>15</v>
      </c>
      <c r="O37" s="38">
        <f ca="1">IF(OR(B37=1,'M&amp;E Property Good Factor'!N38&gt;'Trends Settings '!$B$3),
ROUND('M&amp;E Property Good Factor'!N38*IF(B37&gt;ROUND($O$1*'Trends Settings '!$B$1,0),
INDIRECT("'2019 Equip Index Factors'!B"&amp;TEXT(ROUND(($O$1*'Trends Settings '!$B$1),0)+2,"0")),
'2019 Equip Index Factors'!B38)*0.01,0),
IF(OR('M&amp;E Property Good Factor'!N37 &gt; 'Trends Settings '!$B$3,B37 &lt;=ROUND($O$1*'Trends Settings '!$B$1,0)),
ROUND('Trends Settings '!$B$3*
IF(B37&gt;ROUND($O$1*'Trends Settings '!$B$1,0),INDIRECT("'2019 Equip Index Factors'!B"&amp;TEXT(ROUND(($O$1*'Trends Settings '!$B$1),0)+2,"0")),'2019 Equip Index Factors'!B38)*0.01,0),O36))</f>
        <v>16</v>
      </c>
      <c r="P37" s="38">
        <f ca="1">IF(OR(B37=1,'M&amp;E Property Good Factor'!O38&gt;'Trends Settings '!$B$3),
ROUND('M&amp;E Property Good Factor'!O38*IF(B37&gt;ROUND($P$1*'Trends Settings '!$B$1,0),
INDIRECT("'2019 Equip Index Factors'!B"&amp;TEXT(ROUND(($P$1*'Trends Settings '!$B$1),0)+2,"0")),
'2019 Equip Index Factors'!B38)*0.01,0),
IF(OR('M&amp;E Property Good Factor'!O37 &gt; 'Trends Settings '!$B$3,B37 &lt;=ROUND($P$1*'Trends Settings '!$B$1,0)),
ROUND('Trends Settings '!$B$3*
IF(B37&gt;ROUND($P$1*'Trends Settings '!$B$1,0),INDIRECT("'2019 Equip Index Factors'!B"&amp;TEXT(ROUND(($P$1*'Trends Settings '!$B$1),0)+2,"0")),'2019 Equip Index Factors'!B38)*0.01,0),P36))</f>
        <v>16</v>
      </c>
      <c r="Q37" s="38">
        <f ca="1">IF(OR(B37=1,'M&amp;E Property Good Factor'!P38&gt;'Trends Settings '!$B$3),
ROUND('M&amp;E Property Good Factor'!P38*IF(B37&gt;ROUND($Q$1*'Trends Settings '!$B$1,0),
INDIRECT("'2019 Equip Index Factors'!B"&amp;TEXT(ROUND(($Q$1*'Trends Settings '!$B$1),0)+2,"0")),
'2019 Equip Index Factors'!B38)*0.01,0),
IF(OR('M&amp;E Property Good Factor'!P37 &gt; 'Trends Settings '!$B$3,B37 &lt;=ROUND($Q$1*'Trends Settings '!$B$1,0)),
ROUND('Trends Settings '!$B$3*
IF(B37&gt;ROUND($Q$1*'Trends Settings '!$B$1,0),INDIRECT("'2019 Equip Index Factors'!B"&amp;TEXT(ROUND(($Q$1*'Trends Settings '!$B$1),0)+2,"0")),'2019 Equip Index Factors'!B38)*0.01,0),Q36))</f>
        <v>16</v>
      </c>
      <c r="R37" s="38">
        <f ca="1">IF(OR(B37=1,'M&amp;E Property Good Factor'!Q38&gt;'Trends Settings '!$B$3),
ROUND('M&amp;E Property Good Factor'!Q38*IF(B37&gt;ROUND($R$1*'Trends Settings '!$B$1,0),
INDIRECT("'2019 Equip Index Factors'!B"&amp;TEXT(ROUND(($R$1*'Trends Settings '!$B$1),0)+2,"0")),
'2019 Equip Index Factors'!B38)*0.01,0),
IF(OR('M&amp;E Property Good Factor'!Q37 &gt; 'Trends Settings '!$B$3,B37 &lt;=ROUND($R$1*'Trends Settings '!$B$1,0)),
ROUND('Trends Settings '!$B$3*
IF(B37&gt;ROUND($R$1*'Trends Settings '!$B$1,0),INDIRECT("'2019 Equip Index Factors'!B"&amp;TEXT(ROUND(($R$1*'Trends Settings '!$B$1),0)+2,"0")),'2019 Equip Index Factors'!B38)*0.01,0),R36))</f>
        <v>17</v>
      </c>
      <c r="S37" s="38">
        <f ca="1">IF(OR(B37=1,'M&amp;E Property Good Factor'!R38&gt;'Trends Settings '!$B$3),
ROUND('M&amp;E Property Good Factor'!R38*IF(B37&gt;ROUND($S$1*'Trends Settings '!$B$1,0),
INDIRECT("'2019 Equip Index Factors'!B"&amp;TEXT(ROUND(($S$1*'Trends Settings '!$B$1),0)+2,"0")),
'2019 Equip Index Factors'!B38)*0.01,0),
IF(OR('M&amp;E Property Good Factor'!R37 &gt; 'Trends Settings '!$B$3,B37 &lt;=ROUND($S$1*'Trends Settings '!$B$1,0)),
ROUND('Trends Settings '!$B$3*
IF(B37&gt;ROUND($S$1*'Trends Settings '!$B$1,0),INDIRECT("'2019 Equip Index Factors'!B"&amp;TEXT(ROUND(($S$1*'Trends Settings '!$B$1),0)+2,"0")),'2019 Equip Index Factors'!B38)*0.01,0),S36))</f>
        <v>18</v>
      </c>
      <c r="T37" s="38">
        <f ca="1">IF(OR(B37=1,'M&amp;E Property Good Factor'!S38&gt;'Trends Settings '!$B$3),
ROUND('M&amp;E Property Good Factor'!S38*IF(B37&gt;ROUND($T$1*'Trends Settings '!$B$1,0),
INDIRECT("'2019 Equip Index Factors'!B"&amp;TEXT(ROUND(($T$1*'Trends Settings '!$B$1),0)+2,"0")),
'2019 Equip Index Factors'!B38)*0.01,0),
IF(OR('M&amp;E Property Good Factor'!S37 &gt; 'Trends Settings '!$B$3,B37 &lt;=ROUND($T$1*'Trends Settings '!$B$1,0)),
ROUND('Trends Settings '!$B$3*
IF(B37&gt;ROUND($T$1*'Trends Settings '!$B$1,0),INDIRECT("'2019 Equip Index Factors'!B"&amp;TEXT(ROUND(($T$1*'Trends Settings '!$B$1),0)+2,"0")),'2019 Equip Index Factors'!B38)*0.01,0),T36))</f>
        <v>19</v>
      </c>
      <c r="U37" s="38">
        <f ca="1">IF(OR(B37=1,'M&amp;E Property Good Factor'!T38&gt;'Trends Settings '!$B$3),
ROUND('M&amp;E Property Good Factor'!T38*IF(B37&gt;ROUND($U$1*'Trends Settings '!$B$1,0),
INDIRECT("'2019 Equip Index Factors'!B"&amp;TEXT(ROUND(($U$1*'Trends Settings '!$B$1),0)+2,"0")),
'2019 Equip Index Factors'!B38)*0.01,0),
IF(OR('M&amp;E Property Good Factor'!T37 &gt; 'Trends Settings '!$B$3,B37 &lt;=ROUND($U$1*'Trends Settings '!$B$1,0)),
ROUND('Trends Settings '!$B$3*
IF(B37&gt;ROUND($U$1*'Trends Settings '!$B$1,0),INDIRECT("'2019 Equip Index Factors'!B"&amp;TEXT(ROUND(($U$1*'Trends Settings '!$B$1),0)+2,"0")),'2019 Equip Index Factors'!B38)*0.01,0),U36))</f>
        <v>35</v>
      </c>
      <c r="V37" s="38">
        <f ca="1">IF(OR(B37=1,'M&amp;E Property Good Factor'!U38&gt;'Trends Settings '!$B$3),
ROUND('M&amp;E Property Good Factor'!U38*IF(B37&gt;ROUND($V$1*'Trends Settings '!$B$1,0),
INDIRECT("'2019 Equip Index Factors'!B"&amp;TEXT(ROUND(($V$1*'Trends Settings '!$B$1),0)+2,"0")),
'2019 Equip Index Factors'!B38)*0.01,0),
IF(OR('M&amp;E Property Good Factor'!U37 &gt; 'Trends Settings '!$B$3,B37 &lt;=ROUND($V$1*'Trends Settings '!$B$1,0)),
ROUND('Trends Settings '!$B$3*
IF(B37&gt;ROUND($V$1*'Trends Settings '!$B$1,0),INDIRECT("'2019 Equip Index Factors'!B"&amp;TEXT(ROUND(($V$1*'Trends Settings '!$B$1),0)+2,"0")),'2019 Equip Index Factors'!B38)*0.01,0),V36))</f>
        <v>57</v>
      </c>
      <c r="W37" s="38">
        <f ca="1">IF(OR(B37=1,'M&amp;E Property Good Factor'!V38&gt;'Trends Settings '!$B$3),
ROUND('M&amp;E Property Good Factor'!V38*IF(B37&gt;ROUND($W$1*'Trends Settings '!$B$1,0),
INDIRECT("'2019 Equip Index Factors'!B"&amp;TEXT(ROUND(($W$1*'Trends Settings '!$B$1),0)+2,"0")),
'2019 Equip Index Factors'!B38)*0.01,0),
IF(OR('M&amp;E Property Good Factor'!V37 &gt; 'Trends Settings '!$B$3,B37 &lt;=ROUND($W$1*'Trends Settings '!$B$1,0)),
ROUND('Trends Settings '!$B$3*
IF(B37&gt;ROUND($W$1*'Trends Settings '!$B$1,0),INDIRECT("'2019 Equip Index Factors'!B"&amp;TEXT(ROUND(($W$1*'Trends Settings '!$B$1),0)+2,"0")),'2019 Equip Index Factors'!B38)*0.01,0),W36))</f>
        <v>82</v>
      </c>
    </row>
    <row r="38" spans="1:23" ht="12.75" customHeight="1">
      <c r="A38" s="63">
        <v>1983</v>
      </c>
      <c r="B38" s="33">
        <v>37</v>
      </c>
      <c r="C38" s="38">
        <f ca="1">IF(OR(B38=1,'M&amp;E Property Good Factor'!B39&gt;'Trends Settings '!$B$3),ROUND('M&amp;E Property Good Factor'!B39*IF(B38&gt;ROUND($C$1*'Trends Settings '!$B$1,0),INDIRECT("'2019 Equip Index Factors'!B"&amp;TEXT(ROUND(($C$1*'Trends Settings '!$B$1),0)+2,"0")),'2019 Equip Index Factors'!B39)*0.01,0),IF(OR('M&amp;E Property Good Factor'!B38 &gt; 'Trends Settings '!$B$3,B38 &lt;=ROUND($C$1*'Trends Settings '!$B$1,0)),ROUND('Trends Settings '!$B$3*IF(B38&gt;ROUND($C$1*'Trends Settings '!$B$1,0),INDIRECT("'2019 Equip Index Factors'!B"&amp;TEXT(ROUND(($C$1*'Trends Settings '!$B$1),0)+2,"0")),'2019 Equip Index Factors'!B39)*0.01,0),C37))</f>
        <v>11</v>
      </c>
      <c r="D38" s="38">
        <f ca="1">IF(OR(B38=1,'M&amp;E Property Good Factor'!C39&gt;'Trends Settings '!$B$3),
ROUND('M&amp;E Property Good Factor'!C39*IF(B38&gt;ROUND($D$1*'Trends Settings '!$B$1,0),
INDIRECT("'2019 Equip Index Factors'!B"&amp;TEXT(ROUND(($D$1*'Trends Settings '!$B$1),0)+2,"0")),
'2019 Equip Index Factors'!B39)*0.01,0),
IF(OR('M&amp;E Property Good Factor'!C38 &gt; 'Trends Settings '!$B$3,B38 &lt;=ROUND($D$1*'Trends Settings '!$B$1,0)),
ROUND('Trends Settings '!$B$3*
IF(B38&gt;ROUND($D$1*'Trends Settings '!$B$1,0),INDIRECT("'2019 Equip Index Factors'!B"&amp;TEXT(ROUND(($D$1*'Trends Settings '!$B$1),0)+2,"0")),'2019 Equip Index Factors'!B39)*0.01,0),D37))</f>
        <v>11</v>
      </c>
      <c r="E38" s="38">
        <f ca="1">IF(OR(B38=1,'M&amp;E Property Good Factor'!D39&gt;'Trends Settings '!$B$3),
ROUND('M&amp;E Property Good Factor'!D39*IF(B38&gt;ROUND($E$1*'Trends Settings '!$B$1,0),
INDIRECT("'2019 Equip Index Factors'!B"&amp;TEXT(ROUND(($E$1*'Trends Settings '!$B$1),0)+2,"0")),
'2019 Equip Index Factors'!B39)*0.01,0),
IF(OR('M&amp;E Property Good Factor'!D38 &gt; 'Trends Settings '!$B$3,B38 &lt;=ROUND($E$1*'Trends Settings '!$B$1,0)),
ROUND('Trends Settings '!$B$3*
IF(B38&gt;ROUND($E$1*'Trends Settings '!$B$1,0),INDIRECT("'2019 Equip Index Factors'!B"&amp;TEXT(ROUND(($E$1*'Trends Settings '!$B$1),0)+2,"0")),'2019 Equip Index Factors'!B39)*0.01,0),E37))</f>
        <v>11</v>
      </c>
      <c r="F38" s="38">
        <f ca="1">IF(OR(B38=1,'M&amp;E Property Good Factor'!E39&gt;'Trends Settings '!$B$3),
ROUND('M&amp;E Property Good Factor'!E39*IF(B38&gt;ROUND($F$1*'Trends Settings '!$B$1,0),
INDIRECT("'2019 Equip Index Factors'!B"&amp;TEXT(ROUND(($F$1*'Trends Settings '!$B$1),0)+2,"0")),
'2019 Equip Index Factors'!B39)*0.01,0),
IF(OR('M&amp;E Property Good Factor'!E38 &gt; 'Trends Settings '!$B$3,B38 &lt;=ROUND($F$1*'Trends Settings '!$B$1,0)),
ROUND('Trends Settings '!$B$3*
IF(B38&gt;ROUND($F$1*'Trends Settings '!$B$1,0),INDIRECT("'2019 Equip Index Factors'!B"&amp;TEXT(ROUND(($F$1*'Trends Settings '!$B$1),0)+2,"0")),'2019 Equip Index Factors'!B39)*0.01,0),F37))</f>
        <v>11</v>
      </c>
      <c r="G38" s="38">
        <f ca="1">IF(OR(B38=1,'M&amp;E Property Good Factor'!F39&gt;'Trends Settings '!$B$3),
ROUND('M&amp;E Property Good Factor'!F39*IF(B38&gt;ROUND($G$1*'Trends Settings '!$B$1,0),
INDIRECT("'2019 Equip Index Factors'!B"&amp;TEXT(ROUND(($G$1*'Trends Settings '!$B$1),0)+2,"0")),
'2019 Equip Index Factors'!B39)*0.01,0),
IF(OR('M&amp;E Property Good Factor'!F38 &gt; 'Trends Settings '!$B$3,B38 &lt;=ROUND($G$1*'Trends Settings '!$B$1,0)),
ROUND('Trends Settings '!$B$3*
IF(B38&gt;ROUND($G$1*'Trends Settings '!$B$1,0),INDIRECT("'2019 Equip Index Factors'!B"&amp;TEXT(ROUND(($G$1*'Trends Settings '!$B$1),0)+2,"0")),'2019 Equip Index Factors'!B39)*0.01,0),G37))</f>
        <v>12</v>
      </c>
      <c r="H38" s="38">
        <f ca="1">IF(OR(B38=1,'M&amp;E Property Good Factor'!G39&gt;'Trends Settings '!$B$3),
ROUND('M&amp;E Property Good Factor'!G39*IF(B38&gt;ROUND($H$1*'Trends Settings '!$B$1,0),
INDIRECT("'2019 Equip Index Factors'!B"&amp;TEXT(ROUND(($H$1*'Trends Settings '!$B$1),0)+2,"0")),
'2019 Equip Index Factors'!B39)*0.01,0),
IF(OR('M&amp;E Property Good Factor'!G38 &gt; 'Trends Settings '!$B$3,B38 &lt;=ROUND($H$1*'Trends Settings '!$B$1,0)),
ROUND('Trends Settings '!$B$3*
IF(B38&gt;ROUND($H$1*'Trends Settings '!$B$1,0),INDIRECT("'2019 Equip Index Factors'!B"&amp;TEXT(ROUND(($H$1*'Trends Settings '!$B$1),0)+2,"0")),'2019 Equip Index Factors'!B39)*0.01,0),H37))</f>
        <v>12</v>
      </c>
      <c r="I38" s="38">
        <f ca="1">IF(OR(B38=1,'M&amp;E Property Good Factor'!H39&gt;'Trends Settings '!$B$3),
ROUND('M&amp;E Property Good Factor'!H39*IF(B38&gt;ROUND($I$1*'Trends Settings '!$B$1,0),
INDIRECT("'2019 Equip Index Factors'!B"&amp;TEXT(ROUND(($I$1*'Trends Settings '!$B$1),0)+2,"0")),
'2019 Equip Index Factors'!B39)*0.01,0),
IF(OR('M&amp;E Property Good Factor'!H38 &gt; 'Trends Settings '!$B$3,B38 &lt;=ROUND($I$1*'Trends Settings '!$B$1,0)),
ROUND('Trends Settings '!$B$3*
IF(B38&gt;ROUND($I$1*'Trends Settings '!$B$1,0),INDIRECT("'2019 Equip Index Factors'!B"&amp;TEXT(ROUND(($I$1*'Trends Settings '!$B$1),0)+2,"0")),'2019 Equip Index Factors'!B39)*0.01,0),I37))</f>
        <v>12</v>
      </c>
      <c r="J38" s="38">
        <f ca="1">IF(OR(B38=1,'M&amp;E Property Good Factor'!I39&gt;'Trends Settings '!$B$3),
ROUND('M&amp;E Property Good Factor'!I39*IF(B38&gt;ROUND($J$1*'Trends Settings '!$B$1,0),
INDIRECT("'2019 Equip Index Factors'!B"&amp;TEXT(ROUND(($J$1*'Trends Settings '!$B$1),0)+2,"0")),
'2019 Equip Index Factors'!B39)*0.01,0),
IF(OR('M&amp;E Property Good Factor'!I38 &gt; 'Trends Settings '!$B$3,B38 &lt;=ROUND($J$1*'Trends Settings '!$B$1,0)),
ROUND('Trends Settings '!$B$3*
IF(B38&gt;ROUND($J$1*'Trends Settings '!$B$1,0),INDIRECT("'2019 Equip Index Factors'!B"&amp;TEXT(ROUND(($J$1*'Trends Settings '!$B$1),0)+2,"0")),'2019 Equip Index Factors'!B39)*0.01,0),J37))</f>
        <v>13</v>
      </c>
      <c r="K38" s="38">
        <f ca="1">IF(OR(B38=1,'M&amp;E Property Good Factor'!J39&gt;'Trends Settings '!$B$3),
ROUND('M&amp;E Property Good Factor'!J39*IF(B38&gt;ROUND($K$1*'Trends Settings '!$B$1,0),
INDIRECT("'2019 Equip Index Factors'!B"&amp;TEXT(ROUND(($K$1*'Trends Settings '!$B$1),0)+2,"0")),
'2019 Equip Index Factors'!B39)*0.01,0),
IF(OR('M&amp;E Property Good Factor'!J38 &gt; 'Trends Settings '!$B$3,B38 &lt;=ROUND($K$1*'Trends Settings '!$B$1,0)),
ROUND('Trends Settings '!$B$3*
IF(B38&gt;ROUND($K$1*'Trends Settings '!$B$1,0),INDIRECT("'2019 Equip Index Factors'!B"&amp;TEXT(ROUND(($K$1*'Trends Settings '!$B$1),0)+2,"0")),'2019 Equip Index Factors'!B39)*0.01,0),K37))</f>
        <v>13</v>
      </c>
      <c r="L38" s="38">
        <f ca="1">IF(OR(B38=1,'M&amp;E Property Good Factor'!K39&gt;'Trends Settings '!$B$3),
ROUND('M&amp;E Property Good Factor'!K39*IF(B38&gt;ROUND($L$1*'Trends Settings '!$B$1,0),
INDIRECT("'2019 Equip Index Factors'!B"&amp;TEXT(ROUND(($L$1*'Trends Settings '!$B$1),0)+2,"0")),
'2019 Equip Index Factors'!B39)*0.01,0),
IF(OR('M&amp;E Property Good Factor'!K38 &gt; 'Trends Settings '!$B$3,B38 &lt;=ROUND($L$1*'Trends Settings '!$B$1,0)),
ROUND('Trends Settings '!$B$3*
IF(B38&gt;ROUND($L$1*'Trends Settings '!$B$1,0),INDIRECT("'2019 Equip Index Factors'!B"&amp;TEXT(ROUND(($L$1*'Trends Settings '!$B$1),0)+2,"0")),'2019 Equip Index Factors'!B39)*0.01,0),L37))</f>
        <v>14</v>
      </c>
      <c r="M38" s="38">
        <f ca="1">IF(OR(B38=1,'M&amp;E Property Good Factor'!L39&gt;'Trends Settings '!$B$3),
ROUND('M&amp;E Property Good Factor'!L39*IF(B38&gt;ROUND($M$1*'Trends Settings '!$B$1,0),
INDIRECT("'2019 Equip Index Factors'!B"&amp;TEXT(ROUND(($M$1*'Trends Settings '!$B$1),0)+2,"0")),
'2019 Equip Index Factors'!B39)*0.01,0),
IF(OR('M&amp;E Property Good Factor'!L38 &gt; 'Trends Settings '!$B$3,B38 &lt;=ROUND($M$1*'Trends Settings '!$B$1,0)),
ROUND('Trends Settings '!$B$3*
IF(B38&gt;ROUND($M$1*'Trends Settings '!$B$1,0),INDIRECT("'2019 Equip Index Factors'!B"&amp;TEXT(ROUND(($M$1*'Trends Settings '!$B$1),0)+2,"0")),'2019 Equip Index Factors'!B39)*0.01,0),M37))</f>
        <v>15</v>
      </c>
      <c r="N38" s="38">
        <f ca="1">IF(OR(B38=1,'M&amp;E Property Good Factor'!M39&gt;'Trends Settings '!$B$3),
ROUND('M&amp;E Property Good Factor'!M39*IF(B38&gt;ROUND($N$1*'Trends Settings '!$B$1,0),
INDIRECT("'2019 Equip Index Factors'!B"&amp;TEXT(ROUND(($N$1*'Trends Settings '!$B$1),0)+2,"0")),
'2019 Equip Index Factors'!B39)*0.01,0),
IF(OR('M&amp;E Property Good Factor'!M38 &gt; 'Trends Settings '!$B$3,B38 &lt;=ROUND($N$1*'Trends Settings '!$B$1,0)),
ROUND('Trends Settings '!$B$3*
IF(B38&gt;ROUND($N$1*'Trends Settings '!$B$1,0),INDIRECT("'2019 Equip Index Factors'!B"&amp;TEXT(ROUND(($N$1*'Trends Settings '!$B$1),0)+2,"0")),'2019 Equip Index Factors'!B39)*0.01,0),N37))</f>
        <v>15</v>
      </c>
      <c r="O38" s="38">
        <f ca="1">IF(OR(B38=1,'M&amp;E Property Good Factor'!N39&gt;'Trends Settings '!$B$3),
ROUND('M&amp;E Property Good Factor'!N39*IF(B38&gt;ROUND($O$1*'Trends Settings '!$B$1,0),
INDIRECT("'2019 Equip Index Factors'!B"&amp;TEXT(ROUND(($O$1*'Trends Settings '!$B$1),0)+2,"0")),
'2019 Equip Index Factors'!B39)*0.01,0),
IF(OR('M&amp;E Property Good Factor'!N38 &gt; 'Trends Settings '!$B$3,B38 &lt;=ROUND($O$1*'Trends Settings '!$B$1,0)),
ROUND('Trends Settings '!$B$3*
IF(B38&gt;ROUND($O$1*'Trends Settings '!$B$1,0),INDIRECT("'2019 Equip Index Factors'!B"&amp;TEXT(ROUND(($O$1*'Trends Settings '!$B$1),0)+2,"0")),'2019 Equip Index Factors'!B39)*0.01,0),O37))</f>
        <v>16</v>
      </c>
      <c r="P38" s="38">
        <f ca="1">IF(OR(B38=1,'M&amp;E Property Good Factor'!O39&gt;'Trends Settings '!$B$3),
ROUND('M&amp;E Property Good Factor'!O39*IF(B38&gt;ROUND($P$1*'Trends Settings '!$B$1,0),
INDIRECT("'2019 Equip Index Factors'!B"&amp;TEXT(ROUND(($P$1*'Trends Settings '!$B$1),0)+2,"0")),
'2019 Equip Index Factors'!B39)*0.01,0),
IF(OR('M&amp;E Property Good Factor'!O38 &gt; 'Trends Settings '!$B$3,B38 &lt;=ROUND($P$1*'Trends Settings '!$B$1,0)),
ROUND('Trends Settings '!$B$3*
IF(B38&gt;ROUND($P$1*'Trends Settings '!$B$1,0),INDIRECT("'2019 Equip Index Factors'!B"&amp;TEXT(ROUND(($P$1*'Trends Settings '!$B$1),0)+2,"0")),'2019 Equip Index Factors'!B39)*0.01,0),P37))</f>
        <v>16</v>
      </c>
      <c r="Q38" s="38">
        <f ca="1">IF(OR(B38=1,'M&amp;E Property Good Factor'!P39&gt;'Trends Settings '!$B$3),
ROUND('M&amp;E Property Good Factor'!P39*IF(B38&gt;ROUND($Q$1*'Trends Settings '!$B$1,0),
INDIRECT("'2019 Equip Index Factors'!B"&amp;TEXT(ROUND(($Q$1*'Trends Settings '!$B$1),0)+2,"0")),
'2019 Equip Index Factors'!B39)*0.01,0),
IF(OR('M&amp;E Property Good Factor'!P38 &gt; 'Trends Settings '!$B$3,B38 &lt;=ROUND($Q$1*'Trends Settings '!$B$1,0)),
ROUND('Trends Settings '!$B$3*
IF(B38&gt;ROUND($Q$1*'Trends Settings '!$B$1,0),INDIRECT("'2019 Equip Index Factors'!B"&amp;TEXT(ROUND(($Q$1*'Trends Settings '!$B$1),0)+2,"0")),'2019 Equip Index Factors'!B39)*0.01,0),Q37))</f>
        <v>16</v>
      </c>
      <c r="R38" s="38">
        <f ca="1">IF(OR(B38=1,'M&amp;E Property Good Factor'!Q39&gt;'Trends Settings '!$B$3),
ROUND('M&amp;E Property Good Factor'!Q39*IF(B38&gt;ROUND($R$1*'Trends Settings '!$B$1,0),
INDIRECT("'2019 Equip Index Factors'!B"&amp;TEXT(ROUND(($R$1*'Trends Settings '!$B$1),0)+2,"0")),
'2019 Equip Index Factors'!B39)*0.01,0),
IF(OR('M&amp;E Property Good Factor'!Q38 &gt; 'Trends Settings '!$B$3,B38 &lt;=ROUND($R$1*'Trends Settings '!$B$1,0)),
ROUND('Trends Settings '!$B$3*
IF(B38&gt;ROUND($R$1*'Trends Settings '!$B$1,0),INDIRECT("'2019 Equip Index Factors'!B"&amp;TEXT(ROUND(($R$1*'Trends Settings '!$B$1),0)+2,"0")),'2019 Equip Index Factors'!B39)*0.01,0),R37))</f>
        <v>17</v>
      </c>
      <c r="S38" s="38">
        <f ca="1">IF(OR(B38=1,'M&amp;E Property Good Factor'!R39&gt;'Trends Settings '!$B$3),
ROUND('M&amp;E Property Good Factor'!R39*IF(B38&gt;ROUND($S$1*'Trends Settings '!$B$1,0),
INDIRECT("'2019 Equip Index Factors'!B"&amp;TEXT(ROUND(($S$1*'Trends Settings '!$B$1),0)+2,"0")),
'2019 Equip Index Factors'!B39)*0.01,0),
IF(OR('M&amp;E Property Good Factor'!R38 &gt; 'Trends Settings '!$B$3,B38 &lt;=ROUND($S$1*'Trends Settings '!$B$1,0)),
ROUND('Trends Settings '!$B$3*
IF(B38&gt;ROUND($S$1*'Trends Settings '!$B$1,0),INDIRECT("'2019 Equip Index Factors'!B"&amp;TEXT(ROUND(($S$1*'Trends Settings '!$B$1),0)+2,"0")),'2019 Equip Index Factors'!B39)*0.01,0),S37))</f>
        <v>18</v>
      </c>
      <c r="T38" s="38">
        <f ca="1">IF(OR(B38=1,'M&amp;E Property Good Factor'!S39&gt;'Trends Settings '!$B$3),
ROUND('M&amp;E Property Good Factor'!S39*IF(B38&gt;ROUND($T$1*'Trends Settings '!$B$1,0),
INDIRECT("'2019 Equip Index Factors'!B"&amp;TEXT(ROUND(($T$1*'Trends Settings '!$B$1),0)+2,"0")),
'2019 Equip Index Factors'!B39)*0.01,0),
IF(OR('M&amp;E Property Good Factor'!S38 &gt; 'Trends Settings '!$B$3,B38 &lt;=ROUND($T$1*'Trends Settings '!$B$1,0)),
ROUND('Trends Settings '!$B$3*
IF(B38&gt;ROUND($T$1*'Trends Settings '!$B$1,0),INDIRECT("'2019 Equip Index Factors'!B"&amp;TEXT(ROUND(($T$1*'Trends Settings '!$B$1),0)+2,"0")),'2019 Equip Index Factors'!B39)*0.01,0),T37))</f>
        <v>19</v>
      </c>
      <c r="U38" s="38">
        <f ca="1">IF(OR(B38=1,'M&amp;E Property Good Factor'!T39&gt;'Trends Settings '!$B$3),
ROUND('M&amp;E Property Good Factor'!T39*IF(B38&gt;ROUND($U$1*'Trends Settings '!$B$1,0),
INDIRECT("'2019 Equip Index Factors'!B"&amp;TEXT(ROUND(($U$1*'Trends Settings '!$B$1),0)+2,"0")),
'2019 Equip Index Factors'!B39)*0.01,0),
IF(OR('M&amp;E Property Good Factor'!T38 &gt; 'Trends Settings '!$B$3,B38 &lt;=ROUND($U$1*'Trends Settings '!$B$1,0)),
ROUND('Trends Settings '!$B$3*
IF(B38&gt;ROUND($U$1*'Trends Settings '!$B$1,0),INDIRECT("'2019 Equip Index Factors'!B"&amp;TEXT(ROUND(($U$1*'Trends Settings '!$B$1),0)+2,"0")),'2019 Equip Index Factors'!B39)*0.01,0),U37))</f>
        <v>33</v>
      </c>
      <c r="V38" s="38">
        <f ca="1">IF(OR(B38=1,'M&amp;E Property Good Factor'!U39&gt;'Trends Settings '!$B$3),
ROUND('M&amp;E Property Good Factor'!U39*IF(B38&gt;ROUND($V$1*'Trends Settings '!$B$1,0),
INDIRECT("'2019 Equip Index Factors'!B"&amp;TEXT(ROUND(($V$1*'Trends Settings '!$B$1),0)+2,"0")),
'2019 Equip Index Factors'!B39)*0.01,0),
IF(OR('M&amp;E Property Good Factor'!U38 &gt; 'Trends Settings '!$B$3,B38 &lt;=ROUND($V$1*'Trends Settings '!$B$1,0)),
ROUND('Trends Settings '!$B$3*
IF(B38&gt;ROUND($V$1*'Trends Settings '!$B$1,0),INDIRECT("'2019 Equip Index Factors'!B"&amp;TEXT(ROUND(($V$1*'Trends Settings '!$B$1),0)+2,"0")),'2019 Equip Index Factors'!B39)*0.01,0),V37))</f>
        <v>55</v>
      </c>
      <c r="W38" s="38">
        <f ca="1">IF(OR(B38=1,'M&amp;E Property Good Factor'!V39&gt;'Trends Settings '!$B$3),
ROUND('M&amp;E Property Good Factor'!V39*IF(B38&gt;ROUND($W$1*'Trends Settings '!$B$1,0),
INDIRECT("'2019 Equip Index Factors'!B"&amp;TEXT(ROUND(($W$1*'Trends Settings '!$B$1),0)+2,"0")),
'2019 Equip Index Factors'!B39)*0.01,0),
IF(OR('M&amp;E Property Good Factor'!V38 &gt; 'Trends Settings '!$B$3,B38 &lt;=ROUND($W$1*'Trends Settings '!$B$1,0)),
ROUND('Trends Settings '!$B$3*
IF(B38&gt;ROUND($W$1*'Trends Settings '!$B$1,0),INDIRECT("'2019 Equip Index Factors'!B"&amp;TEXT(ROUND(($W$1*'Trends Settings '!$B$1),0)+2,"0")),'2019 Equip Index Factors'!B39)*0.01,0),W37))</f>
        <v>80</v>
      </c>
    </row>
    <row r="39" spans="1:23" ht="12.75" customHeight="1">
      <c r="A39" s="63">
        <v>1982</v>
      </c>
      <c r="B39" s="33">
        <v>38</v>
      </c>
      <c r="C39" s="38">
        <f ca="1">IF(OR(B39=1,'M&amp;E Property Good Factor'!B40&gt;'Trends Settings '!$B$3),ROUND('M&amp;E Property Good Factor'!B40*IF(B39&gt;ROUND($C$1*'Trends Settings '!$B$1,0),INDIRECT("'2019 Equip Index Factors'!B"&amp;TEXT(ROUND(($C$1*'Trends Settings '!$B$1),0)+2,"0")),'2019 Equip Index Factors'!B40)*0.01,0),IF(OR('M&amp;E Property Good Factor'!B39 &gt; 'Trends Settings '!$B$3,B39 &lt;=ROUND($C$1*'Trends Settings '!$B$1,0)),ROUND('Trends Settings '!$B$3*IF(B39&gt;ROUND($C$1*'Trends Settings '!$B$1,0),INDIRECT("'2019 Equip Index Factors'!B"&amp;TEXT(ROUND(($C$1*'Trends Settings '!$B$1),0)+2,"0")),'2019 Equip Index Factors'!B40)*0.01,0),C38))</f>
        <v>11</v>
      </c>
      <c r="D39" s="38">
        <f ca="1">IF(OR(B39=1,'M&amp;E Property Good Factor'!C40&gt;'Trends Settings '!$B$3),
ROUND('M&amp;E Property Good Factor'!C40*IF(B39&gt;ROUND($D$1*'Trends Settings '!$B$1,0),
INDIRECT("'2019 Equip Index Factors'!B"&amp;TEXT(ROUND(($D$1*'Trends Settings '!$B$1),0)+2,"0")),
'2019 Equip Index Factors'!B40)*0.01,0),
IF(OR('M&amp;E Property Good Factor'!C39 &gt; 'Trends Settings '!$B$3,B39 &lt;=ROUND($D$1*'Trends Settings '!$B$1,0)),
ROUND('Trends Settings '!$B$3*
IF(B39&gt;ROUND($D$1*'Trends Settings '!$B$1,0),INDIRECT("'2019 Equip Index Factors'!B"&amp;TEXT(ROUND(($D$1*'Trends Settings '!$B$1),0)+2,"0")),'2019 Equip Index Factors'!B40)*0.01,0),D38))</f>
        <v>11</v>
      </c>
      <c r="E39" s="38">
        <f ca="1">IF(OR(B39=1,'M&amp;E Property Good Factor'!D40&gt;'Trends Settings '!$B$3),
ROUND('M&amp;E Property Good Factor'!D40*IF(B39&gt;ROUND($E$1*'Trends Settings '!$B$1,0),
INDIRECT("'2019 Equip Index Factors'!B"&amp;TEXT(ROUND(($E$1*'Trends Settings '!$B$1),0)+2,"0")),
'2019 Equip Index Factors'!B40)*0.01,0),
IF(OR('M&amp;E Property Good Factor'!D39 &gt; 'Trends Settings '!$B$3,B39 &lt;=ROUND($E$1*'Trends Settings '!$B$1,0)),
ROUND('Trends Settings '!$B$3*
IF(B39&gt;ROUND($E$1*'Trends Settings '!$B$1,0),INDIRECT("'2019 Equip Index Factors'!B"&amp;TEXT(ROUND(($E$1*'Trends Settings '!$B$1),0)+2,"0")),'2019 Equip Index Factors'!B40)*0.01,0),E38))</f>
        <v>11</v>
      </c>
      <c r="F39" s="38">
        <f ca="1">IF(OR(B39=1,'M&amp;E Property Good Factor'!E40&gt;'Trends Settings '!$B$3),
ROUND('M&amp;E Property Good Factor'!E40*IF(B39&gt;ROUND($F$1*'Trends Settings '!$B$1,0),
INDIRECT("'2019 Equip Index Factors'!B"&amp;TEXT(ROUND(($F$1*'Trends Settings '!$B$1),0)+2,"0")),
'2019 Equip Index Factors'!B40)*0.01,0),
IF(OR('M&amp;E Property Good Factor'!E39 &gt; 'Trends Settings '!$B$3,B39 &lt;=ROUND($F$1*'Trends Settings '!$B$1,0)),
ROUND('Trends Settings '!$B$3*
IF(B39&gt;ROUND($F$1*'Trends Settings '!$B$1,0),INDIRECT("'2019 Equip Index Factors'!B"&amp;TEXT(ROUND(($F$1*'Trends Settings '!$B$1),0)+2,"0")),'2019 Equip Index Factors'!B40)*0.01,0),F38))</f>
        <v>11</v>
      </c>
      <c r="G39" s="38">
        <f ca="1">IF(OR(B39=1,'M&amp;E Property Good Factor'!F40&gt;'Trends Settings '!$B$3),
ROUND('M&amp;E Property Good Factor'!F40*IF(B39&gt;ROUND($G$1*'Trends Settings '!$B$1,0),
INDIRECT("'2019 Equip Index Factors'!B"&amp;TEXT(ROUND(($G$1*'Trends Settings '!$B$1),0)+2,"0")),
'2019 Equip Index Factors'!B40)*0.01,0),
IF(OR('M&amp;E Property Good Factor'!F39 &gt; 'Trends Settings '!$B$3,B39 &lt;=ROUND($G$1*'Trends Settings '!$B$1,0)),
ROUND('Trends Settings '!$B$3*
IF(B39&gt;ROUND($G$1*'Trends Settings '!$B$1,0),INDIRECT("'2019 Equip Index Factors'!B"&amp;TEXT(ROUND(($G$1*'Trends Settings '!$B$1),0)+2,"0")),'2019 Equip Index Factors'!B40)*0.01,0),G38))</f>
        <v>12</v>
      </c>
      <c r="H39" s="38">
        <f ca="1">IF(OR(B39=1,'M&amp;E Property Good Factor'!G40&gt;'Trends Settings '!$B$3),
ROUND('M&amp;E Property Good Factor'!G40*IF(B39&gt;ROUND($H$1*'Trends Settings '!$B$1,0),
INDIRECT("'2019 Equip Index Factors'!B"&amp;TEXT(ROUND(($H$1*'Trends Settings '!$B$1),0)+2,"0")),
'2019 Equip Index Factors'!B40)*0.01,0),
IF(OR('M&amp;E Property Good Factor'!G39 &gt; 'Trends Settings '!$B$3,B39 &lt;=ROUND($H$1*'Trends Settings '!$B$1,0)),
ROUND('Trends Settings '!$B$3*
IF(B39&gt;ROUND($H$1*'Trends Settings '!$B$1,0),INDIRECT("'2019 Equip Index Factors'!B"&amp;TEXT(ROUND(($H$1*'Trends Settings '!$B$1),0)+2,"0")),'2019 Equip Index Factors'!B40)*0.01,0),H38))</f>
        <v>12</v>
      </c>
      <c r="I39" s="38">
        <f ca="1">IF(OR(B39=1,'M&amp;E Property Good Factor'!H40&gt;'Trends Settings '!$B$3),
ROUND('M&amp;E Property Good Factor'!H40*IF(B39&gt;ROUND($I$1*'Trends Settings '!$B$1,0),
INDIRECT("'2019 Equip Index Factors'!B"&amp;TEXT(ROUND(($I$1*'Trends Settings '!$B$1),0)+2,"0")),
'2019 Equip Index Factors'!B40)*0.01,0),
IF(OR('M&amp;E Property Good Factor'!H39 &gt; 'Trends Settings '!$B$3,B39 &lt;=ROUND($I$1*'Trends Settings '!$B$1,0)),
ROUND('Trends Settings '!$B$3*
IF(B39&gt;ROUND($I$1*'Trends Settings '!$B$1,0),INDIRECT("'2019 Equip Index Factors'!B"&amp;TEXT(ROUND(($I$1*'Trends Settings '!$B$1),0)+2,"0")),'2019 Equip Index Factors'!B40)*0.01,0),I38))</f>
        <v>12</v>
      </c>
      <c r="J39" s="38">
        <f ca="1">IF(OR(B39=1,'M&amp;E Property Good Factor'!I40&gt;'Trends Settings '!$B$3),
ROUND('M&amp;E Property Good Factor'!I40*IF(B39&gt;ROUND($J$1*'Trends Settings '!$B$1,0),
INDIRECT("'2019 Equip Index Factors'!B"&amp;TEXT(ROUND(($J$1*'Trends Settings '!$B$1),0)+2,"0")),
'2019 Equip Index Factors'!B40)*0.01,0),
IF(OR('M&amp;E Property Good Factor'!I39 &gt; 'Trends Settings '!$B$3,B39 &lt;=ROUND($J$1*'Trends Settings '!$B$1,0)),
ROUND('Trends Settings '!$B$3*
IF(B39&gt;ROUND($J$1*'Trends Settings '!$B$1,0),INDIRECT("'2019 Equip Index Factors'!B"&amp;TEXT(ROUND(($J$1*'Trends Settings '!$B$1),0)+2,"0")),'2019 Equip Index Factors'!B40)*0.01,0),J38))</f>
        <v>13</v>
      </c>
      <c r="K39" s="38">
        <f ca="1">IF(OR(B39=1,'M&amp;E Property Good Factor'!J40&gt;'Trends Settings '!$B$3),
ROUND('M&amp;E Property Good Factor'!J40*IF(B39&gt;ROUND($K$1*'Trends Settings '!$B$1,0),
INDIRECT("'2019 Equip Index Factors'!B"&amp;TEXT(ROUND(($K$1*'Trends Settings '!$B$1),0)+2,"0")),
'2019 Equip Index Factors'!B40)*0.01,0),
IF(OR('M&amp;E Property Good Factor'!J39 &gt; 'Trends Settings '!$B$3,B39 &lt;=ROUND($K$1*'Trends Settings '!$B$1,0)),
ROUND('Trends Settings '!$B$3*
IF(B39&gt;ROUND($K$1*'Trends Settings '!$B$1,0),INDIRECT("'2019 Equip Index Factors'!B"&amp;TEXT(ROUND(($K$1*'Trends Settings '!$B$1),0)+2,"0")),'2019 Equip Index Factors'!B40)*0.01,0),K38))</f>
        <v>13</v>
      </c>
      <c r="L39" s="38">
        <f ca="1">IF(OR(B39=1,'M&amp;E Property Good Factor'!K40&gt;'Trends Settings '!$B$3),
ROUND('M&amp;E Property Good Factor'!K40*IF(B39&gt;ROUND($L$1*'Trends Settings '!$B$1,0),
INDIRECT("'2019 Equip Index Factors'!B"&amp;TEXT(ROUND(($L$1*'Trends Settings '!$B$1),0)+2,"0")),
'2019 Equip Index Factors'!B40)*0.01,0),
IF(OR('M&amp;E Property Good Factor'!K39 &gt; 'Trends Settings '!$B$3,B39 &lt;=ROUND($L$1*'Trends Settings '!$B$1,0)),
ROUND('Trends Settings '!$B$3*
IF(B39&gt;ROUND($L$1*'Trends Settings '!$B$1,0),INDIRECT("'2019 Equip Index Factors'!B"&amp;TEXT(ROUND(($L$1*'Trends Settings '!$B$1),0)+2,"0")),'2019 Equip Index Factors'!B40)*0.01,0),L38))</f>
        <v>14</v>
      </c>
      <c r="M39" s="38">
        <f ca="1">IF(OR(B39=1,'M&amp;E Property Good Factor'!L40&gt;'Trends Settings '!$B$3),
ROUND('M&amp;E Property Good Factor'!L40*IF(B39&gt;ROUND($M$1*'Trends Settings '!$B$1,0),
INDIRECT("'2019 Equip Index Factors'!B"&amp;TEXT(ROUND(($M$1*'Trends Settings '!$B$1),0)+2,"0")),
'2019 Equip Index Factors'!B40)*0.01,0),
IF(OR('M&amp;E Property Good Factor'!L39 &gt; 'Trends Settings '!$B$3,B39 &lt;=ROUND($M$1*'Trends Settings '!$B$1,0)),
ROUND('Trends Settings '!$B$3*
IF(B39&gt;ROUND($M$1*'Trends Settings '!$B$1,0),INDIRECT("'2019 Equip Index Factors'!B"&amp;TEXT(ROUND(($M$1*'Trends Settings '!$B$1),0)+2,"0")),'2019 Equip Index Factors'!B40)*0.01,0),M38))</f>
        <v>15</v>
      </c>
      <c r="N39" s="38">
        <f ca="1">IF(OR(B39=1,'M&amp;E Property Good Factor'!M40&gt;'Trends Settings '!$B$3),
ROUND('M&amp;E Property Good Factor'!M40*IF(B39&gt;ROUND($N$1*'Trends Settings '!$B$1,0),
INDIRECT("'2019 Equip Index Factors'!B"&amp;TEXT(ROUND(($N$1*'Trends Settings '!$B$1),0)+2,"0")),
'2019 Equip Index Factors'!B40)*0.01,0),
IF(OR('M&amp;E Property Good Factor'!M39 &gt; 'Trends Settings '!$B$3,B39 &lt;=ROUND($N$1*'Trends Settings '!$B$1,0)),
ROUND('Trends Settings '!$B$3*
IF(B39&gt;ROUND($N$1*'Trends Settings '!$B$1,0),INDIRECT("'2019 Equip Index Factors'!B"&amp;TEXT(ROUND(($N$1*'Trends Settings '!$B$1),0)+2,"0")),'2019 Equip Index Factors'!B40)*0.01,0),N38))</f>
        <v>15</v>
      </c>
      <c r="O39" s="38">
        <f ca="1">IF(OR(B39=1,'M&amp;E Property Good Factor'!N40&gt;'Trends Settings '!$B$3),
ROUND('M&amp;E Property Good Factor'!N40*IF(B39&gt;ROUND($O$1*'Trends Settings '!$B$1,0),
INDIRECT("'2019 Equip Index Factors'!B"&amp;TEXT(ROUND(($O$1*'Trends Settings '!$B$1),0)+2,"0")),
'2019 Equip Index Factors'!B40)*0.01,0),
IF(OR('M&amp;E Property Good Factor'!N39 &gt; 'Trends Settings '!$B$3,B39 &lt;=ROUND($O$1*'Trends Settings '!$B$1,0)),
ROUND('Trends Settings '!$B$3*
IF(B39&gt;ROUND($O$1*'Trends Settings '!$B$1,0),INDIRECT("'2019 Equip Index Factors'!B"&amp;TEXT(ROUND(($O$1*'Trends Settings '!$B$1),0)+2,"0")),'2019 Equip Index Factors'!B40)*0.01,0),O38))</f>
        <v>16</v>
      </c>
      <c r="P39" s="38">
        <f ca="1">IF(OR(B39=1,'M&amp;E Property Good Factor'!O40&gt;'Trends Settings '!$B$3),
ROUND('M&amp;E Property Good Factor'!O40*IF(B39&gt;ROUND($P$1*'Trends Settings '!$B$1,0),
INDIRECT("'2019 Equip Index Factors'!B"&amp;TEXT(ROUND(($P$1*'Trends Settings '!$B$1),0)+2,"0")),
'2019 Equip Index Factors'!B40)*0.01,0),
IF(OR('M&amp;E Property Good Factor'!O39 &gt; 'Trends Settings '!$B$3,B39 &lt;=ROUND($P$1*'Trends Settings '!$B$1,0)),
ROUND('Trends Settings '!$B$3*
IF(B39&gt;ROUND($P$1*'Trends Settings '!$B$1,0),INDIRECT("'2019 Equip Index Factors'!B"&amp;TEXT(ROUND(($P$1*'Trends Settings '!$B$1),0)+2,"0")),'2019 Equip Index Factors'!B40)*0.01,0),P38))</f>
        <v>16</v>
      </c>
      <c r="Q39" s="38">
        <f ca="1">IF(OR(B39=1,'M&amp;E Property Good Factor'!P40&gt;'Trends Settings '!$B$3),
ROUND('M&amp;E Property Good Factor'!P40*IF(B39&gt;ROUND($Q$1*'Trends Settings '!$B$1,0),
INDIRECT("'2019 Equip Index Factors'!B"&amp;TEXT(ROUND(($Q$1*'Trends Settings '!$B$1),0)+2,"0")),
'2019 Equip Index Factors'!B40)*0.01,0),
IF(OR('M&amp;E Property Good Factor'!P39 &gt; 'Trends Settings '!$B$3,B39 &lt;=ROUND($Q$1*'Trends Settings '!$B$1,0)),
ROUND('Trends Settings '!$B$3*
IF(B39&gt;ROUND($Q$1*'Trends Settings '!$B$1,0),INDIRECT("'2019 Equip Index Factors'!B"&amp;TEXT(ROUND(($Q$1*'Trends Settings '!$B$1),0)+2,"0")),'2019 Equip Index Factors'!B40)*0.01,0),Q38))</f>
        <v>16</v>
      </c>
      <c r="R39" s="38">
        <f ca="1">IF(OR(B39=1,'M&amp;E Property Good Factor'!Q40&gt;'Trends Settings '!$B$3),
ROUND('M&amp;E Property Good Factor'!Q40*IF(B39&gt;ROUND($R$1*'Trends Settings '!$B$1,0),
INDIRECT("'2019 Equip Index Factors'!B"&amp;TEXT(ROUND(($R$1*'Trends Settings '!$B$1),0)+2,"0")),
'2019 Equip Index Factors'!B40)*0.01,0),
IF(OR('M&amp;E Property Good Factor'!Q39 &gt; 'Trends Settings '!$B$3,B39 &lt;=ROUND($R$1*'Trends Settings '!$B$1,0)),
ROUND('Trends Settings '!$B$3*
IF(B39&gt;ROUND($R$1*'Trends Settings '!$B$1,0),INDIRECT("'2019 Equip Index Factors'!B"&amp;TEXT(ROUND(($R$1*'Trends Settings '!$B$1),0)+2,"0")),'2019 Equip Index Factors'!B40)*0.01,0),R38))</f>
        <v>17</v>
      </c>
      <c r="S39" s="38">
        <f ca="1">IF(OR(B39=1,'M&amp;E Property Good Factor'!R40&gt;'Trends Settings '!$B$3),
ROUND('M&amp;E Property Good Factor'!R40*IF(B39&gt;ROUND($S$1*'Trends Settings '!$B$1,0),
INDIRECT("'2019 Equip Index Factors'!B"&amp;TEXT(ROUND(($S$1*'Trends Settings '!$B$1),0)+2,"0")),
'2019 Equip Index Factors'!B40)*0.01,0),
IF(OR('M&amp;E Property Good Factor'!R39 &gt; 'Trends Settings '!$B$3,B39 &lt;=ROUND($S$1*'Trends Settings '!$B$1,0)),
ROUND('Trends Settings '!$B$3*
IF(B39&gt;ROUND($S$1*'Trends Settings '!$B$1,0),INDIRECT("'2019 Equip Index Factors'!B"&amp;TEXT(ROUND(($S$1*'Trends Settings '!$B$1),0)+2,"0")),'2019 Equip Index Factors'!B40)*0.01,0),S38))</f>
        <v>18</v>
      </c>
      <c r="T39" s="38">
        <f ca="1">IF(OR(B39=1,'M&amp;E Property Good Factor'!S40&gt;'Trends Settings '!$B$3),
ROUND('M&amp;E Property Good Factor'!S40*IF(B39&gt;ROUND($T$1*'Trends Settings '!$B$1,0),
INDIRECT("'2019 Equip Index Factors'!B"&amp;TEXT(ROUND(($T$1*'Trends Settings '!$B$1),0)+2,"0")),
'2019 Equip Index Factors'!B40)*0.01,0),
IF(OR('M&amp;E Property Good Factor'!S39 &gt; 'Trends Settings '!$B$3,B39 &lt;=ROUND($T$1*'Trends Settings '!$B$1,0)),
ROUND('Trends Settings '!$B$3*
IF(B39&gt;ROUND($T$1*'Trends Settings '!$B$1,0),INDIRECT("'2019 Equip Index Factors'!B"&amp;TEXT(ROUND(($T$1*'Trends Settings '!$B$1),0)+2,"0")),'2019 Equip Index Factors'!B40)*0.01,0),T38))</f>
        <v>19</v>
      </c>
      <c r="U39" s="38">
        <f ca="1">IF(OR(B39=1,'M&amp;E Property Good Factor'!T40&gt;'Trends Settings '!$B$3),
ROUND('M&amp;E Property Good Factor'!T40*IF(B39&gt;ROUND($U$1*'Trends Settings '!$B$1,0),
INDIRECT("'2019 Equip Index Factors'!B"&amp;TEXT(ROUND(($U$1*'Trends Settings '!$B$1),0)+2,"0")),
'2019 Equip Index Factors'!B40)*0.01,0),
IF(OR('M&amp;E Property Good Factor'!T39 &gt; 'Trends Settings '!$B$3,B39 &lt;=ROUND($U$1*'Trends Settings '!$B$1,0)),
ROUND('Trends Settings '!$B$3*
IF(B39&gt;ROUND($U$1*'Trends Settings '!$B$1,0),INDIRECT("'2019 Equip Index Factors'!B"&amp;TEXT(ROUND(($U$1*'Trends Settings '!$B$1),0)+2,"0")),'2019 Equip Index Factors'!B40)*0.01,0),U38))</f>
        <v>30</v>
      </c>
      <c r="V39" s="38">
        <f ca="1">IF(OR(B39=1,'M&amp;E Property Good Factor'!U40&gt;'Trends Settings '!$B$3),
ROUND('M&amp;E Property Good Factor'!U40*IF(B39&gt;ROUND($V$1*'Trends Settings '!$B$1,0),
INDIRECT("'2019 Equip Index Factors'!B"&amp;TEXT(ROUND(($V$1*'Trends Settings '!$B$1),0)+2,"0")),
'2019 Equip Index Factors'!B40)*0.01,0),
IF(OR('M&amp;E Property Good Factor'!U39 &gt; 'Trends Settings '!$B$3,B39 &lt;=ROUND($V$1*'Trends Settings '!$B$1,0)),
ROUND('Trends Settings '!$B$3*
IF(B39&gt;ROUND($V$1*'Trends Settings '!$B$1,0),INDIRECT("'2019 Equip Index Factors'!B"&amp;TEXT(ROUND(($V$1*'Trends Settings '!$B$1),0)+2,"0")),'2019 Equip Index Factors'!B40)*0.01,0),V38))</f>
        <v>53</v>
      </c>
      <c r="W39" s="38">
        <f ca="1">IF(OR(B39=1,'M&amp;E Property Good Factor'!V40&gt;'Trends Settings '!$B$3),
ROUND('M&amp;E Property Good Factor'!V40*IF(B39&gt;ROUND($W$1*'Trends Settings '!$B$1,0),
INDIRECT("'2019 Equip Index Factors'!B"&amp;TEXT(ROUND(($W$1*'Trends Settings '!$B$1),0)+2,"0")),
'2019 Equip Index Factors'!B40)*0.01,0),
IF(OR('M&amp;E Property Good Factor'!V39 &gt; 'Trends Settings '!$B$3,B39 &lt;=ROUND($W$1*'Trends Settings '!$B$1,0)),
ROUND('Trends Settings '!$B$3*
IF(B39&gt;ROUND($W$1*'Trends Settings '!$B$1,0),INDIRECT("'2019 Equip Index Factors'!B"&amp;TEXT(ROUND(($W$1*'Trends Settings '!$B$1),0)+2,"0")),'2019 Equip Index Factors'!B40)*0.01,0),W38))</f>
        <v>78</v>
      </c>
    </row>
    <row r="40" spans="1:23" ht="12.75" customHeight="1">
      <c r="A40" s="63">
        <v>1981</v>
      </c>
      <c r="B40" s="33">
        <v>39</v>
      </c>
      <c r="C40" s="38">
        <f ca="1">IF(OR(B40=1,'M&amp;E Property Good Factor'!B41&gt;'Trends Settings '!$B$3),ROUND('M&amp;E Property Good Factor'!B41*IF(B40&gt;ROUND($C$1*'Trends Settings '!$B$1,0),INDIRECT("'2019 Equip Index Factors'!B"&amp;TEXT(ROUND(($C$1*'Trends Settings '!$B$1),0)+2,"0")),'2019 Equip Index Factors'!B41)*0.01,0),IF(OR('M&amp;E Property Good Factor'!B40 &gt; 'Trends Settings '!$B$3,B40 &lt;=ROUND($C$1*'Trends Settings '!$B$1,0)),ROUND('Trends Settings '!$B$3*IF(B40&gt;ROUND($C$1*'Trends Settings '!$B$1,0),INDIRECT("'2019 Equip Index Factors'!B"&amp;TEXT(ROUND(($C$1*'Trends Settings '!$B$1),0)+2,"0")),'2019 Equip Index Factors'!B41)*0.01,0),C39))</f>
        <v>11</v>
      </c>
      <c r="D40" s="38">
        <f ca="1">IF(OR(B40=1,'M&amp;E Property Good Factor'!C41&gt;'Trends Settings '!$B$3),
ROUND('M&amp;E Property Good Factor'!C41*IF(B40&gt;ROUND($D$1*'Trends Settings '!$B$1,0),
INDIRECT("'2019 Equip Index Factors'!B"&amp;TEXT(ROUND(($D$1*'Trends Settings '!$B$1),0)+2,"0")),
'2019 Equip Index Factors'!B41)*0.01,0),
IF(OR('M&amp;E Property Good Factor'!C40 &gt; 'Trends Settings '!$B$3,B40 &lt;=ROUND($D$1*'Trends Settings '!$B$1,0)),
ROUND('Trends Settings '!$B$3*
IF(B40&gt;ROUND($D$1*'Trends Settings '!$B$1,0),INDIRECT("'2019 Equip Index Factors'!B"&amp;TEXT(ROUND(($D$1*'Trends Settings '!$B$1),0)+2,"0")),'2019 Equip Index Factors'!B41)*0.01,0),D39))</f>
        <v>11</v>
      </c>
      <c r="E40" s="38">
        <f ca="1">IF(OR(B40=1,'M&amp;E Property Good Factor'!D41&gt;'Trends Settings '!$B$3),
ROUND('M&amp;E Property Good Factor'!D41*IF(B40&gt;ROUND($E$1*'Trends Settings '!$B$1,0),
INDIRECT("'2019 Equip Index Factors'!B"&amp;TEXT(ROUND(($E$1*'Trends Settings '!$B$1),0)+2,"0")),
'2019 Equip Index Factors'!B41)*0.01,0),
IF(OR('M&amp;E Property Good Factor'!D40 &gt; 'Trends Settings '!$B$3,B40 &lt;=ROUND($E$1*'Trends Settings '!$B$1,0)),
ROUND('Trends Settings '!$B$3*
IF(B40&gt;ROUND($E$1*'Trends Settings '!$B$1,0),INDIRECT("'2019 Equip Index Factors'!B"&amp;TEXT(ROUND(($E$1*'Trends Settings '!$B$1),0)+2,"0")),'2019 Equip Index Factors'!B41)*0.01,0),E39))</f>
        <v>11</v>
      </c>
      <c r="F40" s="38">
        <f ca="1">IF(OR(B40=1,'M&amp;E Property Good Factor'!E41&gt;'Trends Settings '!$B$3),
ROUND('M&amp;E Property Good Factor'!E41*IF(B40&gt;ROUND($F$1*'Trends Settings '!$B$1,0),
INDIRECT("'2019 Equip Index Factors'!B"&amp;TEXT(ROUND(($F$1*'Trends Settings '!$B$1),0)+2,"0")),
'2019 Equip Index Factors'!B41)*0.01,0),
IF(OR('M&amp;E Property Good Factor'!E40 &gt; 'Trends Settings '!$B$3,B40 &lt;=ROUND($F$1*'Trends Settings '!$B$1,0)),
ROUND('Trends Settings '!$B$3*
IF(B40&gt;ROUND($F$1*'Trends Settings '!$B$1,0),INDIRECT("'2019 Equip Index Factors'!B"&amp;TEXT(ROUND(($F$1*'Trends Settings '!$B$1),0)+2,"0")),'2019 Equip Index Factors'!B41)*0.01,0),F39))</f>
        <v>11</v>
      </c>
      <c r="G40" s="38">
        <f ca="1">IF(OR(B40=1,'M&amp;E Property Good Factor'!F41&gt;'Trends Settings '!$B$3),
ROUND('M&amp;E Property Good Factor'!F41*IF(B40&gt;ROUND($G$1*'Trends Settings '!$B$1,0),
INDIRECT("'2019 Equip Index Factors'!B"&amp;TEXT(ROUND(($G$1*'Trends Settings '!$B$1),0)+2,"0")),
'2019 Equip Index Factors'!B41)*0.01,0),
IF(OR('M&amp;E Property Good Factor'!F40 &gt; 'Trends Settings '!$B$3,B40 &lt;=ROUND($G$1*'Trends Settings '!$B$1,0)),
ROUND('Trends Settings '!$B$3*
IF(B40&gt;ROUND($G$1*'Trends Settings '!$B$1,0),INDIRECT("'2019 Equip Index Factors'!B"&amp;TEXT(ROUND(($G$1*'Trends Settings '!$B$1),0)+2,"0")),'2019 Equip Index Factors'!B41)*0.01,0),G39))</f>
        <v>12</v>
      </c>
      <c r="H40" s="38">
        <f ca="1">IF(OR(B40=1,'M&amp;E Property Good Factor'!G41&gt;'Trends Settings '!$B$3),
ROUND('M&amp;E Property Good Factor'!G41*IF(B40&gt;ROUND($H$1*'Trends Settings '!$B$1,0),
INDIRECT("'2019 Equip Index Factors'!B"&amp;TEXT(ROUND(($H$1*'Trends Settings '!$B$1),0)+2,"0")),
'2019 Equip Index Factors'!B41)*0.01,0),
IF(OR('M&amp;E Property Good Factor'!G40 &gt; 'Trends Settings '!$B$3,B40 &lt;=ROUND($H$1*'Trends Settings '!$B$1,0)),
ROUND('Trends Settings '!$B$3*
IF(B40&gt;ROUND($H$1*'Trends Settings '!$B$1,0),INDIRECT("'2019 Equip Index Factors'!B"&amp;TEXT(ROUND(($H$1*'Trends Settings '!$B$1),0)+2,"0")),'2019 Equip Index Factors'!B41)*0.01,0),H39))</f>
        <v>12</v>
      </c>
      <c r="I40" s="38">
        <f ca="1">IF(OR(B40=1,'M&amp;E Property Good Factor'!H41&gt;'Trends Settings '!$B$3),
ROUND('M&amp;E Property Good Factor'!H41*IF(B40&gt;ROUND($I$1*'Trends Settings '!$B$1,0),
INDIRECT("'2019 Equip Index Factors'!B"&amp;TEXT(ROUND(($I$1*'Trends Settings '!$B$1),0)+2,"0")),
'2019 Equip Index Factors'!B41)*0.01,0),
IF(OR('M&amp;E Property Good Factor'!H40 &gt; 'Trends Settings '!$B$3,B40 &lt;=ROUND($I$1*'Trends Settings '!$B$1,0)),
ROUND('Trends Settings '!$B$3*
IF(B40&gt;ROUND($I$1*'Trends Settings '!$B$1,0),INDIRECT("'2019 Equip Index Factors'!B"&amp;TEXT(ROUND(($I$1*'Trends Settings '!$B$1),0)+2,"0")),'2019 Equip Index Factors'!B41)*0.01,0),I39))</f>
        <v>12</v>
      </c>
      <c r="J40" s="38">
        <f ca="1">IF(OR(B40=1,'M&amp;E Property Good Factor'!I41&gt;'Trends Settings '!$B$3),
ROUND('M&amp;E Property Good Factor'!I41*IF(B40&gt;ROUND($J$1*'Trends Settings '!$B$1,0),
INDIRECT("'2019 Equip Index Factors'!B"&amp;TEXT(ROUND(($J$1*'Trends Settings '!$B$1),0)+2,"0")),
'2019 Equip Index Factors'!B41)*0.01,0),
IF(OR('M&amp;E Property Good Factor'!I40 &gt; 'Trends Settings '!$B$3,B40 &lt;=ROUND($J$1*'Trends Settings '!$B$1,0)),
ROUND('Trends Settings '!$B$3*
IF(B40&gt;ROUND($J$1*'Trends Settings '!$B$1,0),INDIRECT("'2019 Equip Index Factors'!B"&amp;TEXT(ROUND(($J$1*'Trends Settings '!$B$1),0)+2,"0")),'2019 Equip Index Factors'!B41)*0.01,0),J39))</f>
        <v>13</v>
      </c>
      <c r="K40" s="38">
        <f ca="1">IF(OR(B40=1,'M&amp;E Property Good Factor'!J41&gt;'Trends Settings '!$B$3),
ROUND('M&amp;E Property Good Factor'!J41*IF(B40&gt;ROUND($K$1*'Trends Settings '!$B$1,0),
INDIRECT("'2019 Equip Index Factors'!B"&amp;TEXT(ROUND(($K$1*'Trends Settings '!$B$1),0)+2,"0")),
'2019 Equip Index Factors'!B41)*0.01,0),
IF(OR('M&amp;E Property Good Factor'!J40 &gt; 'Trends Settings '!$B$3,B40 &lt;=ROUND($K$1*'Trends Settings '!$B$1,0)),
ROUND('Trends Settings '!$B$3*
IF(B40&gt;ROUND($K$1*'Trends Settings '!$B$1,0),INDIRECT("'2019 Equip Index Factors'!B"&amp;TEXT(ROUND(($K$1*'Trends Settings '!$B$1),0)+2,"0")),'2019 Equip Index Factors'!B41)*0.01,0),K39))</f>
        <v>13</v>
      </c>
      <c r="L40" s="38">
        <f ca="1">IF(OR(B40=1,'M&amp;E Property Good Factor'!K41&gt;'Trends Settings '!$B$3),
ROUND('M&amp;E Property Good Factor'!K41*IF(B40&gt;ROUND($L$1*'Trends Settings '!$B$1,0),
INDIRECT("'2019 Equip Index Factors'!B"&amp;TEXT(ROUND(($L$1*'Trends Settings '!$B$1),0)+2,"0")),
'2019 Equip Index Factors'!B41)*0.01,0),
IF(OR('M&amp;E Property Good Factor'!K40 &gt; 'Trends Settings '!$B$3,B40 &lt;=ROUND($L$1*'Trends Settings '!$B$1,0)),
ROUND('Trends Settings '!$B$3*
IF(B40&gt;ROUND($L$1*'Trends Settings '!$B$1,0),INDIRECT("'2019 Equip Index Factors'!B"&amp;TEXT(ROUND(($L$1*'Trends Settings '!$B$1),0)+2,"0")),'2019 Equip Index Factors'!B41)*0.01,0),L39))</f>
        <v>14</v>
      </c>
      <c r="M40" s="38">
        <f ca="1">IF(OR(B40=1,'M&amp;E Property Good Factor'!L41&gt;'Trends Settings '!$B$3),
ROUND('M&amp;E Property Good Factor'!L41*IF(B40&gt;ROUND($M$1*'Trends Settings '!$B$1,0),
INDIRECT("'2019 Equip Index Factors'!B"&amp;TEXT(ROUND(($M$1*'Trends Settings '!$B$1),0)+2,"0")),
'2019 Equip Index Factors'!B41)*0.01,0),
IF(OR('M&amp;E Property Good Factor'!L40 &gt; 'Trends Settings '!$B$3,B40 &lt;=ROUND($M$1*'Trends Settings '!$B$1,0)),
ROUND('Trends Settings '!$B$3*
IF(B40&gt;ROUND($M$1*'Trends Settings '!$B$1,0),INDIRECT("'2019 Equip Index Factors'!B"&amp;TEXT(ROUND(($M$1*'Trends Settings '!$B$1),0)+2,"0")),'2019 Equip Index Factors'!B41)*0.01,0),M39))</f>
        <v>15</v>
      </c>
      <c r="N40" s="38">
        <f ca="1">IF(OR(B40=1,'M&amp;E Property Good Factor'!M41&gt;'Trends Settings '!$B$3),
ROUND('M&amp;E Property Good Factor'!M41*IF(B40&gt;ROUND($N$1*'Trends Settings '!$B$1,0),
INDIRECT("'2019 Equip Index Factors'!B"&amp;TEXT(ROUND(($N$1*'Trends Settings '!$B$1),0)+2,"0")),
'2019 Equip Index Factors'!B41)*0.01,0),
IF(OR('M&amp;E Property Good Factor'!M40 &gt; 'Trends Settings '!$B$3,B40 &lt;=ROUND($N$1*'Trends Settings '!$B$1,0)),
ROUND('Trends Settings '!$B$3*
IF(B40&gt;ROUND($N$1*'Trends Settings '!$B$1,0),INDIRECT("'2019 Equip Index Factors'!B"&amp;TEXT(ROUND(($N$1*'Trends Settings '!$B$1),0)+2,"0")),'2019 Equip Index Factors'!B41)*0.01,0),N39))</f>
        <v>15</v>
      </c>
      <c r="O40" s="38">
        <f ca="1">IF(OR(B40=1,'M&amp;E Property Good Factor'!N41&gt;'Trends Settings '!$B$3),
ROUND('M&amp;E Property Good Factor'!N41*IF(B40&gt;ROUND($O$1*'Trends Settings '!$B$1,0),
INDIRECT("'2019 Equip Index Factors'!B"&amp;TEXT(ROUND(($O$1*'Trends Settings '!$B$1),0)+2,"0")),
'2019 Equip Index Factors'!B41)*0.01,0),
IF(OR('M&amp;E Property Good Factor'!N40 &gt; 'Trends Settings '!$B$3,B40 &lt;=ROUND($O$1*'Trends Settings '!$B$1,0)),
ROUND('Trends Settings '!$B$3*
IF(B40&gt;ROUND($O$1*'Trends Settings '!$B$1,0),INDIRECT("'2019 Equip Index Factors'!B"&amp;TEXT(ROUND(($O$1*'Trends Settings '!$B$1),0)+2,"0")),'2019 Equip Index Factors'!B41)*0.01,0),O39))</f>
        <v>16</v>
      </c>
      <c r="P40" s="38">
        <f ca="1">IF(OR(B40=1,'M&amp;E Property Good Factor'!O41&gt;'Trends Settings '!$B$3),
ROUND('M&amp;E Property Good Factor'!O41*IF(B40&gt;ROUND($P$1*'Trends Settings '!$B$1,0),
INDIRECT("'2019 Equip Index Factors'!B"&amp;TEXT(ROUND(($P$1*'Trends Settings '!$B$1),0)+2,"0")),
'2019 Equip Index Factors'!B41)*0.01,0),
IF(OR('M&amp;E Property Good Factor'!O40 &gt; 'Trends Settings '!$B$3,B40 &lt;=ROUND($P$1*'Trends Settings '!$B$1,0)),
ROUND('Trends Settings '!$B$3*
IF(B40&gt;ROUND($P$1*'Trends Settings '!$B$1,0),INDIRECT("'2019 Equip Index Factors'!B"&amp;TEXT(ROUND(($P$1*'Trends Settings '!$B$1),0)+2,"0")),'2019 Equip Index Factors'!B41)*0.01,0),P39))</f>
        <v>16</v>
      </c>
      <c r="Q40" s="38">
        <f ca="1">IF(OR(B40=1,'M&amp;E Property Good Factor'!P41&gt;'Trends Settings '!$B$3),
ROUND('M&amp;E Property Good Factor'!P41*IF(B40&gt;ROUND($Q$1*'Trends Settings '!$B$1,0),
INDIRECT("'2019 Equip Index Factors'!B"&amp;TEXT(ROUND(($Q$1*'Trends Settings '!$B$1),0)+2,"0")),
'2019 Equip Index Factors'!B41)*0.01,0),
IF(OR('M&amp;E Property Good Factor'!P40 &gt; 'Trends Settings '!$B$3,B40 &lt;=ROUND($Q$1*'Trends Settings '!$B$1,0)),
ROUND('Trends Settings '!$B$3*
IF(B40&gt;ROUND($Q$1*'Trends Settings '!$B$1,0),INDIRECT("'2019 Equip Index Factors'!B"&amp;TEXT(ROUND(($Q$1*'Trends Settings '!$B$1),0)+2,"0")),'2019 Equip Index Factors'!B41)*0.01,0),Q39))</f>
        <v>16</v>
      </c>
      <c r="R40" s="38">
        <f ca="1">IF(OR(B40=1,'M&amp;E Property Good Factor'!Q41&gt;'Trends Settings '!$B$3),
ROUND('M&amp;E Property Good Factor'!Q41*IF(B40&gt;ROUND($R$1*'Trends Settings '!$B$1,0),
INDIRECT("'2019 Equip Index Factors'!B"&amp;TEXT(ROUND(($R$1*'Trends Settings '!$B$1),0)+2,"0")),
'2019 Equip Index Factors'!B41)*0.01,0),
IF(OR('M&amp;E Property Good Factor'!Q40 &gt; 'Trends Settings '!$B$3,B40 &lt;=ROUND($R$1*'Trends Settings '!$B$1,0)),
ROUND('Trends Settings '!$B$3*
IF(B40&gt;ROUND($R$1*'Trends Settings '!$B$1,0),INDIRECT("'2019 Equip Index Factors'!B"&amp;TEXT(ROUND(($R$1*'Trends Settings '!$B$1),0)+2,"0")),'2019 Equip Index Factors'!B41)*0.01,0),R39))</f>
        <v>17</v>
      </c>
      <c r="S40" s="38">
        <f ca="1">IF(OR(B40=1,'M&amp;E Property Good Factor'!R41&gt;'Trends Settings '!$B$3),
ROUND('M&amp;E Property Good Factor'!R41*IF(B40&gt;ROUND($S$1*'Trends Settings '!$B$1,0),
INDIRECT("'2019 Equip Index Factors'!B"&amp;TEXT(ROUND(($S$1*'Trends Settings '!$B$1),0)+2,"0")),
'2019 Equip Index Factors'!B41)*0.01,0),
IF(OR('M&amp;E Property Good Factor'!R40 &gt; 'Trends Settings '!$B$3,B40 &lt;=ROUND($S$1*'Trends Settings '!$B$1,0)),
ROUND('Trends Settings '!$B$3*
IF(B40&gt;ROUND($S$1*'Trends Settings '!$B$1,0),INDIRECT("'2019 Equip Index Factors'!B"&amp;TEXT(ROUND(($S$1*'Trends Settings '!$B$1),0)+2,"0")),'2019 Equip Index Factors'!B41)*0.01,0),S39))</f>
        <v>18</v>
      </c>
      <c r="T40" s="38">
        <f ca="1">IF(OR(B40=1,'M&amp;E Property Good Factor'!S41&gt;'Trends Settings '!$B$3),
ROUND('M&amp;E Property Good Factor'!S41*IF(B40&gt;ROUND($T$1*'Trends Settings '!$B$1,0),
INDIRECT("'2019 Equip Index Factors'!B"&amp;TEXT(ROUND(($T$1*'Trends Settings '!$B$1),0)+2,"0")),
'2019 Equip Index Factors'!B41)*0.01,0),
IF(OR('M&amp;E Property Good Factor'!S40 &gt; 'Trends Settings '!$B$3,B40 &lt;=ROUND($T$1*'Trends Settings '!$B$1,0)),
ROUND('Trends Settings '!$B$3*
IF(B40&gt;ROUND($T$1*'Trends Settings '!$B$1,0),INDIRECT("'2019 Equip Index Factors'!B"&amp;TEXT(ROUND(($T$1*'Trends Settings '!$B$1),0)+2,"0")),'2019 Equip Index Factors'!B41)*0.01,0),T39))</f>
        <v>19</v>
      </c>
      <c r="U40" s="38">
        <f ca="1">IF(OR(B40=1,'M&amp;E Property Good Factor'!T41&gt;'Trends Settings '!$B$3),
ROUND('M&amp;E Property Good Factor'!T41*IF(B40&gt;ROUND($U$1*'Trends Settings '!$B$1,0),
INDIRECT("'2019 Equip Index Factors'!B"&amp;TEXT(ROUND(($U$1*'Trends Settings '!$B$1),0)+2,"0")),
'2019 Equip Index Factors'!B41)*0.01,0),
IF(OR('M&amp;E Property Good Factor'!T40 &gt; 'Trends Settings '!$B$3,B40 &lt;=ROUND($U$1*'Trends Settings '!$B$1,0)),
ROUND('Trends Settings '!$B$3*
IF(B40&gt;ROUND($U$1*'Trends Settings '!$B$1,0),INDIRECT("'2019 Equip Index Factors'!B"&amp;TEXT(ROUND(($U$1*'Trends Settings '!$B$1),0)+2,"0")),'2019 Equip Index Factors'!B41)*0.01,0),U39))</f>
        <v>29</v>
      </c>
      <c r="V40" s="38">
        <f ca="1">IF(OR(B40=1,'M&amp;E Property Good Factor'!U41&gt;'Trends Settings '!$B$3),
ROUND('M&amp;E Property Good Factor'!U41*IF(B40&gt;ROUND($V$1*'Trends Settings '!$B$1,0),
INDIRECT("'2019 Equip Index Factors'!B"&amp;TEXT(ROUND(($V$1*'Trends Settings '!$B$1),0)+2,"0")),
'2019 Equip Index Factors'!B41)*0.01,0),
IF(OR('M&amp;E Property Good Factor'!U40 &gt; 'Trends Settings '!$B$3,B40 &lt;=ROUND($V$1*'Trends Settings '!$B$1,0)),
ROUND('Trends Settings '!$B$3*
IF(B40&gt;ROUND($V$1*'Trends Settings '!$B$1,0),INDIRECT("'2019 Equip Index Factors'!B"&amp;TEXT(ROUND(($V$1*'Trends Settings '!$B$1),0)+2,"0")),'2019 Equip Index Factors'!B41)*0.01,0),V39))</f>
        <v>52</v>
      </c>
      <c r="W40" s="38">
        <f ca="1">IF(OR(B40=1,'M&amp;E Property Good Factor'!V41&gt;'Trends Settings '!$B$3),
ROUND('M&amp;E Property Good Factor'!V41*IF(B40&gt;ROUND($W$1*'Trends Settings '!$B$1,0),
INDIRECT("'2019 Equip Index Factors'!B"&amp;TEXT(ROUND(($W$1*'Trends Settings '!$B$1),0)+2,"0")),
'2019 Equip Index Factors'!B41)*0.01,0),
IF(OR('M&amp;E Property Good Factor'!V40 &gt; 'Trends Settings '!$B$3,B40 &lt;=ROUND($W$1*'Trends Settings '!$B$1,0)),
ROUND('Trends Settings '!$B$3*
IF(B40&gt;ROUND($W$1*'Trends Settings '!$B$1,0),INDIRECT("'2019 Equip Index Factors'!B"&amp;TEXT(ROUND(($W$1*'Trends Settings '!$B$1),0)+2,"0")),'2019 Equip Index Factors'!B41)*0.01,0),W39))</f>
        <v>77</v>
      </c>
    </row>
    <row r="41" spans="1:23" ht="12.75" customHeight="1">
      <c r="A41" s="63">
        <v>1980</v>
      </c>
      <c r="B41" s="33">
        <v>40</v>
      </c>
      <c r="C41" s="38">
        <f ca="1">IF(OR(B41=1,'M&amp;E Property Good Factor'!B42&gt;'Trends Settings '!$B$3),ROUND('M&amp;E Property Good Factor'!B42*IF(B41&gt;ROUND($C$1*'Trends Settings '!$B$1,0),INDIRECT("'2019 Equip Index Factors'!B"&amp;TEXT(ROUND(($C$1*'Trends Settings '!$B$1),0)+2,"0")),'2019 Equip Index Factors'!B42)*0.01,0),IF(OR('M&amp;E Property Good Factor'!B41 &gt; 'Trends Settings '!$B$3,B41 &lt;=ROUND($C$1*'Trends Settings '!$B$1,0)),ROUND('Trends Settings '!$B$3*IF(B41&gt;ROUND($C$1*'Trends Settings '!$B$1,0),INDIRECT("'2019 Equip Index Factors'!B"&amp;TEXT(ROUND(($C$1*'Trends Settings '!$B$1),0)+2,"0")),'2019 Equip Index Factors'!B42)*0.01,0),C40))</f>
        <v>11</v>
      </c>
      <c r="D41" s="38">
        <f ca="1">IF(OR(B41=1,'M&amp;E Property Good Factor'!C42&gt;'Trends Settings '!$B$3),
ROUND('M&amp;E Property Good Factor'!C42*IF(B41&gt;ROUND($D$1*'Trends Settings '!$B$1,0),
INDIRECT("'2019 Equip Index Factors'!B"&amp;TEXT(ROUND(($D$1*'Trends Settings '!$B$1),0)+2,"0")),
'2019 Equip Index Factors'!B42)*0.01,0),
IF(OR('M&amp;E Property Good Factor'!C41 &gt; 'Trends Settings '!$B$3,B41 &lt;=ROUND($D$1*'Trends Settings '!$B$1,0)),
ROUND('Trends Settings '!$B$3*
IF(B41&gt;ROUND($D$1*'Trends Settings '!$B$1,0),INDIRECT("'2019 Equip Index Factors'!B"&amp;TEXT(ROUND(($D$1*'Trends Settings '!$B$1),0)+2,"0")),'2019 Equip Index Factors'!B42)*0.01,0),D40))</f>
        <v>11</v>
      </c>
      <c r="E41" s="38">
        <f ca="1">IF(OR(B41=1,'M&amp;E Property Good Factor'!D42&gt;'Trends Settings '!$B$3),
ROUND('M&amp;E Property Good Factor'!D42*IF(B41&gt;ROUND($E$1*'Trends Settings '!$B$1,0),
INDIRECT("'2019 Equip Index Factors'!B"&amp;TEXT(ROUND(($E$1*'Trends Settings '!$B$1),0)+2,"0")),
'2019 Equip Index Factors'!B42)*0.01,0),
IF(OR('M&amp;E Property Good Factor'!D41 &gt; 'Trends Settings '!$B$3,B41 &lt;=ROUND($E$1*'Trends Settings '!$B$1,0)),
ROUND('Trends Settings '!$B$3*
IF(B41&gt;ROUND($E$1*'Trends Settings '!$B$1,0),INDIRECT("'2019 Equip Index Factors'!B"&amp;TEXT(ROUND(($E$1*'Trends Settings '!$B$1),0)+2,"0")),'2019 Equip Index Factors'!B42)*0.01,0),E40))</f>
        <v>11</v>
      </c>
      <c r="F41" s="38">
        <f ca="1">IF(OR(B41=1,'M&amp;E Property Good Factor'!E42&gt;'Trends Settings '!$B$3),
ROUND('M&amp;E Property Good Factor'!E42*IF(B41&gt;ROUND($F$1*'Trends Settings '!$B$1,0),
INDIRECT("'2019 Equip Index Factors'!B"&amp;TEXT(ROUND(($F$1*'Trends Settings '!$B$1),0)+2,"0")),
'2019 Equip Index Factors'!B42)*0.01,0),
IF(OR('M&amp;E Property Good Factor'!E41 &gt; 'Trends Settings '!$B$3,B41 &lt;=ROUND($F$1*'Trends Settings '!$B$1,0)),
ROUND('Trends Settings '!$B$3*
IF(B41&gt;ROUND($F$1*'Trends Settings '!$B$1,0),INDIRECT("'2019 Equip Index Factors'!B"&amp;TEXT(ROUND(($F$1*'Trends Settings '!$B$1),0)+2,"0")),'2019 Equip Index Factors'!B42)*0.01,0),F40))</f>
        <v>11</v>
      </c>
      <c r="G41" s="38">
        <f ca="1">IF(OR(B41=1,'M&amp;E Property Good Factor'!F42&gt;'Trends Settings '!$B$3),
ROUND('M&amp;E Property Good Factor'!F42*IF(B41&gt;ROUND($G$1*'Trends Settings '!$B$1,0),
INDIRECT("'2019 Equip Index Factors'!B"&amp;TEXT(ROUND(($G$1*'Trends Settings '!$B$1),0)+2,"0")),
'2019 Equip Index Factors'!B42)*0.01,0),
IF(OR('M&amp;E Property Good Factor'!F41 &gt; 'Trends Settings '!$B$3,B41 &lt;=ROUND($G$1*'Trends Settings '!$B$1,0)),
ROUND('Trends Settings '!$B$3*
IF(B41&gt;ROUND($G$1*'Trends Settings '!$B$1,0),INDIRECT("'2019 Equip Index Factors'!B"&amp;TEXT(ROUND(($G$1*'Trends Settings '!$B$1),0)+2,"0")),'2019 Equip Index Factors'!B42)*0.01,0),G40))</f>
        <v>12</v>
      </c>
      <c r="H41" s="38">
        <f ca="1">IF(OR(B41=1,'M&amp;E Property Good Factor'!G42&gt;'Trends Settings '!$B$3),
ROUND('M&amp;E Property Good Factor'!G42*IF(B41&gt;ROUND($H$1*'Trends Settings '!$B$1,0),
INDIRECT("'2019 Equip Index Factors'!B"&amp;TEXT(ROUND(($H$1*'Trends Settings '!$B$1),0)+2,"0")),
'2019 Equip Index Factors'!B42)*0.01,0),
IF(OR('M&amp;E Property Good Factor'!G41 &gt; 'Trends Settings '!$B$3,B41 &lt;=ROUND($H$1*'Trends Settings '!$B$1,0)),
ROUND('Trends Settings '!$B$3*
IF(B41&gt;ROUND($H$1*'Trends Settings '!$B$1,0),INDIRECT("'2019 Equip Index Factors'!B"&amp;TEXT(ROUND(($H$1*'Trends Settings '!$B$1),0)+2,"0")),'2019 Equip Index Factors'!B42)*0.01,0),H40))</f>
        <v>12</v>
      </c>
      <c r="I41" s="38">
        <f ca="1">IF(OR(B41=1,'M&amp;E Property Good Factor'!H42&gt;'Trends Settings '!$B$3),
ROUND('M&amp;E Property Good Factor'!H42*IF(B41&gt;ROUND($I$1*'Trends Settings '!$B$1,0),
INDIRECT("'2019 Equip Index Factors'!B"&amp;TEXT(ROUND(($I$1*'Trends Settings '!$B$1),0)+2,"0")),
'2019 Equip Index Factors'!B42)*0.01,0),
IF(OR('M&amp;E Property Good Factor'!H41 &gt; 'Trends Settings '!$B$3,B41 &lt;=ROUND($I$1*'Trends Settings '!$B$1,0)),
ROUND('Trends Settings '!$B$3*
IF(B41&gt;ROUND($I$1*'Trends Settings '!$B$1,0),INDIRECT("'2019 Equip Index Factors'!B"&amp;TEXT(ROUND(($I$1*'Trends Settings '!$B$1),0)+2,"0")),'2019 Equip Index Factors'!B42)*0.01,0),I40))</f>
        <v>12</v>
      </c>
      <c r="J41" s="38">
        <f ca="1">IF(OR(B41=1,'M&amp;E Property Good Factor'!I42&gt;'Trends Settings '!$B$3),
ROUND('M&amp;E Property Good Factor'!I42*IF(B41&gt;ROUND($J$1*'Trends Settings '!$B$1,0),
INDIRECT("'2019 Equip Index Factors'!B"&amp;TEXT(ROUND(($J$1*'Trends Settings '!$B$1),0)+2,"0")),
'2019 Equip Index Factors'!B42)*0.01,0),
IF(OR('M&amp;E Property Good Factor'!I41 &gt; 'Trends Settings '!$B$3,B41 &lt;=ROUND($J$1*'Trends Settings '!$B$1,0)),
ROUND('Trends Settings '!$B$3*
IF(B41&gt;ROUND($J$1*'Trends Settings '!$B$1,0),INDIRECT("'2019 Equip Index Factors'!B"&amp;TEXT(ROUND(($J$1*'Trends Settings '!$B$1),0)+2,"0")),'2019 Equip Index Factors'!B42)*0.01,0),J40))</f>
        <v>13</v>
      </c>
      <c r="K41" s="38">
        <f ca="1">IF(OR(B41=1,'M&amp;E Property Good Factor'!J42&gt;'Trends Settings '!$B$3),
ROUND('M&amp;E Property Good Factor'!J42*IF(B41&gt;ROUND($K$1*'Trends Settings '!$B$1,0),
INDIRECT("'2019 Equip Index Factors'!B"&amp;TEXT(ROUND(($K$1*'Trends Settings '!$B$1),0)+2,"0")),
'2019 Equip Index Factors'!B42)*0.01,0),
IF(OR('M&amp;E Property Good Factor'!J41 &gt; 'Trends Settings '!$B$3,B41 &lt;=ROUND($K$1*'Trends Settings '!$B$1,0)),
ROUND('Trends Settings '!$B$3*
IF(B41&gt;ROUND($K$1*'Trends Settings '!$B$1,0),INDIRECT("'2019 Equip Index Factors'!B"&amp;TEXT(ROUND(($K$1*'Trends Settings '!$B$1),0)+2,"0")),'2019 Equip Index Factors'!B42)*0.01,0),K40))</f>
        <v>13</v>
      </c>
      <c r="L41" s="38">
        <f ca="1">IF(OR(B41=1,'M&amp;E Property Good Factor'!K42&gt;'Trends Settings '!$B$3),
ROUND('M&amp;E Property Good Factor'!K42*IF(B41&gt;ROUND($L$1*'Trends Settings '!$B$1,0),
INDIRECT("'2019 Equip Index Factors'!B"&amp;TEXT(ROUND(($L$1*'Trends Settings '!$B$1),0)+2,"0")),
'2019 Equip Index Factors'!B42)*0.01,0),
IF(OR('M&amp;E Property Good Factor'!K41 &gt; 'Trends Settings '!$B$3,B41 &lt;=ROUND($L$1*'Trends Settings '!$B$1,0)),
ROUND('Trends Settings '!$B$3*
IF(B41&gt;ROUND($L$1*'Trends Settings '!$B$1,0),INDIRECT("'2019 Equip Index Factors'!B"&amp;TEXT(ROUND(($L$1*'Trends Settings '!$B$1),0)+2,"0")),'2019 Equip Index Factors'!B42)*0.01,0),L40))</f>
        <v>14</v>
      </c>
      <c r="M41" s="38">
        <f ca="1">IF(OR(B41=1,'M&amp;E Property Good Factor'!L42&gt;'Trends Settings '!$B$3),
ROUND('M&amp;E Property Good Factor'!L42*IF(B41&gt;ROUND($M$1*'Trends Settings '!$B$1,0),
INDIRECT("'2019 Equip Index Factors'!B"&amp;TEXT(ROUND(($M$1*'Trends Settings '!$B$1),0)+2,"0")),
'2019 Equip Index Factors'!B42)*0.01,0),
IF(OR('M&amp;E Property Good Factor'!L41 &gt; 'Trends Settings '!$B$3,B41 &lt;=ROUND($M$1*'Trends Settings '!$B$1,0)),
ROUND('Trends Settings '!$B$3*
IF(B41&gt;ROUND($M$1*'Trends Settings '!$B$1,0),INDIRECT("'2019 Equip Index Factors'!B"&amp;TEXT(ROUND(($M$1*'Trends Settings '!$B$1),0)+2,"0")),'2019 Equip Index Factors'!B42)*0.01,0),M40))</f>
        <v>15</v>
      </c>
      <c r="N41" s="38">
        <f ca="1">IF(OR(B41=1,'M&amp;E Property Good Factor'!M42&gt;'Trends Settings '!$B$3),
ROUND('M&amp;E Property Good Factor'!M42*IF(B41&gt;ROUND($N$1*'Trends Settings '!$B$1,0),
INDIRECT("'2019 Equip Index Factors'!B"&amp;TEXT(ROUND(($N$1*'Trends Settings '!$B$1),0)+2,"0")),
'2019 Equip Index Factors'!B42)*0.01,0),
IF(OR('M&amp;E Property Good Factor'!M41 &gt; 'Trends Settings '!$B$3,B41 &lt;=ROUND($N$1*'Trends Settings '!$B$1,0)),
ROUND('Trends Settings '!$B$3*
IF(B41&gt;ROUND($N$1*'Trends Settings '!$B$1,0),INDIRECT("'2019 Equip Index Factors'!B"&amp;TEXT(ROUND(($N$1*'Trends Settings '!$B$1),0)+2,"0")),'2019 Equip Index Factors'!B42)*0.01,0),N40))</f>
        <v>15</v>
      </c>
      <c r="O41" s="38">
        <f ca="1">IF(OR(B41=1,'M&amp;E Property Good Factor'!N42&gt;'Trends Settings '!$B$3),
ROUND('M&amp;E Property Good Factor'!N42*IF(B41&gt;ROUND($O$1*'Trends Settings '!$B$1,0),
INDIRECT("'2019 Equip Index Factors'!B"&amp;TEXT(ROUND(($O$1*'Trends Settings '!$B$1),0)+2,"0")),
'2019 Equip Index Factors'!B42)*0.01,0),
IF(OR('M&amp;E Property Good Factor'!N41 &gt; 'Trends Settings '!$B$3,B41 &lt;=ROUND($O$1*'Trends Settings '!$B$1,0)),
ROUND('Trends Settings '!$B$3*
IF(B41&gt;ROUND($O$1*'Trends Settings '!$B$1,0),INDIRECT("'2019 Equip Index Factors'!B"&amp;TEXT(ROUND(($O$1*'Trends Settings '!$B$1),0)+2,"0")),'2019 Equip Index Factors'!B42)*0.01,0),O40))</f>
        <v>16</v>
      </c>
      <c r="P41" s="38">
        <f ca="1">IF(OR(B41=1,'M&amp;E Property Good Factor'!O42&gt;'Trends Settings '!$B$3),
ROUND('M&amp;E Property Good Factor'!O42*IF(B41&gt;ROUND($P$1*'Trends Settings '!$B$1,0),
INDIRECT("'2019 Equip Index Factors'!B"&amp;TEXT(ROUND(($P$1*'Trends Settings '!$B$1),0)+2,"0")),
'2019 Equip Index Factors'!B42)*0.01,0),
IF(OR('M&amp;E Property Good Factor'!O41 &gt; 'Trends Settings '!$B$3,B41 &lt;=ROUND($P$1*'Trends Settings '!$B$1,0)),
ROUND('Trends Settings '!$B$3*
IF(B41&gt;ROUND($P$1*'Trends Settings '!$B$1,0),INDIRECT("'2019 Equip Index Factors'!B"&amp;TEXT(ROUND(($P$1*'Trends Settings '!$B$1),0)+2,"0")),'2019 Equip Index Factors'!B42)*0.01,0),P40))</f>
        <v>16</v>
      </c>
      <c r="Q41" s="38">
        <f ca="1">IF(OR(B41=1,'M&amp;E Property Good Factor'!P42&gt;'Trends Settings '!$B$3),
ROUND('M&amp;E Property Good Factor'!P42*IF(B41&gt;ROUND($Q$1*'Trends Settings '!$B$1,0),
INDIRECT("'2019 Equip Index Factors'!B"&amp;TEXT(ROUND(($Q$1*'Trends Settings '!$B$1),0)+2,"0")),
'2019 Equip Index Factors'!B42)*0.01,0),
IF(OR('M&amp;E Property Good Factor'!P41 &gt; 'Trends Settings '!$B$3,B41 &lt;=ROUND($Q$1*'Trends Settings '!$B$1,0)),
ROUND('Trends Settings '!$B$3*
IF(B41&gt;ROUND($Q$1*'Trends Settings '!$B$1,0),INDIRECT("'2019 Equip Index Factors'!B"&amp;TEXT(ROUND(($Q$1*'Trends Settings '!$B$1),0)+2,"0")),'2019 Equip Index Factors'!B42)*0.01,0),Q40))</f>
        <v>16</v>
      </c>
      <c r="R41" s="38">
        <f ca="1">IF(OR(B41=1,'M&amp;E Property Good Factor'!Q42&gt;'Trends Settings '!$B$3),
ROUND('M&amp;E Property Good Factor'!Q42*IF(B41&gt;ROUND($R$1*'Trends Settings '!$B$1,0),
INDIRECT("'2019 Equip Index Factors'!B"&amp;TEXT(ROUND(($R$1*'Trends Settings '!$B$1),0)+2,"0")),
'2019 Equip Index Factors'!B42)*0.01,0),
IF(OR('M&amp;E Property Good Factor'!Q41 &gt; 'Trends Settings '!$B$3,B41 &lt;=ROUND($R$1*'Trends Settings '!$B$1,0)),
ROUND('Trends Settings '!$B$3*
IF(B41&gt;ROUND($R$1*'Trends Settings '!$B$1,0),INDIRECT("'2019 Equip Index Factors'!B"&amp;TEXT(ROUND(($R$1*'Trends Settings '!$B$1),0)+2,"0")),'2019 Equip Index Factors'!B42)*0.01,0),R40))</f>
        <v>17</v>
      </c>
      <c r="S41" s="38">
        <f ca="1">IF(OR(B41=1,'M&amp;E Property Good Factor'!R42&gt;'Trends Settings '!$B$3),
ROUND('M&amp;E Property Good Factor'!R42*IF(B41&gt;ROUND($S$1*'Trends Settings '!$B$1,0),
INDIRECT("'2019 Equip Index Factors'!B"&amp;TEXT(ROUND(($S$1*'Trends Settings '!$B$1),0)+2,"0")),
'2019 Equip Index Factors'!B42)*0.01,0),
IF(OR('M&amp;E Property Good Factor'!R41 &gt; 'Trends Settings '!$B$3,B41 &lt;=ROUND($S$1*'Trends Settings '!$B$1,0)),
ROUND('Trends Settings '!$B$3*
IF(B41&gt;ROUND($S$1*'Trends Settings '!$B$1,0),INDIRECT("'2019 Equip Index Factors'!B"&amp;TEXT(ROUND(($S$1*'Trends Settings '!$B$1),0)+2,"0")),'2019 Equip Index Factors'!B42)*0.01,0),S40))</f>
        <v>18</v>
      </c>
      <c r="T41" s="38">
        <f ca="1">IF(OR(B41=1,'M&amp;E Property Good Factor'!S42&gt;'Trends Settings '!$B$3),
ROUND('M&amp;E Property Good Factor'!S42*IF(B41&gt;ROUND($T$1*'Trends Settings '!$B$1,0),
INDIRECT("'2019 Equip Index Factors'!B"&amp;TEXT(ROUND(($T$1*'Trends Settings '!$B$1),0)+2,"0")),
'2019 Equip Index Factors'!B42)*0.01,0),
IF(OR('M&amp;E Property Good Factor'!S41 &gt; 'Trends Settings '!$B$3,B41 &lt;=ROUND($T$1*'Trends Settings '!$B$1,0)),
ROUND('Trends Settings '!$B$3*
IF(B41&gt;ROUND($T$1*'Trends Settings '!$B$1,0),INDIRECT("'2019 Equip Index Factors'!B"&amp;TEXT(ROUND(($T$1*'Trends Settings '!$B$1),0)+2,"0")),'2019 Equip Index Factors'!B42)*0.01,0),T40))</f>
        <v>19</v>
      </c>
      <c r="U41" s="38">
        <f ca="1">IF(OR(B41=1,'M&amp;E Property Good Factor'!T42&gt;'Trends Settings '!$B$3),
ROUND('M&amp;E Property Good Factor'!T42*IF(B41&gt;ROUND($U$1*'Trends Settings '!$B$1,0),
INDIRECT("'2019 Equip Index Factors'!B"&amp;TEXT(ROUND(($U$1*'Trends Settings '!$B$1),0)+2,"0")),
'2019 Equip Index Factors'!B42)*0.01,0),
IF(OR('M&amp;E Property Good Factor'!T41 &gt; 'Trends Settings '!$B$3,B41 &lt;=ROUND($U$1*'Trends Settings '!$B$1,0)),
ROUND('Trends Settings '!$B$3*
IF(B41&gt;ROUND($U$1*'Trends Settings '!$B$1,0),INDIRECT("'2019 Equip Index Factors'!B"&amp;TEXT(ROUND(($U$1*'Trends Settings '!$B$1),0)+2,"0")),'2019 Equip Index Factors'!B42)*0.01,0),U40))</f>
        <v>26</v>
      </c>
      <c r="V41" s="38">
        <f ca="1">IF(OR(B41=1,'M&amp;E Property Good Factor'!U42&gt;'Trends Settings '!$B$3),
ROUND('M&amp;E Property Good Factor'!U42*IF(B41&gt;ROUND($V$1*'Trends Settings '!$B$1,0),
INDIRECT("'2019 Equip Index Factors'!B"&amp;TEXT(ROUND(($V$1*'Trends Settings '!$B$1),0)+2,"0")),
'2019 Equip Index Factors'!B42)*0.01,0),
IF(OR('M&amp;E Property Good Factor'!U41 &gt; 'Trends Settings '!$B$3,B41 &lt;=ROUND($V$1*'Trends Settings '!$B$1,0)),
ROUND('Trends Settings '!$B$3*
IF(B41&gt;ROUND($V$1*'Trends Settings '!$B$1,0),INDIRECT("'2019 Equip Index Factors'!B"&amp;TEXT(ROUND(($V$1*'Trends Settings '!$B$1),0)+2,"0")),'2019 Equip Index Factors'!B42)*0.01,0),V40))</f>
        <v>53</v>
      </c>
      <c r="W41" s="38">
        <f ca="1">IF(OR(B41=1,'M&amp;E Property Good Factor'!V42&gt;'Trends Settings '!$B$3),
ROUND('M&amp;E Property Good Factor'!V42*IF(B41&gt;ROUND($W$1*'Trends Settings '!$B$1,0),
INDIRECT("'2019 Equip Index Factors'!B"&amp;TEXT(ROUND(($W$1*'Trends Settings '!$B$1),0)+2,"0")),
'2019 Equip Index Factors'!B42)*0.01,0),
IF(OR('M&amp;E Property Good Factor'!V41 &gt; 'Trends Settings '!$B$3,B41 &lt;=ROUND($W$1*'Trends Settings '!$B$1,0)),
ROUND('Trends Settings '!$B$3*
IF(B41&gt;ROUND($W$1*'Trends Settings '!$B$1,0),INDIRECT("'2019 Equip Index Factors'!B"&amp;TEXT(ROUND(($W$1*'Trends Settings '!$B$1),0)+2,"0")),'2019 Equip Index Factors'!B42)*0.01,0),W40))</f>
        <v>80</v>
      </c>
    </row>
  </sheetData>
  <pageMargins left="0.7" right="0.7" top="0.75" bottom="0.75" header="0.3" footer="0.3"/>
  <pageSetup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2"/>
  <sheetViews>
    <sheetView workbookViewId="0">
      <selection activeCell="A2" sqref="A2"/>
    </sheetView>
  </sheetViews>
  <sheetFormatPr defaultColWidth="8.81640625" defaultRowHeight="14.5"/>
  <cols>
    <col min="1" max="1" width="14.1796875" bestFit="1" customWidth="1"/>
    <col min="2" max="2" width="8.81640625" style="22"/>
  </cols>
  <sheetData>
    <row r="1" spans="1:6">
      <c r="A1" s="70" t="s">
        <v>5</v>
      </c>
      <c r="B1" s="70" t="s">
        <v>6</v>
      </c>
      <c r="C1" s="70">
        <v>15</v>
      </c>
      <c r="D1" s="70">
        <v>25</v>
      </c>
      <c r="E1" s="22"/>
      <c r="F1" s="22"/>
    </row>
    <row r="2" spans="1:6">
      <c r="A2" s="63">
        <v>2019</v>
      </c>
      <c r="B2" s="60">
        <v>1</v>
      </c>
      <c r="C2" s="38">
        <f ca="1">IF(AND(B2=1,'M&amp;E Property Good Factor'!N3&gt;'Trends Settings '!$B$4),
ROUND('M&amp;E Property Good Factor'!N3*IF(B2&gt;ROUND($C$1*'Trends Settings '!$B$1,0),
INDIRECT("'2019 Equip Index Factors'!D"&amp;TEXT(ROUND(($C$1*'Trends Settings '!$B$1),0)+2,"0")),
'2019 Equip Index Factors'!D3)*0.01,0),
IF(OR('M&amp;E Property Good Factor'!N2 &gt; 'Trends Settings '!$B$4,B2 &lt;=ROUND($C$1*'Trends Settings '!$B$1,0)),
ROUND('Trends Settings '!$B$4*
IF(B2&gt;ROUND($C$1*'Trends Settings '!$B$1,0),INDIRECT("'2019 Equip Index Factors'!D"&amp;TEXT(ROUND(($C$1*'Trends Settings '!$B$1),0)+2,"0")),'2019 Equip Index Factors'!D3)*0.01,0),C1))</f>
        <v>95</v>
      </c>
      <c r="D2" s="38">
        <f ca="1">IF(AND(B2=1,'M&amp;E Property Good Factor'!S3&gt;'Trends Settings '!$B$3),
ROUND('M&amp;E Property Good Factor'!S3*IF(B2&gt;ROUND($D$1*'Trends Settings '!$B$1,0),
INDIRECT("'2019 Equip Index Factors'!D"&amp;TEXT(ROUND(($D$1*'Trends Settings '!$B$1),0)+2,"0")),
'2019 Equip Index Factors'!D3)*0.01,0),
IF(OR('M&amp;E Property Good Factor'!S2 &gt; 'Trends Settings '!$B$4,B2 &lt;=ROUND($D$1*'Trends Settings '!$B$1,0)),
ROUND('Trends Settings '!$B$4*
IF(B2&gt;ROUND($D$1*'Trends Settings '!$B$1,0),INDIRECT("'2019 Equip Index Factors'!D"&amp;TEXT(ROUND(($D$1*'Trends Settings '!$B$1),0)+2,"0")),'2019 Equip Index Factors'!D3)*0.01,0),D1))</f>
        <v>97</v>
      </c>
      <c r="E2" s="22"/>
      <c r="F2" s="22"/>
    </row>
    <row r="3" spans="1:6">
      <c r="A3" s="63">
        <v>2018</v>
      </c>
      <c r="B3" s="60">
        <v>2</v>
      </c>
      <c r="C3" s="38">
        <f ca="1">IF(OR(B3=1,'M&amp;E Property Good Factor'!N4&gt;'Trends Settings '!$B$4),
ROUND('M&amp;E Property Good Factor'!N4*IF(B3&gt;ROUND($C$1*'Trends Settings '!$B$1,0),
INDIRECT("'2019 Equip Index Factors'!D"&amp;TEXT(ROUND(($C$1*'Trends Settings '!$B$1),0)+2,"0")),
'2019 Equip Index Factors'!D4)*0.01,0),
IF(OR('M&amp;E Property Good Factor'!N3 &gt; 'Trends Settings '!$B$4,B3 &lt;=ROUND($C$1*'Trends Settings '!$B$1,0)),
ROUND('Trends Settings '!$B$4*
IF(B3&gt;ROUND($C$1*'Trends Settings '!$B$1,0),INDIRECT("'2019 Equip Index Factors'!D"&amp;TEXT(ROUND(($C$1*'Trends Settings '!$B$1),0)+2,"0")),'2019 Equip Index Factors'!D4)*0.01,0),C2))</f>
        <v>92</v>
      </c>
      <c r="D3" s="38">
        <f ca="1">IF(OR(B3=1,'M&amp;E Property Good Factor'!S4&gt;'Trends Settings '!$B$3),
ROUND('M&amp;E Property Good Factor'!S4*IF(B3&gt;ROUND($D$1*'Trends Settings '!$B$1,0),
INDIRECT("'2019 Equip Index Factors'!D"&amp;TEXT(ROUND(($D$1*'Trends Settings '!$B$1),0)+2,"0")),
'2019 Equip Index Factors'!D4)*0.01,0),
IF(OR('M&amp;E Property Good Factor'!S3 &gt; 'Trends Settings '!$B$4,B3 &lt;=ROUND($D$1*'Trends Settings '!$B$1,0)),
ROUND('Trends Settings '!$B$4*
IF(B3&gt;ROUND($D$1*'Trends Settings '!$B$1,0),INDIRECT("'2019 Equip Index Factors'!D"&amp;TEXT(ROUND(($D$1*'Trends Settings '!$B$1),0)+2,"0")),'2019 Equip Index Factors'!D4)*0.01,0),D2))</f>
        <v>97</v>
      </c>
      <c r="E3" s="22"/>
      <c r="F3" s="22"/>
    </row>
    <row r="4" spans="1:6">
      <c r="A4" s="63">
        <v>2017</v>
      </c>
      <c r="B4" s="60">
        <v>3</v>
      </c>
      <c r="C4" s="38">
        <f ca="1">IF(OR(B4=1,'M&amp;E Property Good Factor'!N5&gt;'Trends Settings '!$B$4),
ROUND('M&amp;E Property Good Factor'!N5*IF(B4&gt;ROUND($C$1*'Trends Settings '!$B$1,0),
INDIRECT("'2019 Equip Index Factors'!D"&amp;TEXT(ROUND(($C$1*'Trends Settings '!$B$1),0)+2,"0")),
'2019 Equip Index Factors'!D5)*0.01,0),
IF(OR('M&amp;E Property Good Factor'!N4 &gt; 'Trends Settings '!$B$4,B4 &lt;=ROUND($C$1*'Trends Settings '!$B$1,0)),
ROUND('Trends Settings '!$B$4*
IF(B4&gt;ROUND($C$1*'Trends Settings '!$B$1,0),INDIRECT("'2019 Equip Index Factors'!D"&amp;TEXT(ROUND(($C$1*'Trends Settings '!$B$1),0)+2,"0")),'2019 Equip Index Factors'!D5)*0.01,0),C3))</f>
        <v>87</v>
      </c>
      <c r="D4" s="38">
        <f ca="1">IF(OR(B4=1,'M&amp;E Property Good Factor'!S5&gt;'Trends Settings '!$B$3),
ROUND('M&amp;E Property Good Factor'!S5*IF(B4&gt;ROUND($D$1*'Trends Settings '!$B$1,0),
INDIRECT("'2019 Equip Index Factors'!D"&amp;TEXT(ROUND(($D$1*'Trends Settings '!$B$1),0)+2,"0")),
'2019 Equip Index Factors'!D5)*0.01,0),
IF(OR('M&amp;E Property Good Factor'!S4 &gt; 'Trends Settings '!$B$4,B4 &lt;=ROUND($D$1*'Trends Settings '!$B$1,0)),
ROUND('Trends Settings '!$B$4*
IF(B4&gt;ROUND($D$1*'Trends Settings '!$B$1,0),INDIRECT("'2019 Equip Index Factors'!D"&amp;TEXT(ROUND(($D$1*'Trends Settings '!$B$1),0)+2,"0")),'2019 Equip Index Factors'!D5)*0.01,0),D3))</f>
        <v>96</v>
      </c>
      <c r="E4" s="22"/>
      <c r="F4" s="22"/>
    </row>
    <row r="5" spans="1:6">
      <c r="A5" s="63">
        <v>2016</v>
      </c>
      <c r="B5" s="60">
        <v>4</v>
      </c>
      <c r="C5" s="38">
        <f ca="1">IF(OR(B5=1,'M&amp;E Property Good Factor'!N6&gt;'Trends Settings '!$B$4),
ROUND('M&amp;E Property Good Factor'!N6*IF(B5&gt;ROUND($C$1*'Trends Settings '!$B$1,0),
INDIRECT("'2019 Equip Index Factors'!D"&amp;TEXT(ROUND(($C$1*'Trends Settings '!$B$1),0)+2,"0")),
'2019 Equip Index Factors'!D6)*0.01,0),
IF(OR('M&amp;E Property Good Factor'!N5 &gt; 'Trends Settings '!$B$4,B5 &lt;=ROUND($C$1*'Trends Settings '!$B$1,0)),
ROUND('Trends Settings '!$B$4*
IF(B5&gt;ROUND($C$1*'Trends Settings '!$B$1,0),INDIRECT("'2019 Equip Index Factors'!D"&amp;TEXT(ROUND(($C$1*'Trends Settings '!$B$1),0)+2,"0")),'2019 Equip Index Factors'!D6)*0.01,0),C4))</f>
        <v>82</v>
      </c>
      <c r="D5" s="38">
        <f ca="1">IF(OR(B5=1,'M&amp;E Property Good Factor'!S6&gt;'Trends Settings '!$B$3),
ROUND('M&amp;E Property Good Factor'!S6*IF(B5&gt;ROUND($D$1*'Trends Settings '!$B$1,0),
INDIRECT("'2019 Equip Index Factors'!D"&amp;TEXT(ROUND(($D$1*'Trends Settings '!$B$1),0)+2,"0")),
'2019 Equip Index Factors'!D6)*0.01,0),
IF(OR('M&amp;E Property Good Factor'!S5 &gt; 'Trends Settings '!$B$4,B5 &lt;=ROUND($D$1*'Trends Settings '!$B$1,0)),
ROUND('Trends Settings '!$B$4*
IF(B5&gt;ROUND($D$1*'Trends Settings '!$B$1,0),INDIRECT("'2019 Equip Index Factors'!D"&amp;TEXT(ROUND(($D$1*'Trends Settings '!$B$1),0)+2,"0")),'2019 Equip Index Factors'!D6)*0.01,0),D4))</f>
        <v>94</v>
      </c>
      <c r="E5" s="22"/>
      <c r="F5" s="22"/>
    </row>
    <row r="6" spans="1:6">
      <c r="A6" s="63">
        <v>2015</v>
      </c>
      <c r="B6" s="60">
        <v>5</v>
      </c>
      <c r="C6" s="38">
        <f ca="1">IF(OR(B6=1,'M&amp;E Property Good Factor'!N7&gt;'Trends Settings '!$B$4),
ROUND('M&amp;E Property Good Factor'!N7*IF(B6&gt;ROUND($C$1*'Trends Settings '!$B$1,0),
INDIRECT("'2019 Equip Index Factors'!D"&amp;TEXT(ROUND(($C$1*'Trends Settings '!$B$1),0)+2,"0")),
'2019 Equip Index Factors'!D7)*0.01,0),
IF(OR('M&amp;E Property Good Factor'!N6 &gt; 'Trends Settings '!$B$4,B6 &lt;=ROUND($C$1*'Trends Settings '!$B$1,0)),
ROUND('Trends Settings '!$B$4*
IF(B6&gt;ROUND($C$1*'Trends Settings '!$B$1,0),INDIRECT("'2019 Equip Index Factors'!D"&amp;TEXT(ROUND(($C$1*'Trends Settings '!$B$1),0)+2,"0")),'2019 Equip Index Factors'!D7)*0.01,0),C5))</f>
        <v>77</v>
      </c>
      <c r="D6" s="38">
        <f ca="1">IF(OR(B6=1,'M&amp;E Property Good Factor'!S7&gt;'Trends Settings '!$B$3),
ROUND('M&amp;E Property Good Factor'!S7*IF(B6&gt;ROUND($D$1*'Trends Settings '!$B$1,0),
INDIRECT("'2019 Equip Index Factors'!D"&amp;TEXT(ROUND(($D$1*'Trends Settings '!$B$1),0)+2,"0")),
'2019 Equip Index Factors'!D7)*0.01,0),
IF(OR('M&amp;E Property Good Factor'!S6 &gt; 'Trends Settings '!$B$4,B6 &lt;=ROUND($D$1*'Trends Settings '!$B$1,0)),
ROUND('Trends Settings '!$B$4*
IF(B6&gt;ROUND($D$1*'Trends Settings '!$B$1,0),INDIRECT("'2019 Equip Index Factors'!D"&amp;TEXT(ROUND(($D$1*'Trends Settings '!$B$1),0)+2,"0")),'2019 Equip Index Factors'!D7)*0.01,0),D5))</f>
        <v>92</v>
      </c>
      <c r="E6" s="22"/>
      <c r="F6" s="22"/>
    </row>
    <row r="7" spans="1:6">
      <c r="A7" s="63">
        <v>2014</v>
      </c>
      <c r="B7" s="60">
        <v>6</v>
      </c>
      <c r="C7" s="38">
        <f ca="1">IF(OR(B7=1,'M&amp;E Property Good Factor'!N8&gt;'Trends Settings '!$B$4),
ROUND('M&amp;E Property Good Factor'!N8*IF(B7&gt;ROUND($C$1*'Trends Settings '!$B$1,0),
INDIRECT("'2019 Equip Index Factors'!D"&amp;TEXT(ROUND(($C$1*'Trends Settings '!$B$1),0)+2,"0")),
'2019 Equip Index Factors'!D8)*0.01,0),
IF(OR('M&amp;E Property Good Factor'!N7 &gt; 'Trends Settings '!$B$4,B7 &lt;=ROUND($C$1*'Trends Settings '!$B$1,0)),
ROUND('Trends Settings '!$B$4*
IF(B7&gt;ROUND($C$1*'Trends Settings '!$B$1,0),INDIRECT("'2019 Equip Index Factors'!D"&amp;TEXT(ROUND(($C$1*'Trends Settings '!$B$1),0)+2,"0")),'2019 Equip Index Factors'!D8)*0.01,0),C6))</f>
        <v>71</v>
      </c>
      <c r="D7" s="38">
        <f ca="1">IF(OR(B7=1,'M&amp;E Property Good Factor'!S8&gt;'Trends Settings '!$B$3),
ROUND('M&amp;E Property Good Factor'!S8*IF(B7&gt;ROUND($D$1*'Trends Settings '!$B$1,0),
INDIRECT("'2019 Equip Index Factors'!D"&amp;TEXT(ROUND(($D$1*'Trends Settings '!$B$1),0)+2,"0")),
'2019 Equip Index Factors'!D8)*0.01,0),
IF(OR('M&amp;E Property Good Factor'!S7 &gt; 'Trends Settings '!$B$4,B7 &lt;=ROUND($D$1*'Trends Settings '!$B$1,0)),
ROUND('Trends Settings '!$B$4*
IF(B7&gt;ROUND($D$1*'Trends Settings '!$B$1,0),INDIRECT("'2019 Equip Index Factors'!D"&amp;TEXT(ROUND(($D$1*'Trends Settings '!$B$1),0)+2,"0")),'2019 Equip Index Factors'!D8)*0.01,0),D6))</f>
        <v>90</v>
      </c>
      <c r="E7" s="22"/>
      <c r="F7" s="22"/>
    </row>
    <row r="8" spans="1:6">
      <c r="A8" s="63">
        <v>2013</v>
      </c>
      <c r="B8" s="60">
        <v>7</v>
      </c>
      <c r="C8" s="38">
        <f ca="1">IF(OR(B8=1,'M&amp;E Property Good Factor'!N9&gt;'Trends Settings '!$B$4),
ROUND('M&amp;E Property Good Factor'!N9*IF(B8&gt;ROUND($C$1*'Trends Settings '!$B$1,0),
INDIRECT("'2019 Equip Index Factors'!D"&amp;TEXT(ROUND(($C$1*'Trends Settings '!$B$1),0)+2,"0")),
'2019 Equip Index Factors'!D9)*0.01,0),
IF(OR('M&amp;E Property Good Factor'!N8 &gt; 'Trends Settings '!$B$4,B8 &lt;=ROUND($C$1*'Trends Settings '!$B$1,0)),
ROUND('Trends Settings '!$B$4*
IF(B8&gt;ROUND($C$1*'Trends Settings '!$B$1,0),INDIRECT("'2019 Equip Index Factors'!D"&amp;TEXT(ROUND(($C$1*'Trends Settings '!$B$1),0)+2,"0")),'2019 Equip Index Factors'!D9)*0.01,0),C7))</f>
        <v>66</v>
      </c>
      <c r="D8" s="38">
        <f ca="1">IF(OR(B8=1,'M&amp;E Property Good Factor'!S9&gt;'Trends Settings '!$B$3),
ROUND('M&amp;E Property Good Factor'!S9*IF(B8&gt;ROUND($D$1*'Trends Settings '!$B$1,0),
INDIRECT("'2019 Equip Index Factors'!D"&amp;TEXT(ROUND(($D$1*'Trends Settings '!$B$1),0)+2,"0")),
'2019 Equip Index Factors'!D9)*0.01,0),
IF(OR('M&amp;E Property Good Factor'!S8 &gt; 'Trends Settings '!$B$4,B8 &lt;=ROUND($D$1*'Trends Settings '!$B$1,0)),
ROUND('Trends Settings '!$B$4*
IF(B8&gt;ROUND($D$1*'Trends Settings '!$B$1,0),INDIRECT("'2019 Equip Index Factors'!D"&amp;TEXT(ROUND(($D$1*'Trends Settings '!$B$1),0)+2,"0")),'2019 Equip Index Factors'!D9)*0.01,0),D7))</f>
        <v>88</v>
      </c>
      <c r="E8" s="22"/>
      <c r="F8" s="22"/>
    </row>
    <row r="9" spans="1:6">
      <c r="A9" s="63">
        <v>2012</v>
      </c>
      <c r="B9" s="60">
        <v>8</v>
      </c>
      <c r="C9" s="38">
        <f ca="1">IF(OR(B9=1,'M&amp;E Property Good Factor'!N10&gt;'Trends Settings '!$B$4),
ROUND('M&amp;E Property Good Factor'!N10*IF(B9&gt;ROUND($C$1*'Trends Settings '!$B$1,0),
INDIRECT("'2019 Equip Index Factors'!D"&amp;TEXT(ROUND(($C$1*'Trends Settings '!$B$1),0)+2,"0")),
'2019 Equip Index Factors'!D10)*0.01,0),
IF(OR('M&amp;E Property Good Factor'!N9 &gt; 'Trends Settings '!$B$4,B9 &lt;=ROUND($C$1*'Trends Settings '!$B$1,0)),
ROUND('Trends Settings '!$B$4*
IF(B9&gt;ROUND($C$1*'Trends Settings '!$B$1,0),INDIRECT("'2019 Equip Index Factors'!D"&amp;TEXT(ROUND(($C$1*'Trends Settings '!$B$1),0)+2,"0")),'2019 Equip Index Factors'!D10)*0.01,0),C8))</f>
        <v>60</v>
      </c>
      <c r="D9" s="38">
        <f ca="1">IF(OR(B9=1,'M&amp;E Property Good Factor'!S10&gt;'Trends Settings '!$B$3),
ROUND('M&amp;E Property Good Factor'!S10*IF(B9&gt;ROUND($D$1*'Trends Settings '!$B$1,0),
INDIRECT("'2019 Equip Index Factors'!D"&amp;TEXT(ROUND(($D$1*'Trends Settings '!$B$1),0)+2,"0")),
'2019 Equip Index Factors'!D10)*0.01,0),
IF(OR('M&amp;E Property Good Factor'!S9 &gt; 'Trends Settings '!$B$4,B9 &lt;=ROUND($D$1*'Trends Settings '!$B$1,0)),
ROUND('Trends Settings '!$B$4*
IF(B9&gt;ROUND($D$1*'Trends Settings '!$B$1,0),INDIRECT("'2019 Equip Index Factors'!D"&amp;TEXT(ROUND(($D$1*'Trends Settings '!$B$1),0)+2,"0")),'2019 Equip Index Factors'!D10)*0.01,0),D8))</f>
        <v>85</v>
      </c>
      <c r="E9" s="22"/>
      <c r="F9" s="22"/>
    </row>
    <row r="10" spans="1:6">
      <c r="A10" s="63">
        <v>2011</v>
      </c>
      <c r="B10" s="60">
        <v>9</v>
      </c>
      <c r="C10" s="38">
        <f ca="1">IF(OR(B10=1,'M&amp;E Property Good Factor'!N11&gt;'Trends Settings '!$B$4),
ROUND('M&amp;E Property Good Factor'!N11*IF(B10&gt;ROUND($C$1*'Trends Settings '!$B$1,0),
INDIRECT("'2019 Equip Index Factors'!D"&amp;TEXT(ROUND(($C$1*'Trends Settings '!$B$1),0)+2,"0")),
'2019 Equip Index Factors'!D11)*0.01,0),
IF(OR('M&amp;E Property Good Factor'!N10 &gt; 'Trends Settings '!$B$4,B10 &lt;=ROUND($C$1*'Trends Settings '!$B$1,0)),
ROUND('Trends Settings '!$B$4*
IF(B10&gt;ROUND($C$1*'Trends Settings '!$B$1,0),INDIRECT("'2019 Equip Index Factors'!D"&amp;TEXT(ROUND(($C$1*'Trends Settings '!$B$1),0)+2,"0")),'2019 Equip Index Factors'!D11)*0.01,0),C9))</f>
        <v>55</v>
      </c>
      <c r="D10" s="38">
        <f ca="1">IF(OR(B10=1,'M&amp;E Property Good Factor'!S11&gt;'Trends Settings '!$B$3),
ROUND('M&amp;E Property Good Factor'!S11*IF(B10&gt;ROUND($D$1*'Trends Settings '!$B$1,0),
INDIRECT("'2019 Equip Index Factors'!D"&amp;TEXT(ROUND(($D$1*'Trends Settings '!$B$1),0)+2,"0")),
'2019 Equip Index Factors'!D11)*0.01,0),
IF(OR('M&amp;E Property Good Factor'!S10 &gt; 'Trends Settings '!$B$4,B10 &lt;=ROUND($D$1*'Trends Settings '!$B$1,0)),
ROUND('Trends Settings '!$B$4*
IF(B10&gt;ROUND($D$1*'Trends Settings '!$B$1,0),INDIRECT("'2019 Equip Index Factors'!D"&amp;TEXT(ROUND(($D$1*'Trends Settings '!$B$1),0)+2,"0")),'2019 Equip Index Factors'!D11)*0.01,0),D9))</f>
        <v>83</v>
      </c>
      <c r="E10" s="22"/>
      <c r="F10" s="22"/>
    </row>
    <row r="11" spans="1:6">
      <c r="A11" s="63">
        <v>2010</v>
      </c>
      <c r="B11" s="60">
        <v>10</v>
      </c>
      <c r="C11" s="38">
        <f ca="1">IF(OR(B11=1,'M&amp;E Property Good Factor'!N12&gt;'Trends Settings '!$B$4),
ROUND('M&amp;E Property Good Factor'!N12*IF(B11&gt;ROUND($C$1*'Trends Settings '!$B$1,0),
INDIRECT("'2019 Equip Index Factors'!D"&amp;TEXT(ROUND(($C$1*'Trends Settings '!$B$1),0)+2,"0")),
'2019 Equip Index Factors'!D12)*0.01,0),
IF(OR('M&amp;E Property Good Factor'!N11 &gt; 'Trends Settings '!$B$4,B11 &lt;=ROUND($C$1*'Trends Settings '!$B$1,0)),
ROUND('Trends Settings '!$B$4*
IF(B11&gt;ROUND($C$1*'Trends Settings '!$B$1,0),INDIRECT("'2019 Equip Index Factors'!D"&amp;TEXT(ROUND(($C$1*'Trends Settings '!$B$1),0)+2,"0")),'2019 Equip Index Factors'!D12)*0.01,0),C10))</f>
        <v>51</v>
      </c>
      <c r="D11" s="38">
        <f ca="1">IF(OR(B11=1,'M&amp;E Property Good Factor'!S12&gt;'Trends Settings '!$B$3),
ROUND('M&amp;E Property Good Factor'!S12*IF(B11&gt;ROUND($D$1*'Trends Settings '!$B$1,0),
INDIRECT("'2019 Equip Index Factors'!D"&amp;TEXT(ROUND(($D$1*'Trends Settings '!$B$1),0)+2,"0")),
'2019 Equip Index Factors'!D12)*0.01,0),
IF(OR('M&amp;E Property Good Factor'!S11 &gt; 'Trends Settings '!$B$4,B11 &lt;=ROUND($D$1*'Trends Settings '!$B$1,0)),
ROUND('Trends Settings '!$B$4*
IF(B11&gt;ROUND($D$1*'Trends Settings '!$B$1,0),INDIRECT("'2019 Equip Index Factors'!D"&amp;TEXT(ROUND(($D$1*'Trends Settings '!$B$1),0)+2,"0")),'2019 Equip Index Factors'!D12)*0.01,0),D10))</f>
        <v>82</v>
      </c>
      <c r="E11" s="22"/>
      <c r="F11" s="22"/>
    </row>
    <row r="12" spans="1:6">
      <c r="A12" s="63">
        <v>2009</v>
      </c>
      <c r="B12" s="60">
        <v>11</v>
      </c>
      <c r="C12" s="38">
        <f ca="1">IF(OR(B12=1,'M&amp;E Property Good Factor'!N13&gt;'Trends Settings '!$B$4),
ROUND('M&amp;E Property Good Factor'!N13*IF(B12&gt;ROUND($C$1*'Trends Settings '!$B$1,0),
INDIRECT("'2019 Equip Index Factors'!D"&amp;TEXT(ROUND(($C$1*'Trends Settings '!$B$1),0)+2,"0")),
'2019 Equip Index Factors'!D13)*0.01,0),
IF(OR('M&amp;E Property Good Factor'!N12 &gt; 'Trends Settings '!$B$4,B12 &lt;=ROUND($C$1*'Trends Settings '!$B$1,0)),
ROUND('Trends Settings '!$B$4*
IF(B12&gt;ROUND($C$1*'Trends Settings '!$B$1,0),INDIRECT("'2019 Equip Index Factors'!D"&amp;TEXT(ROUND(($C$1*'Trends Settings '!$B$1),0)+2,"0")),'2019 Equip Index Factors'!D13)*0.01,0),C11))</f>
        <v>45</v>
      </c>
      <c r="D12" s="38">
        <f ca="1">IF(OR(B12=1,'M&amp;E Property Good Factor'!S13&gt;'Trends Settings '!$B$3),
ROUND('M&amp;E Property Good Factor'!S13*IF(B12&gt;ROUND($D$1*'Trends Settings '!$B$1,0),
INDIRECT("'2019 Equip Index Factors'!D"&amp;TEXT(ROUND(($D$1*'Trends Settings '!$B$1),0)+2,"0")),
'2019 Equip Index Factors'!D13)*0.01,0),
IF(OR('M&amp;E Property Good Factor'!S12 &gt; 'Trends Settings '!$B$4,B12 &lt;=ROUND($D$1*'Trends Settings '!$B$1,0)),
ROUND('Trends Settings '!$B$4*
IF(B12&gt;ROUND($D$1*'Trends Settings '!$B$1,0),INDIRECT("'2019 Equip Index Factors'!D"&amp;TEXT(ROUND(($D$1*'Trends Settings '!$B$1),0)+2,"0")),'2019 Equip Index Factors'!D13)*0.01,0),D11))</f>
        <v>80</v>
      </c>
      <c r="E12" s="22"/>
      <c r="F12" s="22"/>
    </row>
    <row r="13" spans="1:6">
      <c r="A13" s="63">
        <v>2008</v>
      </c>
      <c r="B13" s="79">
        <v>12</v>
      </c>
      <c r="C13" s="80">
        <f ca="1">IF(OR(B13=1,'M&amp;E Property Good Factor'!N14&gt;'Trends Settings '!$B$4),
ROUND('M&amp;E Property Good Factor'!N14*IF(B13&gt;ROUND($C$1*'Trends Settings '!$B$1,0),
INDIRECT("'2019 Equip Index Factors'!D"&amp;TEXT(ROUND(($C$1*'Trends Settings '!$B$1),0)+2,"0")),
'2019 Equip Index Factors'!D14)*0.01,0),
IF(OR('M&amp;E Property Good Factor'!N13 &gt; 'Trends Settings '!$B$4,B13 &lt;=ROUND($C$1*'Trends Settings '!$B$1,0)),
ROUND('Trends Settings '!$B$4*
IF(B13&gt;ROUND($C$1*'Trends Settings '!$B$1,0),INDIRECT("'2019 Equip Index Factors'!D"&amp;TEXT(ROUND(($C$1*'Trends Settings '!$B$1),0)+2,"0")),'2019 Equip Index Factors'!D14)*0.01,0),C12))</f>
        <v>41</v>
      </c>
      <c r="D13" s="80">
        <f ca="1">IF(OR(B13=1,'M&amp;E Property Good Factor'!S14&gt;'Trends Settings '!$B$3),
ROUND('M&amp;E Property Good Factor'!S14*IF(B13&gt;ROUND($D$1*'Trends Settings '!$B$1,0),
INDIRECT("'2019 Equip Index Factors'!D"&amp;TEXT(ROUND(($D$1*'Trends Settings '!$B$1),0)+2,"0")),
'2019 Equip Index Factors'!D14)*0.01,0),
IF(OR('M&amp;E Property Good Factor'!S13 &gt; 'Trends Settings '!$B$4,B13 &lt;=ROUND($D$1*'Trends Settings '!$B$1,0)),
ROUND('Trends Settings '!$B$4*
IF(B13&gt;ROUND($D$1*'Trends Settings '!$B$1,0),INDIRECT("'2019 Equip Index Factors'!D"&amp;TEXT(ROUND(($D$1*'Trends Settings '!$B$1),0)+2,"0")),'2019 Equip Index Factors'!D14)*0.01,0),D12))</f>
        <v>79</v>
      </c>
      <c r="E13" s="22"/>
      <c r="F13" s="22"/>
    </row>
    <row r="14" spans="1:6">
      <c r="A14" s="63">
        <v>2007</v>
      </c>
      <c r="B14" s="60">
        <v>13</v>
      </c>
      <c r="C14" s="38">
        <f ca="1">IF(OR(B14=1,'M&amp;E Property Good Factor'!N15&gt;'Trends Settings '!$B$4),
ROUND('M&amp;E Property Good Factor'!N15*IF(B14&gt;ROUND($C$1*'Trends Settings '!$B$1,0),
INDIRECT("'2019 Equip Index Factors'!D"&amp;TEXT(ROUND(($C$1*'Trends Settings '!$B$1),0)+2,"0")),
'2019 Equip Index Factors'!D15)*0.01,0),
IF(OR('M&amp;E Property Good Factor'!N14 &gt; 'Trends Settings '!$B$4,B14 &lt;=ROUND($C$1*'Trends Settings '!$B$1,0)),
ROUND('Trends Settings '!$B$4*
IF(B14&gt;ROUND($C$1*'Trends Settings '!$B$1,0),INDIRECT("'2019 Equip Index Factors'!D"&amp;TEXT(ROUND(($C$1*'Trends Settings '!$B$1),0)+2,"0")),'2019 Equip Index Factors'!D15)*0.01,0),C13))</f>
        <v>36</v>
      </c>
      <c r="D14" s="38">
        <f ca="1">IF(OR(B14=1,'M&amp;E Property Good Factor'!S15&gt;'Trends Settings '!$B$3),
ROUND('M&amp;E Property Good Factor'!S15*IF(B14&gt;ROUND($D$1*'Trends Settings '!$B$1,0),
INDIRECT("'2019 Equip Index Factors'!D"&amp;TEXT(ROUND(($D$1*'Trends Settings '!$B$1),0)+2,"0")),
'2019 Equip Index Factors'!D15)*0.01,0),
IF(OR('M&amp;E Property Good Factor'!S14 &gt; 'Trends Settings '!$B$4,B14 &lt;=ROUND($D$1*'Trends Settings '!$B$1,0)),
ROUND('Trends Settings '!$B$4*
IF(B14&gt;ROUND($D$1*'Trends Settings '!$B$1,0),INDIRECT("'2019 Equip Index Factors'!D"&amp;TEXT(ROUND(($D$1*'Trends Settings '!$B$1),0)+2,"0")),'2019 Equip Index Factors'!D15)*0.01,0),D13))</f>
        <v>78</v>
      </c>
      <c r="E14" s="22"/>
      <c r="F14" s="22"/>
    </row>
    <row r="15" spans="1:6">
      <c r="A15" s="63">
        <v>2006</v>
      </c>
      <c r="B15" s="60">
        <v>14</v>
      </c>
      <c r="C15" s="38">
        <f ca="1">IF(OR(B15=1,'M&amp;E Property Good Factor'!N16&gt;'Trends Settings '!$B$4),
ROUND('M&amp;E Property Good Factor'!N16*IF(B15&gt;ROUND($C$1*'Trends Settings '!$B$1,0),
INDIRECT("'2019 Equip Index Factors'!D"&amp;TEXT(ROUND(($C$1*'Trends Settings '!$B$1),0)+2,"0")),
'2019 Equip Index Factors'!D16)*0.01,0),
IF(OR('M&amp;E Property Good Factor'!N15 &gt; 'Trends Settings '!$B$4,B15 &lt;=ROUND($C$1*'Trends Settings '!$B$1,0)),
ROUND('Trends Settings '!$B$4*
IF(B15&gt;ROUND($C$1*'Trends Settings '!$B$1,0),INDIRECT("'2019 Equip Index Factors'!D"&amp;TEXT(ROUND(($C$1*'Trends Settings '!$B$1),0)+2,"0")),'2019 Equip Index Factors'!D16)*0.01,0),C14))</f>
        <v>32</v>
      </c>
      <c r="D15" s="38">
        <f ca="1">IF(OR(B15=1,'M&amp;E Property Good Factor'!S16&gt;'Trends Settings '!$B$3),
ROUND('M&amp;E Property Good Factor'!S16*IF(B15&gt;ROUND($D$1*'Trends Settings '!$B$1,0),
INDIRECT("'2019 Equip Index Factors'!D"&amp;TEXT(ROUND(($D$1*'Trends Settings '!$B$1),0)+2,"0")),
'2019 Equip Index Factors'!D16)*0.01,0),
IF(OR('M&amp;E Property Good Factor'!S15 &gt; 'Trends Settings '!$B$4,B15 &lt;=ROUND($D$1*'Trends Settings '!$B$1,0)),
ROUND('Trends Settings '!$B$4*
IF(B15&gt;ROUND($D$1*'Trends Settings '!$B$1,0),INDIRECT("'2019 Equip Index Factors'!D"&amp;TEXT(ROUND(($D$1*'Trends Settings '!$B$1),0)+2,"0")),'2019 Equip Index Factors'!D16)*0.01,0),D14))</f>
        <v>76</v>
      </c>
      <c r="E15" s="22"/>
      <c r="F15" s="22"/>
    </row>
    <row r="16" spans="1:6">
      <c r="A16" s="63">
        <v>2005</v>
      </c>
      <c r="B16" s="60">
        <v>15</v>
      </c>
      <c r="C16" s="38">
        <f ca="1">IF(OR(B16=1,'M&amp;E Property Good Factor'!N17&gt;'Trends Settings '!$B$4),
ROUND('M&amp;E Property Good Factor'!N17*IF(B16&gt;ROUND($C$1*'Trends Settings '!$B$1,0),
INDIRECT("'2019 Equip Index Factors'!D"&amp;TEXT(ROUND(($C$1*'Trends Settings '!$B$1),0)+2,"0")),
'2019 Equip Index Factors'!D17)*0.01,0),
IF(OR('M&amp;E Property Good Factor'!N16 &gt; 'Trends Settings '!$B$4,B16 &lt;=ROUND($C$1*'Trends Settings '!$B$1,0)),
ROUND('Trends Settings '!$B$4*
IF(B16&gt;ROUND($C$1*'Trends Settings '!$B$1,0),INDIRECT("'2019 Equip Index Factors'!D"&amp;TEXT(ROUND(($C$1*'Trends Settings '!$B$1),0)+2,"0")),'2019 Equip Index Factors'!D17)*0.01,0),C15))</f>
        <v>28</v>
      </c>
      <c r="D16" s="38">
        <f ca="1">IF(OR(B16=1,'M&amp;E Property Good Factor'!S17&gt;'Trends Settings '!$B$3),
ROUND('M&amp;E Property Good Factor'!S17*IF(B16&gt;ROUND($D$1*'Trends Settings '!$B$1,0),
INDIRECT("'2019 Equip Index Factors'!D"&amp;TEXT(ROUND(($D$1*'Trends Settings '!$B$1),0)+2,"0")),
'2019 Equip Index Factors'!D17)*0.01,0),
IF(OR('M&amp;E Property Good Factor'!S16 &gt; 'Trends Settings '!$B$4,B16 &lt;=ROUND($D$1*'Trends Settings '!$B$1,0)),
ROUND('Trends Settings '!$B$4*
IF(B16&gt;ROUND($D$1*'Trends Settings '!$B$1,0),INDIRECT("'2019 Equip Index Factors'!D"&amp;TEXT(ROUND(($D$1*'Trends Settings '!$B$1),0)+2,"0")),'2019 Equip Index Factors'!D17)*0.01,0),D15))</f>
        <v>74</v>
      </c>
      <c r="E16" s="22"/>
      <c r="F16" s="22"/>
    </row>
    <row r="17" spans="1:6">
      <c r="A17" s="63">
        <v>2004</v>
      </c>
      <c r="B17" s="60">
        <v>16</v>
      </c>
      <c r="C17" s="38">
        <f ca="1">IF(OR(B17=1,'M&amp;E Property Good Factor'!N18&gt;'Trends Settings '!$B$4),
ROUND('M&amp;E Property Good Factor'!N18*IF(B17&gt;ROUND($C$1*'Trends Settings '!$B$1,0),
INDIRECT("'2019 Equip Index Factors'!D"&amp;TEXT(ROUND(($C$1*'Trends Settings '!$B$1),0)+2,"0")),
'2019 Equip Index Factors'!D18)*0.01,0),
IF(OR('M&amp;E Property Good Factor'!N17 &gt; 'Trends Settings '!$B$4,B17 &lt;=ROUND($C$1*'Trends Settings '!$B$1,0)),
ROUND('Trends Settings '!$B$4*
IF(B17&gt;ROUND($C$1*'Trends Settings '!$B$1,0),INDIRECT("'2019 Equip Index Factors'!D"&amp;TEXT(ROUND(($C$1*'Trends Settings '!$B$1),0)+2,"0")),'2019 Equip Index Factors'!D18)*0.01,0),C16))</f>
        <v>24</v>
      </c>
      <c r="D17" s="38">
        <f ca="1">IF(OR(B17=1,'M&amp;E Property Good Factor'!S18&gt;'Trends Settings '!$B$3),
ROUND('M&amp;E Property Good Factor'!S18*IF(B17&gt;ROUND($D$1*'Trends Settings '!$B$1,0),
INDIRECT("'2019 Equip Index Factors'!D"&amp;TEXT(ROUND(($D$1*'Trends Settings '!$B$1),0)+2,"0")),
'2019 Equip Index Factors'!D18)*0.01,0),
IF(OR('M&amp;E Property Good Factor'!S17 &gt; 'Trends Settings '!$B$4,B17 &lt;=ROUND($D$1*'Trends Settings '!$B$1,0)),
ROUND('Trends Settings '!$B$4*
IF(B17&gt;ROUND($D$1*'Trends Settings '!$B$1,0),INDIRECT("'2019 Equip Index Factors'!D"&amp;TEXT(ROUND(($D$1*'Trends Settings '!$B$1),0)+2,"0")),'2019 Equip Index Factors'!D18)*0.01,0),D16))</f>
        <v>73</v>
      </c>
      <c r="E17" s="22"/>
      <c r="F17" s="22"/>
    </row>
    <row r="18" spans="1:6">
      <c r="A18" s="63">
        <v>2003</v>
      </c>
      <c r="B18" s="60">
        <v>17</v>
      </c>
      <c r="C18" s="38">
        <f ca="1">IF(OR(B18=1,'M&amp;E Property Good Factor'!N19&gt;'Trends Settings '!$B$4),
ROUND('M&amp;E Property Good Factor'!N19*IF(B18&gt;ROUND($C$1*'Trends Settings '!$B$1,0),
INDIRECT("'2019 Equip Index Factors'!D"&amp;TEXT(ROUND(($C$1*'Trends Settings '!$B$1),0)+2,"0")),
'2019 Equip Index Factors'!D19)*0.01,0),
IF(OR('M&amp;E Property Good Factor'!N18 &gt; 'Trends Settings '!$B$4,B18 &lt;=ROUND($C$1*'Trends Settings '!$B$1,0)),
ROUND('Trends Settings '!$B$4*
IF(B18&gt;ROUND($C$1*'Trends Settings '!$B$1,0),INDIRECT("'2019 Equip Index Factors'!D"&amp;TEXT(ROUND(($C$1*'Trends Settings '!$B$1),0)+2,"0")),'2019 Equip Index Factors'!D19)*0.01,0),C17))</f>
        <v>21</v>
      </c>
      <c r="D18" s="38">
        <f ca="1">IF(OR(B18=1,'M&amp;E Property Good Factor'!S19&gt;'Trends Settings '!$B$3),
ROUND('M&amp;E Property Good Factor'!S19*IF(B18&gt;ROUND($D$1*'Trends Settings '!$B$1,0),
INDIRECT("'2019 Equip Index Factors'!D"&amp;TEXT(ROUND(($D$1*'Trends Settings '!$B$1),0)+2,"0")),
'2019 Equip Index Factors'!D19)*0.01,0),
IF(OR('M&amp;E Property Good Factor'!S18 &gt; 'Trends Settings '!$B$4,B18 &lt;=ROUND($D$1*'Trends Settings '!$B$1,0)),
ROUND('Trends Settings '!$B$4*
IF(B18&gt;ROUND($D$1*'Trends Settings '!$B$1,0),INDIRECT("'2019 Equip Index Factors'!D"&amp;TEXT(ROUND(($D$1*'Trends Settings '!$B$1),0)+2,"0")),'2019 Equip Index Factors'!D19)*0.01,0),D17))</f>
        <v>70</v>
      </c>
      <c r="E18" s="22"/>
      <c r="F18" s="22"/>
    </row>
    <row r="19" spans="1:6">
      <c r="A19" s="63">
        <v>2002</v>
      </c>
      <c r="B19" s="60">
        <v>18</v>
      </c>
      <c r="C19" s="38">
        <f ca="1">IF(OR(B19=1,'M&amp;E Property Good Factor'!N20&gt;'Trends Settings '!$B$4),
ROUND('M&amp;E Property Good Factor'!N20*IF(B19&gt;ROUND($C$1*'Trends Settings '!$B$1,0),
INDIRECT("'2019 Equip Index Factors'!D"&amp;TEXT(ROUND(($C$1*'Trends Settings '!$B$1),0)+2,"0")),
'2019 Equip Index Factors'!D20)*0.01,0),
IF(OR('M&amp;E Property Good Factor'!N19 &gt; 'Trends Settings '!$B$4,B19 &lt;=ROUND($C$1*'Trends Settings '!$B$1,0)),
ROUND('Trends Settings '!$B$4*
IF(B19&gt;ROUND($C$1*'Trends Settings '!$B$1,0),INDIRECT("'2019 Equip Index Factors'!D"&amp;TEXT(ROUND(($C$1*'Trends Settings '!$B$1),0)+2,"0")),'2019 Equip Index Factors'!D20)*0.01,0),C18))</f>
        <v>18</v>
      </c>
      <c r="D19" s="38">
        <f ca="1">IF(OR(B19=1,'M&amp;E Property Good Factor'!S20&gt;'Trends Settings '!$B$3),
ROUND('M&amp;E Property Good Factor'!S20*IF(B19&gt;ROUND($D$1*'Trends Settings '!$B$1,0),
INDIRECT("'2019 Equip Index Factors'!D"&amp;TEXT(ROUND(($D$1*'Trends Settings '!$B$1),0)+2,"0")),
'2019 Equip Index Factors'!D20)*0.01,0),
IF(OR('M&amp;E Property Good Factor'!S19 &gt; 'Trends Settings '!$B$4,B19 &lt;=ROUND($D$1*'Trends Settings '!$B$1,0)),
ROUND('Trends Settings '!$B$4*
IF(B19&gt;ROUND($D$1*'Trends Settings '!$B$1,0),INDIRECT("'2019 Equip Index Factors'!D"&amp;TEXT(ROUND(($D$1*'Trends Settings '!$B$1),0)+2,"0")),'2019 Equip Index Factors'!D20)*0.01,0),D18))</f>
        <v>67</v>
      </c>
      <c r="E19" s="22"/>
      <c r="F19" s="22"/>
    </row>
    <row r="20" spans="1:6">
      <c r="A20" s="63">
        <v>2001</v>
      </c>
      <c r="B20" s="60">
        <v>19</v>
      </c>
      <c r="C20" s="38">
        <f ca="1">IF(OR(B20=1,'M&amp;E Property Good Factor'!N21&gt;'Trends Settings '!$B$4),
ROUND('M&amp;E Property Good Factor'!N21*IF(B20&gt;ROUND($C$1*'Trends Settings '!$B$1,0),
INDIRECT("'2019 Equip Index Factors'!D"&amp;TEXT(ROUND(($C$1*'Trends Settings '!$B$1),0)+2,"0")),
'2019 Equip Index Factors'!D21)*0.01,0),
IF(OR('M&amp;E Property Good Factor'!N20 &gt; 'Trends Settings '!$B$4,B20 &lt;=ROUND($C$1*'Trends Settings '!$B$1,0)),
ROUND('Trends Settings '!$B$4*
IF(B20&gt;ROUND($C$1*'Trends Settings '!$B$1,0),INDIRECT("'2019 Equip Index Factors'!D"&amp;TEXT(ROUND(($C$1*'Trends Settings '!$B$1),0)+2,"0")),'2019 Equip Index Factors'!D21)*0.01,0),C19))</f>
        <v>17</v>
      </c>
      <c r="D20" s="38">
        <f ca="1">IF(OR(B20=1,'M&amp;E Property Good Factor'!S21&gt;'Trends Settings '!$B$3),
ROUND('M&amp;E Property Good Factor'!S21*IF(B20&gt;ROUND($D$1*'Trends Settings '!$B$1,0),
INDIRECT("'2019 Equip Index Factors'!D"&amp;TEXT(ROUND(($D$1*'Trends Settings '!$B$1),0)+2,"0")),
'2019 Equip Index Factors'!D21)*0.01,0),
IF(OR('M&amp;E Property Good Factor'!S20 &gt; 'Trends Settings '!$B$4,B20 &lt;=ROUND($D$1*'Trends Settings '!$B$1,0)),
ROUND('Trends Settings '!$B$4*
IF(B20&gt;ROUND($D$1*'Trends Settings '!$B$1,0),INDIRECT("'2019 Equip Index Factors'!D"&amp;TEXT(ROUND(($D$1*'Trends Settings '!$B$1),0)+2,"0")),'2019 Equip Index Factors'!D21)*0.01,0),D19))</f>
        <v>63</v>
      </c>
      <c r="E20" s="22"/>
      <c r="F20" s="22"/>
    </row>
    <row r="21" spans="1:6">
      <c r="A21" s="63">
        <v>2000</v>
      </c>
      <c r="B21" s="60">
        <v>20</v>
      </c>
      <c r="C21" s="38">
        <f ca="1">IF(OR(B21=1,'M&amp;E Property Good Factor'!N22&gt;'Trends Settings '!$B$4),
ROUND('M&amp;E Property Good Factor'!N22*IF(B21&gt;ROUND($C$1*'Trends Settings '!$B$1,0),
INDIRECT("'2019 Equip Index Factors'!D"&amp;TEXT(ROUND(($C$1*'Trends Settings '!$B$1),0)+2,"0")),
'2019 Equip Index Factors'!D22)*0.01,0),
IF(OR('M&amp;E Property Good Factor'!N21 &gt; 'Trends Settings '!$B$4,B21 &lt;=ROUND($C$1*'Trends Settings '!$B$1,0)),
ROUND('Trends Settings '!$B$4*
IF(B21&gt;ROUND($C$1*'Trends Settings '!$B$1,0),INDIRECT("'2019 Equip Index Factors'!D"&amp;TEXT(ROUND(($C$1*'Trends Settings '!$B$1),0)+2,"0")),'2019 Equip Index Factors'!D22)*0.01,0),C20))</f>
        <v>17</v>
      </c>
      <c r="D21" s="38">
        <f ca="1">IF(OR(B21=1,'M&amp;E Property Good Factor'!S22&gt;'Trends Settings '!$B$3),
ROUND('M&amp;E Property Good Factor'!S22*IF(B21&gt;ROUND($D$1*'Trends Settings '!$B$1,0),
INDIRECT("'2019 Equip Index Factors'!D"&amp;TEXT(ROUND(($D$1*'Trends Settings '!$B$1),0)+2,"0")),
'2019 Equip Index Factors'!D22)*0.01,0),
IF(OR('M&amp;E Property Good Factor'!S21 &gt; 'Trends Settings '!$B$4,B21 &lt;=ROUND($D$1*'Trends Settings '!$B$1,0)),
ROUND('Trends Settings '!$B$4*
IF(B21&gt;ROUND($D$1*'Trends Settings '!$B$1,0),INDIRECT("'2019 Equip Index Factors'!D"&amp;TEXT(ROUND(($D$1*'Trends Settings '!$B$1),0)+2,"0")),'2019 Equip Index Factors'!D22)*0.01,0),D20))</f>
        <v>59</v>
      </c>
      <c r="E21" s="22"/>
      <c r="F21" s="22"/>
    </row>
    <row r="22" spans="1:6">
      <c r="A22" s="63">
        <v>1999</v>
      </c>
      <c r="B22" s="60">
        <v>21</v>
      </c>
      <c r="C22" s="38">
        <f ca="1">IF(OR(B22=1,'M&amp;E Property Good Factor'!N23&gt;'Trends Settings '!$B$4),
ROUND('M&amp;E Property Good Factor'!N23*IF(B22&gt;ROUND($C$1*'Trends Settings '!$B$1,0),
INDIRECT("'2019 Equip Index Factors'!D"&amp;TEXT(ROUND(($C$1*'Trends Settings '!$B$1),0)+2,"0")),
'2019 Equip Index Factors'!D23)*0.01,0),
IF(OR('M&amp;E Property Good Factor'!N22 &gt; 'Trends Settings '!$B$4,B22 &lt;=ROUND($C$1*'Trends Settings '!$B$1,0)),
ROUND('Trends Settings '!$B$4*
IF(B22&gt;ROUND($C$1*'Trends Settings '!$B$1,0),INDIRECT("'2019 Equip Index Factors'!D"&amp;TEXT(ROUND(($C$1*'Trends Settings '!$B$1),0)+2,"0")),'2019 Equip Index Factors'!D23)*0.01,0),C21))</f>
        <v>17</v>
      </c>
      <c r="D22" s="38">
        <f ca="1">IF(OR(B22=1,'M&amp;E Property Good Factor'!S23&gt;'Trends Settings '!$B$3),
ROUND('M&amp;E Property Good Factor'!S23*IF(B22&gt;ROUND($D$1*'Trends Settings '!$B$1,0),
INDIRECT("'2019 Equip Index Factors'!D"&amp;TEXT(ROUND(($D$1*'Trends Settings '!$B$1),0)+2,"0")),
'2019 Equip Index Factors'!D23)*0.01,0),
IF(OR('M&amp;E Property Good Factor'!S22 &gt; 'Trends Settings '!$B$4,B22 &lt;=ROUND($D$1*'Trends Settings '!$B$1,0)),
ROUND('Trends Settings '!$B$4*
IF(B22&gt;ROUND($D$1*'Trends Settings '!$B$1,0),INDIRECT("'2019 Equip Index Factors'!D"&amp;TEXT(ROUND(($D$1*'Trends Settings '!$B$1),0)+2,"0")),'2019 Equip Index Factors'!D23)*0.01,0),D21))</f>
        <v>55</v>
      </c>
      <c r="E22" s="22"/>
      <c r="F22" s="22"/>
    </row>
    <row r="23" spans="1:6">
      <c r="A23" s="63">
        <v>1998</v>
      </c>
      <c r="B23" s="60">
        <v>22</v>
      </c>
      <c r="C23" s="38">
        <f ca="1">IF(OR(B23=1,'M&amp;E Property Good Factor'!N24&gt;'Trends Settings '!$B$4),
ROUND('M&amp;E Property Good Factor'!N24*IF(B23&gt;ROUND($C$1*'Trends Settings '!$B$1,0),
INDIRECT("'2019 Equip Index Factors'!D"&amp;TEXT(ROUND(($C$1*'Trends Settings '!$B$1),0)+2,"0")),
'2019 Equip Index Factors'!D24)*0.01,0),
IF(OR('M&amp;E Property Good Factor'!N23 &gt; 'Trends Settings '!$B$4,B23 &lt;=ROUND($C$1*'Trends Settings '!$B$1,0)),
ROUND('Trends Settings '!$B$4*
IF(B23&gt;ROUND($C$1*'Trends Settings '!$B$1,0),INDIRECT("'2019 Equip Index Factors'!D"&amp;TEXT(ROUND(($C$1*'Trends Settings '!$B$1),0)+2,"0")),'2019 Equip Index Factors'!D24)*0.01,0),C22))</f>
        <v>17</v>
      </c>
      <c r="D23" s="38">
        <f ca="1">IF(OR(B23=1,'M&amp;E Property Good Factor'!S24&gt;'Trends Settings '!$B$3),
ROUND('M&amp;E Property Good Factor'!S24*IF(B23&gt;ROUND($D$1*'Trends Settings '!$B$1,0),
INDIRECT("'2019 Equip Index Factors'!D"&amp;TEXT(ROUND(($D$1*'Trends Settings '!$B$1),0)+2,"0")),
'2019 Equip Index Factors'!D24)*0.01,0),
IF(OR('M&amp;E Property Good Factor'!S23 &gt; 'Trends Settings '!$B$4,B23 &lt;=ROUND($D$1*'Trends Settings '!$B$1,0)),
ROUND('Trends Settings '!$B$4*
IF(B23&gt;ROUND($D$1*'Trends Settings '!$B$1,0),INDIRECT("'2019 Equip Index Factors'!D"&amp;TEXT(ROUND(($D$1*'Trends Settings '!$B$1),0)+2,"0")),'2019 Equip Index Factors'!D24)*0.01,0),D22))</f>
        <v>51</v>
      </c>
      <c r="E23" s="22"/>
      <c r="F23" s="22"/>
    </row>
    <row r="24" spans="1:6">
      <c r="A24" s="63">
        <v>1997</v>
      </c>
      <c r="B24" s="60">
        <v>23</v>
      </c>
      <c r="C24" s="38">
        <f ca="1">IF(OR(B24=1,'M&amp;E Property Good Factor'!N25&gt;'Trends Settings '!$B$4),
ROUND('M&amp;E Property Good Factor'!N25*IF(B24&gt;ROUND($C$1*'Trends Settings '!$B$1,0),
INDIRECT("'2019 Equip Index Factors'!D"&amp;TEXT(ROUND(($C$1*'Trends Settings '!$B$1),0)+2,"0")),
'2019 Equip Index Factors'!D25)*0.01,0),
IF(OR('M&amp;E Property Good Factor'!N24 &gt; 'Trends Settings '!$B$4,B24 &lt;=ROUND($C$1*'Trends Settings '!$B$1,0)),
ROUND('Trends Settings '!$B$4*
IF(B24&gt;ROUND($C$1*'Trends Settings '!$B$1,0),INDIRECT("'2019 Equip Index Factors'!D"&amp;TEXT(ROUND(($C$1*'Trends Settings '!$B$1),0)+2,"0")),'2019 Equip Index Factors'!D25)*0.01,0),C23))</f>
        <v>17</v>
      </c>
      <c r="D24" s="38">
        <f ca="1">IF(OR(B24=1,'M&amp;E Property Good Factor'!S25&gt;'Trends Settings '!$B$3),
ROUND('M&amp;E Property Good Factor'!S25*IF(B24&gt;ROUND($D$1*'Trends Settings '!$B$1,0),
INDIRECT("'2019 Equip Index Factors'!D"&amp;TEXT(ROUND(($D$1*'Trends Settings '!$B$1),0)+2,"0")),
'2019 Equip Index Factors'!D25)*0.01,0),
IF(OR('M&amp;E Property Good Factor'!S24 &gt; 'Trends Settings '!$B$4,B24 &lt;=ROUND($D$1*'Trends Settings '!$B$1,0)),
ROUND('Trends Settings '!$B$4*
IF(B24&gt;ROUND($D$1*'Trends Settings '!$B$1,0),INDIRECT("'2019 Equip Index Factors'!D"&amp;TEXT(ROUND(($D$1*'Trends Settings '!$B$1),0)+2,"0")),'2019 Equip Index Factors'!D25)*0.01,0),D23))</f>
        <v>47</v>
      </c>
      <c r="E24" s="22"/>
      <c r="F24" s="22"/>
    </row>
    <row r="25" spans="1:6">
      <c r="A25" s="63">
        <v>1996</v>
      </c>
      <c r="B25" s="60">
        <v>24</v>
      </c>
      <c r="C25" s="38">
        <f ca="1">IF(OR(B25=1,'M&amp;E Property Good Factor'!N26&gt;'Trends Settings '!$B$4),
ROUND('M&amp;E Property Good Factor'!N26*IF(B25&gt;ROUND($C$1*'Trends Settings '!$B$1,0),
INDIRECT("'2019 Equip Index Factors'!D"&amp;TEXT(ROUND(($C$1*'Trends Settings '!$B$1),0)+2,"0")),
'2019 Equip Index Factors'!D26)*0.01,0),
IF(OR('M&amp;E Property Good Factor'!N25 &gt; 'Trends Settings '!$B$4,B25 &lt;=ROUND($C$1*'Trends Settings '!$B$1,0)),
ROUND('Trends Settings '!$B$4*
IF(B25&gt;ROUND($C$1*'Trends Settings '!$B$1,0),INDIRECT("'2019 Equip Index Factors'!D"&amp;TEXT(ROUND(($C$1*'Trends Settings '!$B$1),0)+2,"0")),'2019 Equip Index Factors'!D26)*0.01,0),C24))</f>
        <v>17</v>
      </c>
      <c r="D25" s="38">
        <f ca="1">IF(OR(B25=1,'M&amp;E Property Good Factor'!S26&gt;'Trends Settings '!$B$3),
ROUND('M&amp;E Property Good Factor'!S26*IF(B25&gt;ROUND($D$1*'Trends Settings '!$B$1,0),
INDIRECT("'2019 Equip Index Factors'!D"&amp;TEXT(ROUND(($D$1*'Trends Settings '!$B$1),0)+2,"0")),
'2019 Equip Index Factors'!D26)*0.01,0),
IF(OR('M&amp;E Property Good Factor'!S25 &gt; 'Trends Settings '!$B$4,B25 &lt;=ROUND($D$1*'Trends Settings '!$B$1,0)),
ROUND('Trends Settings '!$B$4*
IF(B25&gt;ROUND($D$1*'Trends Settings '!$B$1,0),INDIRECT("'2019 Equip Index Factors'!D"&amp;TEXT(ROUND(($D$1*'Trends Settings '!$B$1),0)+2,"0")),'2019 Equip Index Factors'!D26)*0.01,0),D24))</f>
        <v>43</v>
      </c>
      <c r="E25" s="22"/>
      <c r="F25" s="22"/>
    </row>
    <row r="26" spans="1:6">
      <c r="A26" s="63">
        <v>1995</v>
      </c>
      <c r="B26" s="60">
        <v>25</v>
      </c>
      <c r="C26" s="38">
        <f ca="1">IF(OR(B26=1,'M&amp;E Property Good Factor'!N27&gt;'Trends Settings '!$B$4),
ROUND('M&amp;E Property Good Factor'!N27*IF(B26&gt;ROUND($C$1*'Trends Settings '!$B$1,0),
INDIRECT("'2019 Equip Index Factors'!D"&amp;TEXT(ROUND(($C$1*'Trends Settings '!$B$1),0)+2,"0")),
'2019 Equip Index Factors'!D27)*0.01,0),
IF(OR('M&amp;E Property Good Factor'!N26 &gt; 'Trends Settings '!$B$4,B26 &lt;=ROUND($C$1*'Trends Settings '!$B$1,0)),
ROUND('Trends Settings '!$B$4*
IF(B26&gt;ROUND($C$1*'Trends Settings '!$B$1,0),INDIRECT("'2019 Equip Index Factors'!D"&amp;TEXT(ROUND(($C$1*'Trends Settings '!$B$1),0)+2,"0")),'2019 Equip Index Factors'!D27)*0.01,0),C25))</f>
        <v>17</v>
      </c>
      <c r="D26" s="38">
        <f ca="1">IF(OR(B26=1,'M&amp;E Property Good Factor'!S27&gt;'Trends Settings '!$B$3),
ROUND('M&amp;E Property Good Factor'!S27*IF(B26&gt;ROUND($D$1*'Trends Settings '!$B$1,0),
INDIRECT("'2019 Equip Index Factors'!D"&amp;TEXT(ROUND(($D$1*'Trends Settings '!$B$1),0)+2,"0")),
'2019 Equip Index Factors'!D27)*0.01,0),
IF(OR('M&amp;E Property Good Factor'!S26 &gt; 'Trends Settings '!$B$4,B26 &lt;=ROUND($D$1*'Trends Settings '!$B$1,0)),
ROUND('Trends Settings '!$B$4*
IF(B26&gt;ROUND($D$1*'Trends Settings '!$B$1,0),INDIRECT("'2019 Equip Index Factors'!D"&amp;TEXT(ROUND(($D$1*'Trends Settings '!$B$1),0)+2,"0")),'2019 Equip Index Factors'!D27)*0.01,0),D25))</f>
        <v>40</v>
      </c>
      <c r="E26" s="22"/>
      <c r="F26" s="22"/>
    </row>
    <row r="27" spans="1:6">
      <c r="A27" s="63">
        <v>1994</v>
      </c>
      <c r="B27" s="60">
        <v>26</v>
      </c>
      <c r="C27" s="38">
        <f ca="1">IF(OR(B27=1,'M&amp;E Property Good Factor'!N28&gt;'Trends Settings '!$B$4),
ROUND('M&amp;E Property Good Factor'!N28*IF(B27&gt;ROUND($C$1*'Trends Settings '!$B$1,0),
INDIRECT("'2019 Equip Index Factors'!D"&amp;TEXT(ROUND(($C$1*'Trends Settings '!$B$1),0)+2,"0")),
'2019 Equip Index Factors'!D28)*0.01,0),
IF(OR('M&amp;E Property Good Factor'!N27 &gt; 'Trends Settings '!$B$4,B27 &lt;=ROUND($C$1*'Trends Settings '!$B$1,0)),
ROUND('Trends Settings '!$B$4*
IF(B27&gt;ROUND($C$1*'Trends Settings '!$B$1,0),INDIRECT("'2019 Equip Index Factors'!D"&amp;TEXT(ROUND(($C$1*'Trends Settings '!$B$1),0)+2,"0")),'2019 Equip Index Factors'!D28)*0.01,0),C26))</f>
        <v>17</v>
      </c>
      <c r="D27" s="38">
        <f ca="1">IF(OR(B27=1,'M&amp;E Property Good Factor'!S28&gt;'Trends Settings '!$B$3),
ROUND('M&amp;E Property Good Factor'!S28*IF(B27&gt;ROUND($D$1*'Trends Settings '!$B$1,0),
INDIRECT("'2019 Equip Index Factors'!D"&amp;TEXT(ROUND(($D$1*'Trends Settings '!$B$1),0)+2,"0")),
'2019 Equip Index Factors'!D28)*0.01,0),
IF(OR('M&amp;E Property Good Factor'!S27 &gt; 'Trends Settings '!$B$4,B27 &lt;=ROUND($D$1*'Trends Settings '!$B$1,0)),
ROUND('Trends Settings '!$B$4*
IF(B27&gt;ROUND($D$1*'Trends Settings '!$B$1,0),INDIRECT("'2019 Equip Index Factors'!D"&amp;TEXT(ROUND(($D$1*'Trends Settings '!$B$1),0)+2,"0")),'2019 Equip Index Factors'!D28)*0.01,0),D26))</f>
        <v>39</v>
      </c>
      <c r="E27" s="22"/>
      <c r="F27" s="22"/>
    </row>
    <row r="28" spans="1:6">
      <c r="A28" s="63">
        <v>1993</v>
      </c>
      <c r="B28" s="60">
        <v>27</v>
      </c>
      <c r="C28" s="38">
        <f ca="1">IF(OR(B28=1,'M&amp;E Property Good Factor'!N29&gt;'Trends Settings '!$B$4),
ROUND('M&amp;E Property Good Factor'!N29*IF(B28&gt;ROUND($C$1*'Trends Settings '!$B$1,0),
INDIRECT("'2019 Equip Index Factors'!D"&amp;TEXT(ROUND(($C$1*'Trends Settings '!$B$1),0)+2,"0")),
'2019 Equip Index Factors'!D29)*0.01,0),
IF(OR('M&amp;E Property Good Factor'!N28 &gt; 'Trends Settings '!$B$4,B28 &lt;=ROUND($C$1*'Trends Settings '!$B$1,0)),
ROUND('Trends Settings '!$B$4*
IF(B28&gt;ROUND($C$1*'Trends Settings '!$B$1,0),INDIRECT("'2019 Equip Index Factors'!D"&amp;TEXT(ROUND(($C$1*'Trends Settings '!$B$1),0)+2,"0")),'2019 Equip Index Factors'!D29)*0.01,0),C27))</f>
        <v>17</v>
      </c>
      <c r="D28" s="38">
        <f ca="1">IF(OR(B28=1,'M&amp;E Property Good Factor'!S29&gt;'Trends Settings '!$B$3),
ROUND('M&amp;E Property Good Factor'!S29*IF(B28&gt;ROUND($D$1*'Trends Settings '!$B$1,0),
INDIRECT("'2019 Equip Index Factors'!D"&amp;TEXT(ROUND(($D$1*'Trends Settings '!$B$1),0)+2,"0")),
'2019 Equip Index Factors'!D29)*0.01,0),
IF(OR('M&amp;E Property Good Factor'!S28 &gt; 'Trends Settings '!$B$4,B28 &lt;=ROUND($D$1*'Trends Settings '!$B$1,0)),
ROUND('Trends Settings '!$B$4*
IF(B28&gt;ROUND($D$1*'Trends Settings '!$B$1,0),INDIRECT("'2019 Equip Index Factors'!D"&amp;TEXT(ROUND(($D$1*'Trends Settings '!$B$1),0)+2,"0")),'2019 Equip Index Factors'!D29)*0.01,0),D27))</f>
        <v>36</v>
      </c>
      <c r="E28" s="22"/>
      <c r="F28" s="22"/>
    </row>
    <row r="29" spans="1:6">
      <c r="A29" s="63">
        <v>1992</v>
      </c>
      <c r="B29" s="60">
        <v>28</v>
      </c>
      <c r="C29" s="38">
        <f ca="1">IF(OR(B29=1,'M&amp;E Property Good Factor'!N30&gt;'Trends Settings '!$B$4),
ROUND('M&amp;E Property Good Factor'!N30*IF(B29&gt;ROUND($C$1*'Trends Settings '!$B$1,0),
INDIRECT("'2019 Equip Index Factors'!D"&amp;TEXT(ROUND(($C$1*'Trends Settings '!$B$1),0)+2,"0")),
'2019 Equip Index Factors'!D30)*0.01,0),
IF(OR('M&amp;E Property Good Factor'!N29 &gt; 'Trends Settings '!$B$4,B29 &lt;=ROUND($C$1*'Trends Settings '!$B$1,0)),
ROUND('Trends Settings '!$B$4*
IF(B29&gt;ROUND($C$1*'Trends Settings '!$B$1,0),INDIRECT("'2019 Equip Index Factors'!D"&amp;TEXT(ROUND(($C$1*'Trends Settings '!$B$1),0)+2,"0")),'2019 Equip Index Factors'!D30)*0.01,0),C28))</f>
        <v>17</v>
      </c>
      <c r="D29" s="38">
        <f ca="1">IF(OR(B29=1,'M&amp;E Property Good Factor'!S30&gt;'Trends Settings '!$B$3),
ROUND('M&amp;E Property Good Factor'!S30*IF(B29&gt;ROUND($D$1*'Trends Settings '!$B$1,0),
INDIRECT("'2019 Equip Index Factors'!D"&amp;TEXT(ROUND(($D$1*'Trends Settings '!$B$1),0)+2,"0")),
'2019 Equip Index Factors'!D30)*0.01,0),
IF(OR('M&amp;E Property Good Factor'!S29 &gt; 'Trends Settings '!$B$4,B29 &lt;=ROUND($D$1*'Trends Settings '!$B$1,0)),
ROUND('Trends Settings '!$B$4*
IF(B29&gt;ROUND($D$1*'Trends Settings '!$B$1,0),INDIRECT("'2019 Equip Index Factors'!D"&amp;TEXT(ROUND(($D$1*'Trends Settings '!$B$1),0)+2,"0")),'2019 Equip Index Factors'!D30)*0.01,0),D28))</f>
        <v>33</v>
      </c>
      <c r="E29" s="22"/>
      <c r="F29" s="22"/>
    </row>
    <row r="30" spans="1:6">
      <c r="A30" s="63">
        <v>1991</v>
      </c>
      <c r="B30" s="60">
        <v>29</v>
      </c>
      <c r="C30" s="38">
        <f ca="1">IF(OR(B30=1,'M&amp;E Property Good Factor'!N31&gt;'Trends Settings '!$B$4),
ROUND('M&amp;E Property Good Factor'!N31*IF(B30&gt;ROUND($C$1*'Trends Settings '!$B$1,0),
INDIRECT("'2019 Equip Index Factors'!D"&amp;TEXT(ROUND(($C$1*'Trends Settings '!$B$1),0)+2,"0")),
'2019 Equip Index Factors'!D31)*0.01,0),
IF(OR('M&amp;E Property Good Factor'!N30 &gt; 'Trends Settings '!$B$4,B30 &lt;=ROUND($C$1*'Trends Settings '!$B$1,0)),
ROUND('Trends Settings '!$B$4*
IF(B30&gt;ROUND($C$1*'Trends Settings '!$B$1,0),INDIRECT("'2019 Equip Index Factors'!D"&amp;TEXT(ROUND(($C$1*'Trends Settings '!$B$1),0)+2,"0")),'2019 Equip Index Factors'!D31)*0.01,0),C29))</f>
        <v>17</v>
      </c>
      <c r="D30" s="38">
        <f ca="1">IF(OR(B30=1,'M&amp;E Property Good Factor'!S31&gt;'Trends Settings '!$B$3),
ROUND('M&amp;E Property Good Factor'!S31*IF(B30&gt;ROUND($D$1*'Trends Settings '!$B$1,0),
INDIRECT("'2019 Equip Index Factors'!D"&amp;TEXT(ROUND(($D$1*'Trends Settings '!$B$1),0)+2,"0")),
'2019 Equip Index Factors'!D31)*0.01,0),
IF(OR('M&amp;E Property Good Factor'!S30 &gt; 'Trends Settings '!$B$4,B30 &lt;=ROUND($D$1*'Trends Settings '!$B$1,0)),
ROUND('Trends Settings '!$B$4*
IF(B30&gt;ROUND($D$1*'Trends Settings '!$B$1,0),INDIRECT("'2019 Equip Index Factors'!D"&amp;TEXT(ROUND(($D$1*'Trends Settings '!$B$1),0)+2,"0")),'2019 Equip Index Factors'!D31)*0.01,0),D29))</f>
        <v>31</v>
      </c>
      <c r="E30" s="22"/>
      <c r="F30" s="22"/>
    </row>
    <row r="31" spans="1:6">
      <c r="A31" s="63">
        <v>1990</v>
      </c>
      <c r="B31" s="60">
        <v>30</v>
      </c>
      <c r="C31" s="38">
        <f ca="1">IF(OR(B31=1,'M&amp;E Property Good Factor'!N32&gt;'Trends Settings '!$B$4),
ROUND('M&amp;E Property Good Factor'!N32*IF(B31&gt;ROUND($C$1*'Trends Settings '!$B$1,0),
INDIRECT("'2019 Equip Index Factors'!D"&amp;TEXT(ROUND(($C$1*'Trends Settings '!$B$1),0)+2,"0")),
'2019 Equip Index Factors'!D32)*0.01,0),
IF(OR('M&amp;E Property Good Factor'!N31 &gt; 'Trends Settings '!$B$4,B31 &lt;=ROUND($C$1*'Trends Settings '!$B$1,0)),
ROUND('Trends Settings '!$B$4*
IF(B31&gt;ROUND($C$1*'Trends Settings '!$B$1,0),INDIRECT("'2019 Equip Index Factors'!D"&amp;TEXT(ROUND(($C$1*'Trends Settings '!$B$1),0)+2,"0")),'2019 Equip Index Factors'!D32)*0.01,0),C30))</f>
        <v>17</v>
      </c>
      <c r="D31" s="38">
        <f ca="1">IF(OR(B31=1,'M&amp;E Property Good Factor'!S32&gt;'Trends Settings '!$B$3),
ROUND('M&amp;E Property Good Factor'!S32*IF(B31&gt;ROUND($D$1*'Trends Settings '!$B$1,0),
INDIRECT("'2019 Equip Index Factors'!D"&amp;TEXT(ROUND(($D$1*'Trends Settings '!$B$1),0)+2,"0")),
'2019 Equip Index Factors'!D32)*0.01,0),
IF(OR('M&amp;E Property Good Factor'!S31 &gt; 'Trends Settings '!$B$4,B31 &lt;=ROUND($D$1*'Trends Settings '!$B$1,0)),
ROUND('Trends Settings '!$B$4*
IF(B31&gt;ROUND($D$1*'Trends Settings '!$B$1,0),INDIRECT("'2019 Equip Index Factors'!D"&amp;TEXT(ROUND(($D$1*'Trends Settings '!$B$1),0)+2,"0")),'2019 Equip Index Factors'!D32)*0.01,0),D30))</f>
        <v>29</v>
      </c>
      <c r="E31" s="22"/>
      <c r="F31" s="22"/>
    </row>
    <row r="32" spans="1:6">
      <c r="A32" s="63">
        <v>1989</v>
      </c>
      <c r="B32" s="60">
        <v>31</v>
      </c>
      <c r="C32" s="38">
        <f ca="1">IF(OR(B32=1,'M&amp;E Property Good Factor'!N33&gt;'Trends Settings '!$B$4),
ROUND('M&amp;E Property Good Factor'!N33*IF(B32&gt;ROUND($C$1*'Trends Settings '!$B$1,0),
INDIRECT("'2019 Equip Index Factors'!D"&amp;TEXT(ROUND(($C$1*'Trends Settings '!$B$1),0)+2,"0")),
'2019 Equip Index Factors'!D33)*0.01,0),
IF(OR('M&amp;E Property Good Factor'!N32 &gt; 'Trends Settings '!$B$4,B32 &lt;=ROUND($C$1*'Trends Settings '!$B$1,0)),
ROUND('Trends Settings '!$B$4*
IF(B32&gt;ROUND($C$1*'Trends Settings '!$B$1,0),INDIRECT("'2019 Equip Index Factors'!D"&amp;TEXT(ROUND(($C$1*'Trends Settings '!$B$1),0)+2,"0")),'2019 Equip Index Factors'!D33)*0.01,0),C31))</f>
        <v>17</v>
      </c>
      <c r="D32" s="38">
        <f ca="1">IF(OR(B32=1,'M&amp;E Property Good Factor'!S33&gt;'Trends Settings '!$B$3),
ROUND('M&amp;E Property Good Factor'!S33*IF(B32&gt;ROUND($D$1*'Trends Settings '!$B$1,0),
INDIRECT("'2019 Equip Index Factors'!D"&amp;TEXT(ROUND(($D$1*'Trends Settings '!$B$1),0)+2,"0")),
'2019 Equip Index Factors'!D33)*0.01,0),
IF(OR('M&amp;E Property Good Factor'!S32 &gt; 'Trends Settings '!$B$4,B32 &lt;=ROUND($D$1*'Trends Settings '!$B$1,0)),
ROUND('Trends Settings '!$B$4*
IF(B32&gt;ROUND($D$1*'Trends Settings '!$B$1,0),INDIRECT("'2019 Equip Index Factors'!D"&amp;TEXT(ROUND(($D$1*'Trends Settings '!$B$1),0)+2,"0")),'2019 Equip Index Factors'!D33)*0.01,0),D31))</f>
        <v>27</v>
      </c>
      <c r="E32" s="22"/>
      <c r="F32" s="22"/>
    </row>
    <row r="33" spans="1:6">
      <c r="A33" s="63">
        <v>1988</v>
      </c>
      <c r="B33" s="60">
        <v>32</v>
      </c>
      <c r="C33" s="38">
        <f ca="1">IF(OR(B33=1,'M&amp;E Property Good Factor'!N34&gt;'Trends Settings '!$B$4),
ROUND('M&amp;E Property Good Factor'!N34*IF(B33&gt;ROUND($C$1*'Trends Settings '!$B$1,0),
INDIRECT("'2019 Equip Index Factors'!D"&amp;TEXT(ROUND(($C$1*'Trends Settings '!$B$1),0)+2,"0")),
'2019 Equip Index Factors'!D34)*0.01,0),
IF(OR('M&amp;E Property Good Factor'!N33 &gt; 'Trends Settings '!$B$4,B33 &lt;=ROUND($C$1*'Trends Settings '!$B$1,0)),
ROUND('Trends Settings '!$B$4*
IF(B33&gt;ROUND($C$1*'Trends Settings '!$B$1,0),INDIRECT("'2019 Equip Index Factors'!D"&amp;TEXT(ROUND(($C$1*'Trends Settings '!$B$1),0)+2,"0")),'2019 Equip Index Factors'!D34)*0.01,0),C32))</f>
        <v>17</v>
      </c>
      <c r="D33" s="38">
        <f ca="1">IF(OR(B33=1,'M&amp;E Property Good Factor'!S34&gt;'Trends Settings '!$B$3),
ROUND('M&amp;E Property Good Factor'!S34*IF(B33&gt;ROUND($D$1*'Trends Settings '!$B$1,0),
INDIRECT("'2019 Equip Index Factors'!D"&amp;TEXT(ROUND(($D$1*'Trends Settings '!$B$1),0)+2,"0")),
'2019 Equip Index Factors'!D34)*0.01,0),
IF(OR('M&amp;E Property Good Factor'!S33 &gt; 'Trends Settings '!$B$4,B33 &lt;=ROUND($D$1*'Trends Settings '!$B$1,0)),
ROUND('Trends Settings '!$B$4*
IF(B33&gt;ROUND($D$1*'Trends Settings '!$B$1,0),INDIRECT("'2019 Equip Index Factors'!D"&amp;TEXT(ROUND(($D$1*'Trends Settings '!$B$1),0)+2,"0")),'2019 Equip Index Factors'!D34)*0.01,0),D32))</f>
        <v>24</v>
      </c>
      <c r="E33" s="22"/>
      <c r="F33" s="22"/>
    </row>
    <row r="34" spans="1:6">
      <c r="A34" s="63">
        <v>1987</v>
      </c>
      <c r="B34" s="60">
        <v>33</v>
      </c>
      <c r="C34" s="38">
        <f ca="1">IF(OR(B34=1,'M&amp;E Property Good Factor'!N35&gt;'Trends Settings '!$B$4),
ROUND('M&amp;E Property Good Factor'!N35*IF(B34&gt;ROUND($C$1*'Trends Settings '!$B$1,0),
INDIRECT("'2019 Equip Index Factors'!D"&amp;TEXT(ROUND(($C$1*'Trends Settings '!$B$1),0)+2,"0")),
'2019 Equip Index Factors'!D35)*0.01,0),
IF(OR('M&amp;E Property Good Factor'!N34 &gt; 'Trends Settings '!$B$4,B34 &lt;=ROUND($C$1*'Trends Settings '!$B$1,0)),
ROUND('Trends Settings '!$B$4*
IF(B34&gt;ROUND($C$1*'Trends Settings '!$B$1,0),INDIRECT("'2019 Equip Index Factors'!D"&amp;TEXT(ROUND(($C$1*'Trends Settings '!$B$1),0)+2,"0")),'2019 Equip Index Factors'!D35)*0.01,0),C33))</f>
        <v>17</v>
      </c>
      <c r="D34" s="38">
        <f ca="1">IF(OR(B34=1,'M&amp;E Property Good Factor'!S35&gt;'Trends Settings '!$B$3),
ROUND('M&amp;E Property Good Factor'!S35*IF(B34&gt;ROUND($D$1*'Trends Settings '!$B$1,0),
INDIRECT("'2019 Equip Index Factors'!D"&amp;TEXT(ROUND(($D$1*'Trends Settings '!$B$1),0)+2,"0")),
'2019 Equip Index Factors'!D35)*0.01,0),
IF(OR('M&amp;E Property Good Factor'!S34 &gt; 'Trends Settings '!$B$4,B34 &lt;=ROUND($D$1*'Trends Settings '!$B$1,0)),
ROUND('Trends Settings '!$B$4*
IF(B34&gt;ROUND($D$1*'Trends Settings '!$B$1,0),INDIRECT("'2019 Equip Index Factors'!D"&amp;TEXT(ROUND(($D$1*'Trends Settings '!$B$1),0)+2,"0")),'2019 Equip Index Factors'!D35)*0.01,0),D33))</f>
        <v>22</v>
      </c>
      <c r="E34" s="22"/>
      <c r="F34" s="22"/>
    </row>
    <row r="35" spans="1:6">
      <c r="A35" s="63">
        <v>1986</v>
      </c>
      <c r="B35" s="60">
        <v>34</v>
      </c>
      <c r="C35" s="38">
        <f ca="1">IF(OR(B35=1,'M&amp;E Property Good Factor'!N36&gt;'Trends Settings '!$B$4),
ROUND('M&amp;E Property Good Factor'!N36*IF(B35&gt;ROUND($C$1*'Trends Settings '!$B$1,0),
INDIRECT("'2019 Equip Index Factors'!D"&amp;TEXT(ROUND(($C$1*'Trends Settings '!$B$1),0)+2,"0")),
'2019 Equip Index Factors'!D36)*0.01,0),
IF(OR('M&amp;E Property Good Factor'!N35 &gt; 'Trends Settings '!$B$4,B35 &lt;=ROUND($C$1*'Trends Settings '!$B$1,0)),
ROUND('Trends Settings '!$B$4*
IF(B35&gt;ROUND($C$1*'Trends Settings '!$B$1,0),INDIRECT("'2019 Equip Index Factors'!D"&amp;TEXT(ROUND(($C$1*'Trends Settings '!$B$1),0)+2,"0")),'2019 Equip Index Factors'!D36)*0.01,0),C34))</f>
        <v>17</v>
      </c>
      <c r="D35" s="38">
        <f ca="1">IF(OR(B35=1,'M&amp;E Property Good Factor'!S36&gt;'Trends Settings '!$B$3),
ROUND('M&amp;E Property Good Factor'!S36*IF(B35&gt;ROUND($D$1*'Trends Settings '!$B$1,0),
INDIRECT("'2019 Equip Index Factors'!D"&amp;TEXT(ROUND(($D$1*'Trends Settings '!$B$1),0)+2,"0")),
'2019 Equip Index Factors'!D36)*0.01,0),
IF(OR('M&amp;E Property Good Factor'!S35 &gt; 'Trends Settings '!$B$4,B35 &lt;=ROUND($D$1*'Trends Settings '!$B$1,0)),
ROUND('Trends Settings '!$B$4*
IF(B35&gt;ROUND($D$1*'Trends Settings '!$B$1,0),INDIRECT("'2019 Equip Index Factors'!D"&amp;TEXT(ROUND(($D$1*'Trends Settings '!$B$1),0)+2,"0")),'2019 Equip Index Factors'!D36)*0.01,0),D34))</f>
        <v>22</v>
      </c>
      <c r="E35" s="22"/>
      <c r="F35" s="22"/>
    </row>
    <row r="36" spans="1:6">
      <c r="A36" s="63">
        <v>1985</v>
      </c>
      <c r="B36" s="60">
        <v>35</v>
      </c>
      <c r="C36" s="38">
        <f ca="1">IF(OR(B36=1,'M&amp;E Property Good Factor'!N37&gt;'Trends Settings '!$B$4),
ROUND('M&amp;E Property Good Factor'!N37*IF(B36&gt;ROUND($C$1*'Trends Settings '!$B$1,0),
INDIRECT("'2019 Equip Index Factors'!D"&amp;TEXT(ROUND(($C$1*'Trends Settings '!$B$1),0)+2,"0")),
'2019 Equip Index Factors'!D37)*0.01,0),
IF(OR('M&amp;E Property Good Factor'!N36 &gt; 'Trends Settings '!$B$4,B36 &lt;=ROUND($C$1*'Trends Settings '!$B$1,0)),
ROUND('Trends Settings '!$B$4*
IF(B36&gt;ROUND($C$1*'Trends Settings '!$B$1,0),INDIRECT("'2019 Equip Index Factors'!D"&amp;TEXT(ROUND(($C$1*'Trends Settings '!$B$1),0)+2,"0")),'2019 Equip Index Factors'!D37)*0.01,0),C35))</f>
        <v>17</v>
      </c>
      <c r="D36" s="38">
        <f ca="1">IF(OR(B36=1,'M&amp;E Property Good Factor'!S37&gt;'Trends Settings '!$B$3),
ROUND('M&amp;E Property Good Factor'!S37*IF(B36&gt;ROUND($D$1*'Trends Settings '!$B$1,0),
INDIRECT("'2019 Equip Index Factors'!D"&amp;TEXT(ROUND(($D$1*'Trends Settings '!$B$1),0)+2,"0")),
'2019 Equip Index Factors'!D37)*0.01,0),
IF(OR('M&amp;E Property Good Factor'!S36 &gt; 'Trends Settings '!$B$4,B36 &lt;=ROUND($D$1*'Trends Settings '!$B$1,0)),
ROUND('Trends Settings '!$B$4*
IF(B36&gt;ROUND($D$1*'Trends Settings '!$B$1,0),INDIRECT("'2019 Equip Index Factors'!D"&amp;TEXT(ROUND(($D$1*'Trends Settings '!$B$1),0)+2,"0")),'2019 Equip Index Factors'!D37)*0.01,0),D35))</f>
        <v>22</v>
      </c>
      <c r="E36" s="22"/>
      <c r="F36" s="22"/>
    </row>
    <row r="37" spans="1:6">
      <c r="A37" s="63">
        <v>1984</v>
      </c>
      <c r="B37" s="60">
        <v>36</v>
      </c>
      <c r="C37" s="38">
        <f ca="1">IF(OR(B37=1,'M&amp;E Property Good Factor'!N38&gt;'Trends Settings '!$B$4),
ROUND('M&amp;E Property Good Factor'!N38*IF(B37&gt;ROUND($C$1*'Trends Settings '!$B$1,0),
INDIRECT("'2019 Equip Index Factors'!D"&amp;TEXT(ROUND(($C$1*'Trends Settings '!$B$1),0)+2,"0")),
'2019 Equip Index Factors'!D38)*0.01,0),
IF(OR('M&amp;E Property Good Factor'!N37 &gt; 'Trends Settings '!$B$4,B37 &lt;=ROUND($C$1*'Trends Settings '!$B$1,0)),
ROUND('Trends Settings '!$B$4*
IF(B37&gt;ROUND($C$1*'Trends Settings '!$B$1,0),INDIRECT("'2019 Equip Index Factors'!D"&amp;TEXT(ROUND(($C$1*'Trends Settings '!$B$1),0)+2,"0")),'2019 Equip Index Factors'!D38)*0.01,0),C36))</f>
        <v>17</v>
      </c>
      <c r="D37" s="38">
        <f ca="1">IF(OR(B37=1,'M&amp;E Property Good Factor'!S38&gt;'Trends Settings '!$B$3),
ROUND('M&amp;E Property Good Factor'!S38*IF(B37&gt;ROUND($D$1*'Trends Settings '!$B$1,0),
INDIRECT("'2019 Equip Index Factors'!D"&amp;TEXT(ROUND(($D$1*'Trends Settings '!$B$1),0)+2,"0")),
'2019 Equip Index Factors'!D38)*0.01,0),
IF(OR('M&amp;E Property Good Factor'!S37 &gt; 'Trends Settings '!$B$4,B37 &lt;=ROUND($D$1*'Trends Settings '!$B$1,0)),
ROUND('Trends Settings '!$B$4*
IF(B37&gt;ROUND($D$1*'Trends Settings '!$B$1,0),INDIRECT("'2019 Equip Index Factors'!D"&amp;TEXT(ROUND(($D$1*'Trends Settings '!$B$1),0)+2,"0")),'2019 Equip Index Factors'!D38)*0.01,0),D36))</f>
        <v>22</v>
      </c>
      <c r="E37" s="22"/>
      <c r="F37" s="22"/>
    </row>
    <row r="38" spans="1:6">
      <c r="A38" s="63">
        <v>1983</v>
      </c>
      <c r="B38" s="60">
        <v>37</v>
      </c>
      <c r="C38" s="38">
        <f ca="1">IF(OR(B38=1,'M&amp;E Property Good Factor'!N39&gt;'Trends Settings '!$B$4),
ROUND('M&amp;E Property Good Factor'!N39*IF(B38&gt;ROUND($C$1*'Trends Settings '!$B$1,0),
INDIRECT("'2019 Equip Index Factors'!D"&amp;TEXT(ROUND(($C$1*'Trends Settings '!$B$1),0)+2,"0")),
'2019 Equip Index Factors'!D39)*0.01,0),
IF(OR('M&amp;E Property Good Factor'!N38 &gt; 'Trends Settings '!$B$4,B38 &lt;=ROUND($C$1*'Trends Settings '!$B$1,0)),
ROUND('Trends Settings '!$B$4*
IF(B38&gt;ROUND($C$1*'Trends Settings '!$B$1,0),INDIRECT("'2019 Equip Index Factors'!D"&amp;TEXT(ROUND(($C$1*'Trends Settings '!$B$1),0)+2,"0")),'2019 Equip Index Factors'!D39)*0.01,0),C37))</f>
        <v>17</v>
      </c>
      <c r="D38" s="38">
        <f ca="1">IF(OR(B38=1,'M&amp;E Property Good Factor'!S39&gt;'Trends Settings '!$B$3),
ROUND('M&amp;E Property Good Factor'!S39*IF(B38&gt;ROUND($D$1*'Trends Settings '!$B$1,0),
INDIRECT("'2019 Equip Index Factors'!D"&amp;TEXT(ROUND(($D$1*'Trends Settings '!$B$1),0)+2,"0")),
'2019 Equip Index Factors'!D39)*0.01,0),
IF(OR('M&amp;E Property Good Factor'!S38 &gt; 'Trends Settings '!$B$4,B38 &lt;=ROUND($D$1*'Trends Settings '!$B$1,0)),
ROUND('Trends Settings '!$B$4*
IF(B38&gt;ROUND($D$1*'Trends Settings '!$B$1,0),INDIRECT("'2019 Equip Index Factors'!D"&amp;TEXT(ROUND(($D$1*'Trends Settings '!$B$1),0)+2,"0")),'2019 Equip Index Factors'!D39)*0.01,0),D37))</f>
        <v>22</v>
      </c>
      <c r="E38" s="22"/>
      <c r="F38" s="22"/>
    </row>
    <row r="39" spans="1:6">
      <c r="A39" s="63">
        <v>1982</v>
      </c>
      <c r="B39" s="60">
        <v>38</v>
      </c>
      <c r="C39" s="38">
        <f ca="1">IF(OR(B39=1,'M&amp;E Property Good Factor'!N40&gt;'Trends Settings '!$B$4),
ROUND('M&amp;E Property Good Factor'!N40*IF(B39&gt;ROUND($C$1*'Trends Settings '!$B$1,0),
INDIRECT("'2019 Equip Index Factors'!D"&amp;TEXT(ROUND(($C$1*'Trends Settings '!$B$1),0)+2,"0")),
'2019 Equip Index Factors'!D40)*0.01,0),
IF(OR('M&amp;E Property Good Factor'!N39 &gt; 'Trends Settings '!$B$4,B39 &lt;=ROUND($C$1*'Trends Settings '!$B$1,0)),
ROUND('Trends Settings '!$B$4*
IF(B39&gt;ROUND($C$1*'Trends Settings '!$B$1,0),INDIRECT("'2019 Equip Index Factors'!D"&amp;TEXT(ROUND(($C$1*'Trends Settings '!$B$1),0)+2,"0")),'2019 Equip Index Factors'!D40)*0.01,0),C38))</f>
        <v>17</v>
      </c>
      <c r="D39" s="38">
        <f ca="1">IF(OR(B39=1,'M&amp;E Property Good Factor'!S40&gt;'Trends Settings '!$B$3),
ROUND('M&amp;E Property Good Factor'!S40*IF(B39&gt;ROUND($D$1*'Trends Settings '!$B$1,0),
INDIRECT("'2019 Equip Index Factors'!D"&amp;TEXT(ROUND(($D$1*'Trends Settings '!$B$1),0)+2,"0")),
'2019 Equip Index Factors'!D40)*0.01,0),
IF(OR('M&amp;E Property Good Factor'!S39 &gt; 'Trends Settings '!$B$4,B39 &lt;=ROUND($D$1*'Trends Settings '!$B$1,0)),
ROUND('Trends Settings '!$B$4*
IF(B39&gt;ROUND($D$1*'Trends Settings '!$B$1,0),INDIRECT("'2019 Equip Index Factors'!D"&amp;TEXT(ROUND(($D$1*'Trends Settings '!$B$1),0)+2,"0")),'2019 Equip Index Factors'!D40)*0.01,0),D38))</f>
        <v>22</v>
      </c>
      <c r="E39" s="22"/>
      <c r="F39" s="22"/>
    </row>
    <row r="40" spans="1:6">
      <c r="A40" s="63">
        <v>1981</v>
      </c>
      <c r="B40" s="60">
        <v>39</v>
      </c>
      <c r="C40" s="38">
        <f ca="1">IF(OR(B40=1,'M&amp;E Property Good Factor'!N41&gt;'Trends Settings '!$B$4),
ROUND('M&amp;E Property Good Factor'!N41*IF(B40&gt;ROUND($C$1*'Trends Settings '!$B$1,0),
INDIRECT("'2019 Equip Index Factors'!D"&amp;TEXT(ROUND(($C$1*'Trends Settings '!$B$1),0)+2,"0")),
'2019 Equip Index Factors'!D41)*0.01,0),
IF(OR('M&amp;E Property Good Factor'!N40 &gt; 'Trends Settings '!$B$4,B40 &lt;=ROUND($C$1*'Trends Settings '!$B$1,0)),
ROUND('Trends Settings '!$B$4*
IF(B40&gt;ROUND($C$1*'Trends Settings '!$B$1,0),INDIRECT("'2019 Equip Index Factors'!D"&amp;TEXT(ROUND(($C$1*'Trends Settings '!$B$1),0)+2,"0")),'2019 Equip Index Factors'!D41)*0.01,0),C39))</f>
        <v>17</v>
      </c>
      <c r="D40" s="38">
        <f ca="1">IF(OR(B40=1,'M&amp;E Property Good Factor'!S41&gt;'Trends Settings '!$B$3),
ROUND('M&amp;E Property Good Factor'!S41*IF(B40&gt;ROUND($D$1*'Trends Settings '!$B$1,0),
INDIRECT("'2019 Equip Index Factors'!D"&amp;TEXT(ROUND(($D$1*'Trends Settings '!$B$1),0)+2,"0")),
'2019 Equip Index Factors'!D41)*0.01,0),
IF(OR('M&amp;E Property Good Factor'!S40 &gt; 'Trends Settings '!$B$4,B40 &lt;=ROUND($D$1*'Trends Settings '!$B$1,0)),
ROUND('Trends Settings '!$B$4*
IF(B40&gt;ROUND($D$1*'Trends Settings '!$B$1,0),INDIRECT("'2019 Equip Index Factors'!D"&amp;TEXT(ROUND(($D$1*'Trends Settings '!$B$1),0)+2,"0")),'2019 Equip Index Factors'!D41)*0.01,0),D39))</f>
        <v>22</v>
      </c>
      <c r="E40" s="22"/>
      <c r="F40" s="22"/>
    </row>
    <row r="41" spans="1:6">
      <c r="A41" s="63">
        <v>1980</v>
      </c>
      <c r="B41" s="60">
        <v>40</v>
      </c>
      <c r="C41" s="38">
        <f ca="1">IF(OR(B41=1,'M&amp;E Property Good Factor'!N42&gt;'Trends Settings '!$B$4),
ROUND('M&amp;E Property Good Factor'!N42*IF(B41&gt;ROUND($C$1*'Trends Settings '!$B$1,0),
INDIRECT("'2019 Equip Index Factors'!D"&amp;TEXT(ROUND(($C$1*'Trends Settings '!$B$1),0)+2,"0")),
'2019 Equip Index Factors'!D42)*0.01,0),
IF(OR('M&amp;E Property Good Factor'!N41 &gt; 'Trends Settings '!$B$4,B41 &lt;=ROUND($C$1*'Trends Settings '!$B$1,0)),
ROUND('Trends Settings '!$B$4*
IF(B41&gt;ROUND($C$1*'Trends Settings '!$B$1,0),INDIRECT("'2019 Equip Index Factors'!D"&amp;TEXT(ROUND(($C$1*'Trends Settings '!$B$1),0)+2,"0")),'2019 Equip Index Factors'!D42)*0.01,0),C40))</f>
        <v>17</v>
      </c>
      <c r="D41" s="38">
        <f ca="1">IF(OR(B41=1,'M&amp;E Property Good Factor'!S42&gt;'Trends Settings '!$B$3),
ROUND('M&amp;E Property Good Factor'!S42*IF(B41&gt;ROUND($D$1*'Trends Settings '!$B$1,0),
INDIRECT("'2019 Equip Index Factors'!D"&amp;TEXT(ROUND(($D$1*'Trends Settings '!$B$1),0)+2,"0")),
'2019 Equip Index Factors'!D42)*0.01,0),
IF(OR('M&amp;E Property Good Factor'!S41 &gt; 'Trends Settings '!$B$4,B41 &lt;=ROUND($D$1*'Trends Settings '!$B$1,0)),
ROUND('Trends Settings '!$B$4*
IF(B41&gt;ROUND($D$1*'Trends Settings '!$B$1,0),INDIRECT("'2019 Equip Index Factors'!D"&amp;TEXT(ROUND(($D$1*'Trends Settings '!$B$1),0)+2,"0")),'2019 Equip Index Factors'!D42)*0.01,0),D40))</f>
        <v>22</v>
      </c>
      <c r="E41" s="22"/>
      <c r="F41" s="22"/>
    </row>
    <row r="42" spans="1:6">
      <c r="A42" s="22"/>
      <c r="C42" s="22"/>
      <c r="D42" s="22"/>
      <c r="E42" s="22"/>
      <c r="F42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2"/>
  <sheetViews>
    <sheetView workbookViewId="0">
      <selection activeCell="G17" sqref="G17"/>
    </sheetView>
  </sheetViews>
  <sheetFormatPr defaultColWidth="8.81640625" defaultRowHeight="14.5"/>
  <cols>
    <col min="1" max="1" width="14.453125" customWidth="1"/>
    <col min="2" max="2" width="14.453125" style="22" customWidth="1"/>
    <col min="3" max="3" width="16.453125" customWidth="1"/>
  </cols>
  <sheetData>
    <row r="1" spans="1:3" s="39" customFormat="1">
      <c r="A1" s="70" t="s">
        <v>5</v>
      </c>
      <c r="B1" s="70" t="s">
        <v>6</v>
      </c>
      <c r="C1" s="70">
        <v>12</v>
      </c>
    </row>
    <row r="2" spans="1:3">
      <c r="A2" s="63">
        <v>2019</v>
      </c>
      <c r="B2" s="60">
        <v>1</v>
      </c>
      <c r="C2" s="61">
        <f ca="1">IF(AND(B2=1,'M&amp;E Property Good Factor'!K3&gt;'Trends Settings '!$B$5),
ROUND('M&amp;E Property Good Factor'!K3*IF(B2&gt;ROUND($C$1*'Trends Settings '!$B$1,0),
INDIRECT("'2019 Equip Index Factors'!E"&amp;TEXT(ROUND(($C$1*'Trends Settings '!$B$1),0)+2,"0")),
'2019 Equip Index Factors'!E3)*0.01,0),
IF(OR('M&amp;E Property Good Factor'!K2 &gt; 'Trends Settings '!$B$5,B2 &lt;=ROUND($C$1*'Trends Settings '!$B$1,0)),
ROUND('Trends Settings '!$B$5*
IF(B2&gt;ROUND($C$1*'Trends Settings '!$B$1,0),INDIRECT("'2019 Equip Index Factors'!E"&amp;TEXT(ROUND(($C$1*'Trends Settings '!$B$1),0)+2,"0")),'2019 Equip Index Factors'!E3)*0.01,0),C1))</f>
        <v>93</v>
      </c>
    </row>
    <row r="3" spans="1:3">
      <c r="A3" s="63">
        <v>2018</v>
      </c>
      <c r="B3" s="60">
        <v>2</v>
      </c>
      <c r="C3" s="61">
        <f ca="1">IF(OR(B3=1,'M&amp;E Property Good Factor'!K4&gt;'Trends Settings '!$B$5),
ROUND('M&amp;E Property Good Factor'!K4*IF(B3&gt;ROUND($C$1*'Trends Settings '!$B$1,0),
INDIRECT("'2019 Equip Index Factors'!E"&amp;TEXT(ROUND(($C$1*'Trends Settings '!$B$1),0)+2,"0")),
'2019 Equip Index Factors'!E4)*0.01,0),
IF(OR('M&amp;E Property Good Factor'!K3 &gt; 'Trends Settings '!$B$5,B3 &lt;=ROUND($C$1*'Trends Settings '!$B$1,0)),
ROUND('Trends Settings '!$B$5*
IF(B3&gt;ROUND($C$1*'Trends Settings '!$B$1,0),INDIRECT("'2019 Equip Index Factors'!E"&amp;TEXT(ROUND(($C$1*'Trends Settings '!$B$1),0)+2,"0")),'2019 Equip Index Factors'!E4)*0.01,0),C2))</f>
        <v>90</v>
      </c>
    </row>
    <row r="4" spans="1:3">
      <c r="A4" s="63">
        <v>2017</v>
      </c>
      <c r="B4" s="60">
        <v>3</v>
      </c>
      <c r="C4" s="61">
        <f ca="1">IF(OR(B4=1,'M&amp;E Property Good Factor'!K5&gt;'Trends Settings '!$B$5),
ROUND('M&amp;E Property Good Factor'!K5*IF(B4&gt;ROUND($C$1*'Trends Settings '!$B$1,0),
INDIRECT("'2019 Equip Index Factors'!E"&amp;TEXT(ROUND(($C$1*'Trends Settings '!$B$1),0)+2,"0")),
'2019 Equip Index Factors'!E5)*0.01,0),
IF(OR('M&amp;E Property Good Factor'!K4 &gt; 'Trends Settings '!$B$5,B4 &lt;=ROUND($C$1*'Trends Settings '!$B$1,0)),
ROUND('Trends Settings '!$B$5*
IF(B4&gt;ROUND($C$1*'Trends Settings '!$B$1,0),INDIRECT("'2019 Equip Index Factors'!E"&amp;TEXT(ROUND(($C$1*'Trends Settings '!$B$1),0)+2,"0")),'2019 Equip Index Factors'!E5)*0.01,0),C3))</f>
        <v>82</v>
      </c>
    </row>
    <row r="5" spans="1:3">
      <c r="A5" s="63">
        <v>2016</v>
      </c>
      <c r="B5" s="60">
        <v>4</v>
      </c>
      <c r="C5" s="61">
        <f ca="1">IF(OR(B5=1,'M&amp;E Property Good Factor'!K6&gt;'Trends Settings '!$B$5),
ROUND('M&amp;E Property Good Factor'!K6*IF(B5&gt;ROUND($C$1*'Trends Settings '!$B$1,0),
INDIRECT("'2019 Equip Index Factors'!E"&amp;TEXT(ROUND(($C$1*'Trends Settings '!$B$1),0)+2,"0")),
'2019 Equip Index Factors'!E6)*0.01,0),
IF(OR('M&amp;E Property Good Factor'!K5 &gt; 'Trends Settings '!$B$5,B5 &lt;=ROUND($C$1*'Trends Settings '!$B$1,0)),
ROUND('Trends Settings '!$B$5*
IF(B5&gt;ROUND($C$1*'Trends Settings '!$B$1,0),INDIRECT("'2019 Equip Index Factors'!E"&amp;TEXT(ROUND(($C$1*'Trends Settings '!$B$1),0)+2,"0")),'2019 Equip Index Factors'!E6)*0.01,0),C4))</f>
        <v>75</v>
      </c>
    </row>
    <row r="6" spans="1:3">
      <c r="A6" s="63">
        <v>2015</v>
      </c>
      <c r="B6" s="60">
        <v>5</v>
      </c>
      <c r="C6" s="61">
        <f ca="1">IF(OR(B6=1,'M&amp;E Property Good Factor'!K7&gt;'Trends Settings '!$B$5),
ROUND('M&amp;E Property Good Factor'!K7*IF(B6&gt;ROUND($C$1*'Trends Settings '!$B$1,0),
INDIRECT("'2019 Equip Index Factors'!E"&amp;TEXT(ROUND(($C$1*'Trends Settings '!$B$1),0)+2,"0")),
'2019 Equip Index Factors'!E7)*0.01,0),
IF(OR('M&amp;E Property Good Factor'!K6 &gt; 'Trends Settings '!$B$5,B6 &lt;=ROUND($C$1*'Trends Settings '!$B$1,0)),
ROUND('Trends Settings '!$B$5*
IF(B6&gt;ROUND($C$1*'Trends Settings '!$B$1,0),INDIRECT("'2019 Equip Index Factors'!E"&amp;TEXT(ROUND(($C$1*'Trends Settings '!$B$1),0)+2,"0")),'2019 Equip Index Factors'!E7)*0.01,0),C5))</f>
        <v>67</v>
      </c>
    </row>
    <row r="7" spans="1:3">
      <c r="A7" s="63">
        <v>2014</v>
      </c>
      <c r="B7" s="60">
        <v>6</v>
      </c>
      <c r="C7" s="61">
        <f ca="1">IF(OR(B7=1,'M&amp;E Property Good Factor'!K8&gt;'Trends Settings '!$B$5),
ROUND('M&amp;E Property Good Factor'!K8*IF(B7&gt;ROUND($C$1*'Trends Settings '!$B$1,0),
INDIRECT("'2019 Equip Index Factors'!E"&amp;TEXT(ROUND(($C$1*'Trends Settings '!$B$1),0)+2,"0")),
'2019 Equip Index Factors'!E8)*0.01,0),
IF(OR('M&amp;E Property Good Factor'!K7 &gt; 'Trends Settings '!$B$5,B7 &lt;=ROUND($C$1*'Trends Settings '!$B$1,0)),
ROUND('Trends Settings '!$B$5*
IF(B7&gt;ROUND($C$1*'Trends Settings '!$B$1,0),INDIRECT("'2019 Equip Index Factors'!E"&amp;TEXT(ROUND(($C$1*'Trends Settings '!$B$1),0)+2,"0")),'2019 Equip Index Factors'!E8)*0.01,0),C6))</f>
        <v>61</v>
      </c>
    </row>
    <row r="8" spans="1:3">
      <c r="A8" s="63">
        <v>2013</v>
      </c>
      <c r="B8" s="60">
        <v>7</v>
      </c>
      <c r="C8" s="61">
        <f ca="1">IF(OR(B8=1,'M&amp;E Property Good Factor'!K9&gt;'Trends Settings '!$B$5),
ROUND('M&amp;E Property Good Factor'!K9*IF(B8&gt;ROUND($C$1*'Trends Settings '!$B$1,0),
INDIRECT("'2019 Equip Index Factors'!E"&amp;TEXT(ROUND(($C$1*'Trends Settings '!$B$1),0)+2,"0")),
'2019 Equip Index Factors'!E9)*0.01,0),
IF(OR('M&amp;E Property Good Factor'!K8 &gt; 'Trends Settings '!$B$5,B8 &lt;=ROUND($C$1*'Trends Settings '!$B$1,0)),
ROUND('Trends Settings '!$B$5*
IF(B8&gt;ROUND($C$1*'Trends Settings '!$B$1,0),INDIRECT("'2019 Equip Index Factors'!E"&amp;TEXT(ROUND(($C$1*'Trends Settings '!$B$1),0)+2,"0")),'2019 Equip Index Factors'!E9)*0.01,0),C7))</f>
        <v>53</v>
      </c>
    </row>
    <row r="9" spans="1:3">
      <c r="A9" s="63">
        <v>2012</v>
      </c>
      <c r="B9" s="60">
        <v>8</v>
      </c>
      <c r="C9" s="61">
        <f ca="1">IF(OR(B9=1,'M&amp;E Property Good Factor'!K10&gt;'Trends Settings '!$B$5),
ROUND('M&amp;E Property Good Factor'!K10*IF(B9&gt;ROUND($C$1*'Trends Settings '!$B$1,0),
INDIRECT("'2019 Equip Index Factors'!E"&amp;TEXT(ROUND(($C$1*'Trends Settings '!$B$1),0)+2,"0")),
'2019 Equip Index Factors'!E10)*0.01,0),
IF(OR('M&amp;E Property Good Factor'!K9 &gt; 'Trends Settings '!$B$5,B9 &lt;=ROUND($C$1*'Trends Settings '!$B$1,0)),
ROUND('Trends Settings '!$B$5*
IF(B9&gt;ROUND($C$1*'Trends Settings '!$B$1,0),INDIRECT("'2019 Equip Index Factors'!E"&amp;TEXT(ROUND(($C$1*'Trends Settings '!$B$1),0)+2,"0")),'2019 Equip Index Factors'!E10)*0.01,0),C8))</f>
        <v>47</v>
      </c>
    </row>
    <row r="10" spans="1:3">
      <c r="A10" s="63">
        <v>2011</v>
      </c>
      <c r="B10" s="60">
        <v>9</v>
      </c>
      <c r="C10" s="61">
        <f ca="1">IF(OR(B10=1,'M&amp;E Property Good Factor'!K11&gt;'Trends Settings '!$B$5),
ROUND('M&amp;E Property Good Factor'!K11*IF(B10&gt;ROUND($C$1*'Trends Settings '!$B$1,0),
INDIRECT("'2019 Equip Index Factors'!E"&amp;TEXT(ROUND(($C$1*'Trends Settings '!$B$1),0)+2,"0")),
'2019 Equip Index Factors'!E11)*0.01,0),
IF(OR('M&amp;E Property Good Factor'!K10 &gt; 'Trends Settings '!$B$5,B10 &lt;=ROUND($C$1*'Trends Settings '!$B$1,0)),
ROUND('Trends Settings '!$B$5*
IF(B10&gt;ROUND($C$1*'Trends Settings '!$B$1,0),INDIRECT("'2019 Equip Index Factors'!E"&amp;TEXT(ROUND(($C$1*'Trends Settings '!$B$1),0)+2,"0")),'2019 Equip Index Factors'!E11)*0.01,0),C9))</f>
        <v>42</v>
      </c>
    </row>
    <row r="11" spans="1:3">
      <c r="A11" s="63">
        <v>2010</v>
      </c>
      <c r="B11" s="60">
        <v>10</v>
      </c>
      <c r="C11" s="61">
        <f ca="1">IF(OR(B11=1,'M&amp;E Property Good Factor'!K12&gt;'Trends Settings '!$B$5),
ROUND('M&amp;E Property Good Factor'!K12*IF(B11&gt;ROUND($C$1*'Trends Settings '!$B$1,0),
INDIRECT("'2019 Equip Index Factors'!E"&amp;TEXT(ROUND(($C$1*'Trends Settings '!$B$1),0)+2,"0")),
'2019 Equip Index Factors'!E12)*0.01,0),
IF(OR('M&amp;E Property Good Factor'!K11 &gt; 'Trends Settings '!$B$5,B11 &lt;=ROUND($C$1*'Trends Settings '!$B$1,0)),
ROUND('Trends Settings '!$B$5*
IF(B11&gt;ROUND($C$1*'Trends Settings '!$B$1,0),INDIRECT("'2019 Equip Index Factors'!E"&amp;TEXT(ROUND(($C$1*'Trends Settings '!$B$1),0)+2,"0")),'2019 Equip Index Factors'!E12)*0.01,0),C10))</f>
        <v>36</v>
      </c>
    </row>
    <row r="12" spans="1:3">
      <c r="A12" s="63">
        <v>2009</v>
      </c>
      <c r="B12" s="60">
        <v>11</v>
      </c>
      <c r="C12" s="61">
        <f ca="1">IF(OR(B12=1,'M&amp;E Property Good Factor'!K13&gt;'Trends Settings '!$B$5),
ROUND('M&amp;E Property Good Factor'!K13*IF(B12&gt;ROUND($C$1*'Trends Settings '!$B$1,0),
INDIRECT("'2019 Equip Index Factors'!E"&amp;TEXT(ROUND(($C$1*'Trends Settings '!$B$1),0)+2,"0")),
'2019 Equip Index Factors'!E13)*0.01,0),
IF(OR('M&amp;E Property Good Factor'!K12 &gt; 'Trends Settings '!$B$5,B12 &lt;=ROUND($C$1*'Trends Settings '!$B$1,0)),
ROUND('Trends Settings '!$B$5*
IF(B12&gt;ROUND($C$1*'Trends Settings '!$B$1,0),INDIRECT("'2019 Equip Index Factors'!E"&amp;TEXT(ROUND(($C$1*'Trends Settings '!$B$1),0)+2,"0")),'2019 Equip Index Factors'!E13)*0.01,0),C11))</f>
        <v>29</v>
      </c>
    </row>
    <row r="13" spans="1:3">
      <c r="A13" s="63">
        <v>2008</v>
      </c>
      <c r="B13" s="60">
        <v>12</v>
      </c>
      <c r="C13" s="61">
        <f ca="1">IF(OR(B13=1,'M&amp;E Property Good Factor'!K14&gt;'Trends Settings '!$B$5),
ROUND('M&amp;E Property Good Factor'!K14*IF(B13&gt;ROUND($C$1*'Trends Settings '!$B$1,0),
INDIRECT("'2019 Equip Index Factors'!E"&amp;TEXT(ROUND(($C$1*'Trends Settings '!$B$1),0)+2,"0")),
'2019 Equip Index Factors'!E14)*0.01,0),
IF(OR('M&amp;E Property Good Factor'!K13 &gt; 'Trends Settings '!$B$5,B13 &lt;=ROUND($C$1*'Trends Settings '!$B$1,0)),
ROUND('Trends Settings '!$B$5*
IF(B13&gt;ROUND($C$1*'Trends Settings '!$B$1,0),INDIRECT("'2019 Equip Index Factors'!E"&amp;TEXT(ROUND(($C$1*'Trends Settings '!$B$1),0)+2,"0")),'2019 Equip Index Factors'!E14)*0.01,0),C12))</f>
        <v>24</v>
      </c>
    </row>
    <row r="14" spans="1:3">
      <c r="A14" s="63">
        <v>2007</v>
      </c>
      <c r="B14" s="60">
        <v>13</v>
      </c>
      <c r="C14" s="61">
        <f ca="1">IF(OR(B14=1,'M&amp;E Property Good Factor'!K15&gt;'Trends Settings '!$B$5),
ROUND('M&amp;E Property Good Factor'!K15*IF(B14&gt;ROUND($C$1*'Trends Settings '!$B$1,0),
INDIRECT("'2019 Equip Index Factors'!E"&amp;TEXT(ROUND(($C$1*'Trends Settings '!$B$1),0)+2,"0")),
'2019 Equip Index Factors'!E15)*0.01,0),
IF(OR('M&amp;E Property Good Factor'!K14 &gt; 'Trends Settings '!$B$5,B14 &lt;=ROUND($C$1*'Trends Settings '!$B$1,0)),
ROUND('Trends Settings '!$B$5*
IF(B14&gt;ROUND($C$1*'Trends Settings '!$B$1,0),INDIRECT("'2019 Equip Index Factors'!E"&amp;TEXT(ROUND(($C$1*'Trends Settings '!$B$1),0)+2,"0")),'2019 Equip Index Factors'!E15)*0.01,0),C13))</f>
        <v>20</v>
      </c>
    </row>
    <row r="15" spans="1:3">
      <c r="A15" s="63">
        <v>2006</v>
      </c>
      <c r="B15" s="60">
        <v>14</v>
      </c>
      <c r="C15" s="61">
        <f ca="1">IF(OR(B15=1,'M&amp;E Property Good Factor'!K16&gt;'Trends Settings '!$B$5),
ROUND('M&amp;E Property Good Factor'!K16*IF(B15&gt;ROUND($C$1*'Trends Settings '!$B$1,0),
INDIRECT("'2019 Equip Index Factors'!E"&amp;TEXT(ROUND(($C$1*'Trends Settings '!$B$1),0)+2,"0")),
'2019 Equip Index Factors'!E16)*0.01,0),
IF(OR('M&amp;E Property Good Factor'!K15 &gt; 'Trends Settings '!$B$5,B15 &lt;=ROUND($C$1*'Trends Settings '!$B$1,0)),
ROUND('Trends Settings '!$B$5*
IF(B15&gt;ROUND($C$1*'Trends Settings '!$B$1,0),INDIRECT("'2019 Equip Index Factors'!E"&amp;TEXT(ROUND(($C$1*'Trends Settings '!$B$1),0)+2,"0")),'2019 Equip Index Factors'!E16)*0.01,0),C14))</f>
        <v>16</v>
      </c>
    </row>
    <row r="16" spans="1:3">
      <c r="A16" s="63">
        <v>2005</v>
      </c>
      <c r="B16" s="60">
        <v>15</v>
      </c>
      <c r="C16" s="61">
        <f ca="1">IF(OR(B16=1,'M&amp;E Property Good Factor'!K17&gt;'Trends Settings '!$B$5),
ROUND('M&amp;E Property Good Factor'!K17*IF(B16&gt;ROUND($C$1*'Trends Settings '!$B$1,0),
INDIRECT("'2019 Equip Index Factors'!E"&amp;TEXT(ROUND(($C$1*'Trends Settings '!$B$1),0)+2,"0")),
'2019 Equip Index Factors'!E17)*0.01,0),
IF(OR('M&amp;E Property Good Factor'!K16 &gt; 'Trends Settings '!$B$5,B16 &lt;=ROUND($C$1*'Trends Settings '!$B$1,0)),
ROUND('Trends Settings '!$B$5*
IF(B16&gt;ROUND($C$1*'Trends Settings '!$B$1,0),INDIRECT("'2019 Equip Index Factors'!E"&amp;TEXT(ROUND(($C$1*'Trends Settings '!$B$1),0)+2,"0")),'2019 Equip Index Factors'!E17)*0.01,0),C15))</f>
        <v>14</v>
      </c>
    </row>
    <row r="17" spans="1:3">
      <c r="A17" s="63">
        <v>2004</v>
      </c>
      <c r="B17" s="60">
        <v>16</v>
      </c>
      <c r="C17" s="61">
        <f ca="1">IF(OR(B17=1,'M&amp;E Property Good Factor'!K18&gt;'Trends Settings '!$B$5),
ROUND('M&amp;E Property Good Factor'!K18*IF(B17&gt;ROUND($C$1*'Trends Settings '!$B$1,0),
INDIRECT("'2019 Equip Index Factors'!E"&amp;TEXT(ROUND(($C$1*'Trends Settings '!$B$1),0)+2,"0")),
'2019 Equip Index Factors'!E18)*0.01,0),
IF(OR('M&amp;E Property Good Factor'!K17 &gt; 'Trends Settings '!$B$5,B17 &lt;=ROUND($C$1*'Trends Settings '!$B$1,0)),
ROUND('Trends Settings '!$B$5*
IF(B17&gt;ROUND($C$1*'Trends Settings '!$B$1,0),INDIRECT("'2019 Equip Index Factors'!E"&amp;TEXT(ROUND(($C$1*'Trends Settings '!$B$1),0)+2,"0")),'2019 Equip Index Factors'!E18)*0.01,0),C16))</f>
        <v>14</v>
      </c>
    </row>
    <row r="18" spans="1:3">
      <c r="A18" s="63">
        <v>2003</v>
      </c>
      <c r="B18" s="60">
        <v>17</v>
      </c>
      <c r="C18" s="61">
        <f ca="1">IF(OR(B18=1,'M&amp;E Property Good Factor'!K19&gt;'Trends Settings '!$B$5),
ROUND('M&amp;E Property Good Factor'!K19*IF(B18&gt;ROUND($C$1*'Trends Settings '!$B$1,0),
INDIRECT("'2019 Equip Index Factors'!E"&amp;TEXT(ROUND(($C$1*'Trends Settings '!$B$1),0)+2,"0")),
'2019 Equip Index Factors'!E19)*0.01,0),
IF(OR('M&amp;E Property Good Factor'!K18 &gt; 'Trends Settings '!$B$5,B18 &lt;=ROUND($C$1*'Trends Settings '!$B$1,0)),
ROUND('Trends Settings '!$B$5*
IF(B18&gt;ROUND($C$1*'Trends Settings '!$B$1,0),INDIRECT("'2019 Equip Index Factors'!E"&amp;TEXT(ROUND(($C$1*'Trends Settings '!$B$1),0)+2,"0")),'2019 Equip Index Factors'!E19)*0.01,0),C17))</f>
        <v>14</v>
      </c>
    </row>
    <row r="19" spans="1:3">
      <c r="A19" s="63">
        <v>2002</v>
      </c>
      <c r="B19" s="60">
        <v>18</v>
      </c>
      <c r="C19" s="61">
        <f ca="1">IF(OR(B19=1,'M&amp;E Property Good Factor'!K20&gt;'Trends Settings '!$B$5),
ROUND('M&amp;E Property Good Factor'!K20*IF(B19&gt;ROUND($C$1*'Trends Settings '!$B$1,0),
INDIRECT("'2019 Equip Index Factors'!E"&amp;TEXT(ROUND(($C$1*'Trends Settings '!$B$1),0)+2,"0")),
'2019 Equip Index Factors'!E20)*0.01,0),
IF(OR('M&amp;E Property Good Factor'!K19 &gt; 'Trends Settings '!$B$5,B19 &lt;=ROUND($C$1*'Trends Settings '!$B$1,0)),
ROUND('Trends Settings '!$B$5*
IF(B19&gt;ROUND($C$1*'Trends Settings '!$B$1,0),INDIRECT("'2019 Equip Index Factors'!E"&amp;TEXT(ROUND(($C$1*'Trends Settings '!$B$1),0)+2,"0")),'2019 Equip Index Factors'!E20)*0.01,0),C18))</f>
        <v>14</v>
      </c>
    </row>
    <row r="20" spans="1:3">
      <c r="A20" s="63">
        <v>2001</v>
      </c>
      <c r="B20" s="60">
        <v>19</v>
      </c>
      <c r="C20" s="61">
        <f ca="1">IF(OR(B20=1,'M&amp;E Property Good Factor'!K21&gt;'Trends Settings '!$B$5),
ROUND('M&amp;E Property Good Factor'!K21*IF(B20&gt;ROUND($C$1*'Trends Settings '!$B$1,0),
INDIRECT("'2019 Equip Index Factors'!E"&amp;TEXT(ROUND(($C$1*'Trends Settings '!$B$1),0)+2,"0")),
'2019 Equip Index Factors'!E21)*0.01,0),
IF(OR('M&amp;E Property Good Factor'!K20 &gt; 'Trends Settings '!$B$5,B20 &lt;=ROUND($C$1*'Trends Settings '!$B$1,0)),
ROUND('Trends Settings '!$B$5*
IF(B20&gt;ROUND($C$1*'Trends Settings '!$B$1,0),INDIRECT("'2019 Equip Index Factors'!E"&amp;TEXT(ROUND(($C$1*'Trends Settings '!$B$1),0)+2,"0")),'2019 Equip Index Factors'!E21)*0.01,0),C19))</f>
        <v>14</v>
      </c>
    </row>
    <row r="21" spans="1:3">
      <c r="A21" s="63">
        <v>2000</v>
      </c>
      <c r="B21" s="60">
        <v>20</v>
      </c>
      <c r="C21" s="61">
        <f ca="1">IF(OR(B21=1,'M&amp;E Property Good Factor'!K22&gt;'Trends Settings '!$B$5),
ROUND('M&amp;E Property Good Factor'!K22*IF(B21&gt;ROUND($C$1*'Trends Settings '!$B$1,0),
INDIRECT("'2019 Equip Index Factors'!E"&amp;TEXT(ROUND(($C$1*'Trends Settings '!$B$1),0)+2,"0")),
'2019 Equip Index Factors'!E22)*0.01,0),
IF(OR('M&amp;E Property Good Factor'!K21 &gt; 'Trends Settings '!$B$5,B21 &lt;=ROUND($C$1*'Trends Settings '!$B$1,0)),
ROUND('Trends Settings '!$B$5*
IF(B21&gt;ROUND($C$1*'Trends Settings '!$B$1,0),INDIRECT("'2019 Equip Index Factors'!E"&amp;TEXT(ROUND(($C$1*'Trends Settings '!$B$1),0)+2,"0")),'2019 Equip Index Factors'!E22)*0.01,0),C20))</f>
        <v>14</v>
      </c>
    </row>
    <row r="22" spans="1:3">
      <c r="A22" s="63">
        <v>1999</v>
      </c>
      <c r="B22" s="60">
        <v>21</v>
      </c>
      <c r="C22" s="61">
        <f ca="1">IF(OR(B22=1,'M&amp;E Property Good Factor'!K23&gt;'Trends Settings '!$B$5),
ROUND('M&amp;E Property Good Factor'!K23*IF(B22&gt;ROUND($C$1*'Trends Settings '!$B$1,0),
INDIRECT("'2019 Equip Index Factors'!E"&amp;TEXT(ROUND(($C$1*'Trends Settings '!$B$1),0)+2,"0")),
'2019 Equip Index Factors'!E23)*0.01,0),
IF(OR('M&amp;E Property Good Factor'!K22 &gt; 'Trends Settings '!$B$5,B22 &lt;=ROUND($C$1*'Trends Settings '!$B$1,0)),
ROUND('Trends Settings '!$B$5*
IF(B22&gt;ROUND($C$1*'Trends Settings '!$B$1,0),INDIRECT("'2019 Equip Index Factors'!E"&amp;TEXT(ROUND(($C$1*'Trends Settings '!$B$1),0)+2,"0")),'2019 Equip Index Factors'!E23)*0.01,0),C21))</f>
        <v>14</v>
      </c>
    </row>
    <row r="23" spans="1:3">
      <c r="A23" s="63">
        <v>1998</v>
      </c>
      <c r="B23" s="60">
        <v>22</v>
      </c>
      <c r="C23" s="61">
        <f ca="1">IF(OR(B23=1,'M&amp;E Property Good Factor'!K24&gt;'Trends Settings '!$B$5),
ROUND('M&amp;E Property Good Factor'!K24*IF(B23&gt;ROUND($C$1*'Trends Settings '!$B$1,0),
INDIRECT("'2019 Equip Index Factors'!E"&amp;TEXT(ROUND(($C$1*'Trends Settings '!$B$1),0)+2,"0")),
'2019 Equip Index Factors'!E24)*0.01,0),
IF(OR('M&amp;E Property Good Factor'!K23 &gt; 'Trends Settings '!$B$5,B23 &lt;=ROUND($C$1*'Trends Settings '!$B$1,0)),
ROUND('Trends Settings '!$B$5*
IF(B23&gt;ROUND($C$1*'Trends Settings '!$B$1,0),INDIRECT("'2019 Equip Index Factors'!E"&amp;TEXT(ROUND(($C$1*'Trends Settings '!$B$1),0)+2,"0")),'2019 Equip Index Factors'!E24)*0.01,0),C22))</f>
        <v>14</v>
      </c>
    </row>
    <row r="24" spans="1:3">
      <c r="A24" s="63">
        <v>1997</v>
      </c>
      <c r="B24" s="60">
        <v>23</v>
      </c>
      <c r="C24" s="61">
        <f ca="1">IF(OR(B24=1,'M&amp;E Property Good Factor'!K25&gt;'Trends Settings '!$B$5),
ROUND('M&amp;E Property Good Factor'!K25*IF(B24&gt;ROUND($C$1*'Trends Settings '!$B$1,0),
INDIRECT("'2019 Equip Index Factors'!E"&amp;TEXT(ROUND(($C$1*'Trends Settings '!$B$1),0)+2,"0")),
'2019 Equip Index Factors'!E25)*0.01,0),
IF(OR('M&amp;E Property Good Factor'!K24 &gt; 'Trends Settings '!$B$5,B24 &lt;=ROUND($C$1*'Trends Settings '!$B$1,0)),
ROUND('Trends Settings '!$B$5*
IF(B24&gt;ROUND($C$1*'Trends Settings '!$B$1,0),INDIRECT("'2019 Equip Index Factors'!E"&amp;TEXT(ROUND(($C$1*'Trends Settings '!$B$1),0)+2,"0")),'2019 Equip Index Factors'!E25)*0.01,0),C23))</f>
        <v>14</v>
      </c>
    </row>
    <row r="25" spans="1:3">
      <c r="A25" s="63">
        <v>1996</v>
      </c>
      <c r="B25" s="60">
        <v>24</v>
      </c>
      <c r="C25" s="61">
        <f ca="1">IF(OR(B25=1,'M&amp;E Property Good Factor'!K26&gt;'Trends Settings '!$B$5),
ROUND('M&amp;E Property Good Factor'!K26*IF(B25&gt;ROUND($C$1*'Trends Settings '!$B$1,0),
INDIRECT("'2019 Equip Index Factors'!E"&amp;TEXT(ROUND(($C$1*'Trends Settings '!$B$1),0)+2,"0")),
'2019 Equip Index Factors'!E26)*0.01,0),
IF(OR('M&amp;E Property Good Factor'!K25 &gt; 'Trends Settings '!$B$5,B25 &lt;=ROUND($C$1*'Trends Settings '!$B$1,0)),
ROUND('Trends Settings '!$B$5*
IF(B25&gt;ROUND($C$1*'Trends Settings '!$B$1,0),INDIRECT("'2019 Equip Index Factors'!E"&amp;TEXT(ROUND(($C$1*'Trends Settings '!$B$1),0)+2,"0")),'2019 Equip Index Factors'!E26)*0.01,0),C24))</f>
        <v>14</v>
      </c>
    </row>
    <row r="26" spans="1:3">
      <c r="A26" s="63">
        <v>1995</v>
      </c>
      <c r="B26" s="60">
        <v>25</v>
      </c>
      <c r="C26" s="61">
        <f ca="1">IF(OR(B26=1,'M&amp;E Property Good Factor'!K27&gt;'Trends Settings '!$B$5),
ROUND('M&amp;E Property Good Factor'!K27*IF(B26&gt;ROUND($C$1*'Trends Settings '!$B$1,0),
INDIRECT("'2019 Equip Index Factors'!E"&amp;TEXT(ROUND(($C$1*'Trends Settings '!$B$1),0)+2,"0")),
'2019 Equip Index Factors'!E27)*0.01,0),
IF(OR('M&amp;E Property Good Factor'!K26 &gt; 'Trends Settings '!$B$5,B26 &lt;=ROUND($C$1*'Trends Settings '!$B$1,0)),
ROUND('Trends Settings '!$B$5*
IF(B26&gt;ROUND($C$1*'Trends Settings '!$B$1,0),INDIRECT("'2019 Equip Index Factors'!E"&amp;TEXT(ROUND(($C$1*'Trends Settings '!$B$1),0)+2,"0")),'2019 Equip Index Factors'!E27)*0.01,0),C25))</f>
        <v>14</v>
      </c>
    </row>
    <row r="27" spans="1:3">
      <c r="A27" s="63">
        <v>1994</v>
      </c>
      <c r="B27" s="60">
        <v>26</v>
      </c>
      <c r="C27" s="61">
        <f ca="1">IF(OR(B27=1,'M&amp;E Property Good Factor'!K28&gt;'Trends Settings '!$B$5),
ROUND('M&amp;E Property Good Factor'!K28*IF(B27&gt;ROUND($C$1*'Trends Settings '!$B$1,0),
INDIRECT("'2019 Equip Index Factors'!E"&amp;TEXT(ROUND(($C$1*'Trends Settings '!$B$1),0)+2,"0")),
'2019 Equip Index Factors'!E28)*0.01,0),
IF(OR('M&amp;E Property Good Factor'!K27 &gt; 'Trends Settings '!$B$5,B27 &lt;=ROUND($C$1*'Trends Settings '!$B$1,0)),
ROUND('Trends Settings '!$B$5*
IF(B27&gt;ROUND($C$1*'Trends Settings '!$B$1,0),INDIRECT("'2019 Equip Index Factors'!E"&amp;TEXT(ROUND(($C$1*'Trends Settings '!$B$1),0)+2,"0")),'2019 Equip Index Factors'!E28)*0.01,0),C26))</f>
        <v>14</v>
      </c>
    </row>
    <row r="28" spans="1:3">
      <c r="A28" s="63">
        <v>1993</v>
      </c>
      <c r="B28" s="60">
        <v>27</v>
      </c>
      <c r="C28" s="61">
        <f ca="1">IF(OR(B28=1,'M&amp;E Property Good Factor'!K29&gt;'Trends Settings '!$B$5),
ROUND('M&amp;E Property Good Factor'!K29*IF(B28&gt;ROUND($C$1*'Trends Settings '!$B$1,0),
INDIRECT("'2019 Equip Index Factors'!E"&amp;TEXT(ROUND(($C$1*'Trends Settings '!$B$1),0)+2,"0")),
'2019 Equip Index Factors'!E29)*0.01,0),
IF(OR('M&amp;E Property Good Factor'!K28 &gt; 'Trends Settings '!$B$5,B28 &lt;=ROUND($C$1*'Trends Settings '!$B$1,0)),
ROUND('Trends Settings '!$B$5*
IF(B28&gt;ROUND($C$1*'Trends Settings '!$B$1,0),INDIRECT("'2019 Equip Index Factors'!E"&amp;TEXT(ROUND(($C$1*'Trends Settings '!$B$1),0)+2,"0")),'2019 Equip Index Factors'!E29)*0.01,0),C27))</f>
        <v>14</v>
      </c>
    </row>
    <row r="29" spans="1:3">
      <c r="A29" s="63">
        <v>1992</v>
      </c>
      <c r="B29" s="60">
        <v>28</v>
      </c>
      <c r="C29" s="61">
        <f ca="1">IF(OR(B29=1,'M&amp;E Property Good Factor'!K30&gt;'Trends Settings '!$B$5),
ROUND('M&amp;E Property Good Factor'!K30*IF(B29&gt;ROUND($C$1*'Trends Settings '!$B$1,0),
INDIRECT("'2019 Equip Index Factors'!E"&amp;TEXT(ROUND(($C$1*'Trends Settings '!$B$1),0)+2,"0")),
'2019 Equip Index Factors'!E30)*0.01,0),
IF(OR('M&amp;E Property Good Factor'!K29 &gt; 'Trends Settings '!$B$5,B29 &lt;=ROUND($C$1*'Trends Settings '!$B$1,0)),
ROUND('Trends Settings '!$B$5*
IF(B29&gt;ROUND($C$1*'Trends Settings '!$B$1,0),INDIRECT("'2019 Equip Index Factors'!E"&amp;TEXT(ROUND(($C$1*'Trends Settings '!$B$1),0)+2,"0")),'2019 Equip Index Factors'!E30)*0.01,0),C28))</f>
        <v>14</v>
      </c>
    </row>
    <row r="30" spans="1:3">
      <c r="A30" s="63">
        <v>1991</v>
      </c>
      <c r="B30" s="60">
        <v>29</v>
      </c>
      <c r="C30" s="61">
        <f ca="1">IF(OR(B30=1,'M&amp;E Property Good Factor'!K31&gt;'Trends Settings '!$B$5),
ROUND('M&amp;E Property Good Factor'!K31*IF(B30&gt;ROUND($C$1*'Trends Settings '!$B$1,0),
INDIRECT("'2019 Equip Index Factors'!E"&amp;TEXT(ROUND(($C$1*'Trends Settings '!$B$1),0)+2,"0")),
'2019 Equip Index Factors'!E31)*0.01,0),
IF(OR('M&amp;E Property Good Factor'!K30 &gt; 'Trends Settings '!$B$5,B30 &lt;=ROUND($C$1*'Trends Settings '!$B$1,0)),
ROUND('Trends Settings '!$B$5*
IF(B30&gt;ROUND($C$1*'Trends Settings '!$B$1,0),INDIRECT("'2019 Equip Index Factors'!E"&amp;TEXT(ROUND(($C$1*'Trends Settings '!$B$1),0)+2,"0")),'2019 Equip Index Factors'!E31)*0.01,0),C29))</f>
        <v>14</v>
      </c>
    </row>
    <row r="31" spans="1:3">
      <c r="A31" s="63">
        <v>1990</v>
      </c>
      <c r="B31" s="60">
        <v>30</v>
      </c>
      <c r="C31" s="61">
        <f ca="1">IF(OR(B31=1,'M&amp;E Property Good Factor'!K32&gt;'Trends Settings '!$B$5),
ROUND('M&amp;E Property Good Factor'!K32*IF(B31&gt;ROUND($C$1*'Trends Settings '!$B$1,0),
INDIRECT("'2019 Equip Index Factors'!E"&amp;TEXT(ROUND(($C$1*'Trends Settings '!$B$1),0)+2,"0")),
'2019 Equip Index Factors'!E32)*0.01,0),
IF(OR('M&amp;E Property Good Factor'!K31 &gt; 'Trends Settings '!$B$5,B31 &lt;=ROUND($C$1*'Trends Settings '!$B$1,0)),
ROUND('Trends Settings '!$B$5*
IF(B31&gt;ROUND($C$1*'Trends Settings '!$B$1,0),INDIRECT("'2019 Equip Index Factors'!E"&amp;TEXT(ROUND(($C$1*'Trends Settings '!$B$1),0)+2,"0")),'2019 Equip Index Factors'!E32)*0.01,0),C30))</f>
        <v>14</v>
      </c>
    </row>
    <row r="32" spans="1:3">
      <c r="A32" s="63">
        <v>1989</v>
      </c>
      <c r="B32" s="60">
        <v>31</v>
      </c>
      <c r="C32" s="61">
        <f ca="1">IF(OR(B32=1,'M&amp;E Property Good Factor'!K33&gt;'Trends Settings '!$B$5),
ROUND('M&amp;E Property Good Factor'!K33*IF(B32&gt;ROUND($C$1*'Trends Settings '!$B$1,0),
INDIRECT("'2019 Equip Index Factors'!E"&amp;TEXT(ROUND(($C$1*'Trends Settings '!$B$1),0)+2,"0")),
'2019 Equip Index Factors'!E33)*0.01,0),
IF(OR('M&amp;E Property Good Factor'!K32 &gt; 'Trends Settings '!$B$5,B32 &lt;=ROUND($C$1*'Trends Settings '!$B$1,0)),
ROUND('Trends Settings '!$B$5*
IF(B32&gt;ROUND($C$1*'Trends Settings '!$B$1,0),INDIRECT("'2019 Equip Index Factors'!E"&amp;TEXT(ROUND(($C$1*'Trends Settings '!$B$1),0)+2,"0")),'2019 Equip Index Factors'!E33)*0.01,0),C31))</f>
        <v>14</v>
      </c>
    </row>
    <row r="33" spans="1:3">
      <c r="A33" s="63">
        <v>1988</v>
      </c>
      <c r="B33" s="60">
        <v>32</v>
      </c>
      <c r="C33" s="61">
        <f ca="1">IF(OR(B33=1,'M&amp;E Property Good Factor'!K34&gt;'Trends Settings '!$B$5),
ROUND('M&amp;E Property Good Factor'!K34*IF(B33&gt;ROUND($C$1*'Trends Settings '!$B$1,0),
INDIRECT("'2019 Equip Index Factors'!E"&amp;TEXT(ROUND(($C$1*'Trends Settings '!$B$1),0)+2,"0")),
'2019 Equip Index Factors'!E34)*0.01,0),
IF(OR('M&amp;E Property Good Factor'!K33 &gt; 'Trends Settings '!$B$5,B33 &lt;=ROUND($C$1*'Trends Settings '!$B$1,0)),
ROUND('Trends Settings '!$B$5*
IF(B33&gt;ROUND($C$1*'Trends Settings '!$B$1,0),INDIRECT("'2019 Equip Index Factors'!E"&amp;TEXT(ROUND(($C$1*'Trends Settings '!$B$1),0)+2,"0")),'2019 Equip Index Factors'!E34)*0.01,0),C32))</f>
        <v>14</v>
      </c>
    </row>
    <row r="34" spans="1:3">
      <c r="A34" s="63">
        <v>1987</v>
      </c>
      <c r="B34" s="60">
        <v>33</v>
      </c>
      <c r="C34" s="61">
        <f ca="1">IF(OR(B34=1,'M&amp;E Property Good Factor'!K35&gt;'Trends Settings '!$B$5),
ROUND('M&amp;E Property Good Factor'!K35*IF(B34&gt;ROUND($C$1*'Trends Settings '!$B$1,0),
INDIRECT("'2019 Equip Index Factors'!E"&amp;TEXT(ROUND(($C$1*'Trends Settings '!$B$1),0)+2,"0")),
'2019 Equip Index Factors'!E35)*0.01,0),
IF(OR('M&amp;E Property Good Factor'!K34 &gt; 'Trends Settings '!$B$5,B34 &lt;=ROUND($C$1*'Trends Settings '!$B$1,0)),
ROUND('Trends Settings '!$B$5*
IF(B34&gt;ROUND($C$1*'Trends Settings '!$B$1,0),INDIRECT("'2019 Equip Index Factors'!E"&amp;TEXT(ROUND(($C$1*'Trends Settings '!$B$1),0)+2,"0")),'2019 Equip Index Factors'!E35)*0.01,0),C33))</f>
        <v>14</v>
      </c>
    </row>
    <row r="35" spans="1:3">
      <c r="A35" s="63">
        <v>1986</v>
      </c>
      <c r="B35" s="60">
        <v>34</v>
      </c>
      <c r="C35" s="61">
        <f ca="1">IF(OR(B35=1,'M&amp;E Property Good Factor'!K36&gt;'Trends Settings '!$B$5),
ROUND('M&amp;E Property Good Factor'!K36*IF(B35&gt;ROUND($C$1*'Trends Settings '!$B$1,0),
INDIRECT("'2019 Equip Index Factors'!E"&amp;TEXT(ROUND(($C$1*'Trends Settings '!$B$1),0)+2,"0")),
'2019 Equip Index Factors'!E36)*0.01,0),
IF(OR('M&amp;E Property Good Factor'!K35 &gt; 'Trends Settings '!$B$5,B35 &lt;=ROUND($C$1*'Trends Settings '!$B$1,0)),
ROUND('Trends Settings '!$B$5*
IF(B35&gt;ROUND($C$1*'Trends Settings '!$B$1,0),INDIRECT("'2019 Equip Index Factors'!E"&amp;TEXT(ROUND(($C$1*'Trends Settings '!$B$1),0)+2,"0")),'2019 Equip Index Factors'!E36)*0.01,0),C34))</f>
        <v>14</v>
      </c>
    </row>
    <row r="36" spans="1:3">
      <c r="A36" s="63">
        <v>1985</v>
      </c>
      <c r="B36" s="60">
        <v>35</v>
      </c>
      <c r="C36" s="61">
        <f ca="1">IF(OR(B36=1,'M&amp;E Property Good Factor'!K37&gt;'Trends Settings '!$B$5),
ROUND('M&amp;E Property Good Factor'!K37*IF(B36&gt;ROUND($C$1*'Trends Settings '!$B$1,0),
INDIRECT("'2019 Equip Index Factors'!E"&amp;TEXT(ROUND(($C$1*'Trends Settings '!$B$1),0)+2,"0")),
'2019 Equip Index Factors'!E37)*0.01,0),
IF(OR('M&amp;E Property Good Factor'!K36 &gt; 'Trends Settings '!$B$5,B36 &lt;=ROUND($C$1*'Trends Settings '!$B$1,0)),
ROUND('Trends Settings '!$B$5*
IF(B36&gt;ROUND($C$1*'Trends Settings '!$B$1,0),INDIRECT("'2019 Equip Index Factors'!E"&amp;TEXT(ROUND(($C$1*'Trends Settings '!$B$1),0)+2,"0")),'2019 Equip Index Factors'!E37)*0.01,0),C35))</f>
        <v>14</v>
      </c>
    </row>
    <row r="37" spans="1:3">
      <c r="A37" s="63">
        <v>1984</v>
      </c>
      <c r="B37" s="60">
        <v>36</v>
      </c>
      <c r="C37" s="61">
        <f ca="1">IF(OR(B37=1,'M&amp;E Property Good Factor'!K38&gt;'Trends Settings '!$B$5),
ROUND('M&amp;E Property Good Factor'!K38*IF(B37&gt;ROUND($C$1*'Trends Settings '!$B$1,0),
INDIRECT("'2019 Equip Index Factors'!E"&amp;TEXT(ROUND(($C$1*'Trends Settings '!$B$1),0)+2,"0")),
'2019 Equip Index Factors'!E38)*0.01,0),
IF(OR('M&amp;E Property Good Factor'!K37 &gt; 'Trends Settings '!$B$5,B37 &lt;=ROUND($C$1*'Trends Settings '!$B$1,0)),
ROUND('Trends Settings '!$B$5*
IF(B37&gt;ROUND($C$1*'Trends Settings '!$B$1,0),INDIRECT("'2019 Equip Index Factors'!E"&amp;TEXT(ROUND(($C$1*'Trends Settings '!$B$1),0)+2,"0")),'2019 Equip Index Factors'!E38)*0.01,0),C36))</f>
        <v>14</v>
      </c>
    </row>
    <row r="38" spans="1:3">
      <c r="A38" s="63">
        <v>1983</v>
      </c>
      <c r="B38" s="60">
        <v>37</v>
      </c>
      <c r="C38" s="61">
        <f ca="1">IF(OR(B38=1,'M&amp;E Property Good Factor'!K39&gt;'Trends Settings '!$B$5),
ROUND('M&amp;E Property Good Factor'!K39*IF(B38&gt;ROUND($C$1*'Trends Settings '!$B$1,0),
INDIRECT("'2019 Equip Index Factors'!E"&amp;TEXT(ROUND(($C$1*'Trends Settings '!$B$1),0)+2,"0")),
'2019 Equip Index Factors'!E39)*0.01,0),
IF(OR('M&amp;E Property Good Factor'!K38 &gt; 'Trends Settings '!$B$5,B38 &lt;=ROUND($C$1*'Trends Settings '!$B$1,0)),
ROUND('Trends Settings '!$B$5*
IF(B38&gt;ROUND($C$1*'Trends Settings '!$B$1,0),INDIRECT("'2019 Equip Index Factors'!E"&amp;TEXT(ROUND(($C$1*'Trends Settings '!$B$1),0)+2,"0")),'2019 Equip Index Factors'!E39)*0.01,0),C37))</f>
        <v>14</v>
      </c>
    </row>
    <row r="39" spans="1:3">
      <c r="A39" s="63">
        <v>1982</v>
      </c>
      <c r="B39" s="60">
        <v>38</v>
      </c>
      <c r="C39" s="61">
        <f ca="1">IF(OR(B39=1,'M&amp;E Property Good Factor'!K40&gt;'Trends Settings '!$B$5),
ROUND('M&amp;E Property Good Factor'!K40*IF(B39&gt;ROUND($C$1*'Trends Settings '!$B$1,0),
INDIRECT("'2019 Equip Index Factors'!E"&amp;TEXT(ROUND(($C$1*'Trends Settings '!$B$1),0)+2,"0")),
'2019 Equip Index Factors'!E40)*0.01,0),
IF(OR('M&amp;E Property Good Factor'!K39 &gt; 'Trends Settings '!$B$5,B39 &lt;=ROUND($C$1*'Trends Settings '!$B$1,0)),
ROUND('Trends Settings '!$B$5*
IF(B39&gt;ROUND($C$1*'Trends Settings '!$B$1,0),INDIRECT("'2019 Equip Index Factors'!E"&amp;TEXT(ROUND(($C$1*'Trends Settings '!$B$1),0)+2,"0")),'2019 Equip Index Factors'!E40)*0.01,0),C38))</f>
        <v>14</v>
      </c>
    </row>
    <row r="40" spans="1:3">
      <c r="A40" s="63">
        <v>1981</v>
      </c>
      <c r="B40" s="60">
        <v>39</v>
      </c>
      <c r="C40" s="61">
        <f ca="1">IF(OR(B40=1,'M&amp;E Property Good Factor'!K41&gt;'Trends Settings '!$B$5),
ROUND('M&amp;E Property Good Factor'!K41*IF(B40&gt;ROUND($C$1*'Trends Settings '!$B$1,0),
INDIRECT("'2019 Equip Index Factors'!E"&amp;TEXT(ROUND(($C$1*'Trends Settings '!$B$1),0)+2,"0")),
'2019 Equip Index Factors'!E41)*0.01,0),
IF(OR('M&amp;E Property Good Factor'!K40 &gt; 'Trends Settings '!$B$5,B40 &lt;=ROUND($C$1*'Trends Settings '!$B$1,0)),
ROUND('Trends Settings '!$B$5*
IF(B40&gt;ROUND($C$1*'Trends Settings '!$B$1,0),INDIRECT("'2019 Equip Index Factors'!E"&amp;TEXT(ROUND(($C$1*'Trends Settings '!$B$1),0)+2,"0")),'2019 Equip Index Factors'!E41)*0.01,0),C39))</f>
        <v>14</v>
      </c>
    </row>
    <row r="41" spans="1:3">
      <c r="A41" s="63">
        <v>1980</v>
      </c>
      <c r="B41" s="60">
        <v>40</v>
      </c>
      <c r="C41" s="61">
        <f ca="1">IF(OR(B41=1,'M&amp;E Property Good Factor'!K42&gt;'Trends Settings '!$B$5),
ROUND('M&amp;E Property Good Factor'!K42*IF(B41&gt;ROUND($C$1*'Trends Settings '!$B$1,0),
INDIRECT("'2019 Equip Index Factors'!E"&amp;TEXT(ROUND(($C$1*'Trends Settings '!$B$1),0)+2,"0")),
'2019 Equip Index Factors'!E42)*0.01,0),
IF(OR('M&amp;E Property Good Factor'!K41 &gt; 'Trends Settings '!$B$5,B41 &lt;=ROUND($C$1*'Trends Settings '!$B$1,0)),
ROUND('Trends Settings '!$B$5*
IF(B41&gt;ROUND($C$1*'Trends Settings '!$B$1,0),INDIRECT("'2019 Equip Index Factors'!E"&amp;TEXT(ROUND(($C$1*'Trends Settings '!$B$1),0)+2,"0")),'2019 Equip Index Factors'!E42)*0.01,0),C40))</f>
        <v>14</v>
      </c>
    </row>
    <row r="42" spans="1:3">
      <c r="A42" s="22"/>
      <c r="C42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2"/>
  <sheetViews>
    <sheetView zoomScaleNormal="100" workbookViewId="0">
      <selection activeCell="I17" sqref="I17"/>
    </sheetView>
  </sheetViews>
  <sheetFormatPr defaultColWidth="9.1796875" defaultRowHeight="14.5"/>
  <cols>
    <col min="1" max="1" width="14.1796875" style="5" bestFit="1" customWidth="1"/>
    <col min="2" max="7" width="10.1796875" style="22" customWidth="1"/>
    <col min="8" max="16384" width="9.1796875" style="22"/>
  </cols>
  <sheetData>
    <row r="1" spans="1:7">
      <c r="A1" s="66"/>
      <c r="B1" s="89" t="s">
        <v>8</v>
      </c>
      <c r="C1" s="90"/>
      <c r="D1" s="90"/>
      <c r="E1" s="89" t="s">
        <v>9</v>
      </c>
      <c r="F1" s="90"/>
      <c r="G1" s="91"/>
    </row>
    <row r="2" spans="1:7">
      <c r="A2" s="70" t="s">
        <v>5</v>
      </c>
      <c r="B2" s="70" t="s">
        <v>10</v>
      </c>
      <c r="C2" s="70" t="s">
        <v>11</v>
      </c>
      <c r="D2" s="70" t="s">
        <v>12</v>
      </c>
      <c r="E2" s="70" t="s">
        <v>10</v>
      </c>
      <c r="F2" s="70" t="s">
        <v>11</v>
      </c>
      <c r="G2" s="70" t="s">
        <v>12</v>
      </c>
    </row>
    <row r="3" spans="1:7">
      <c r="A3" s="63">
        <v>2019</v>
      </c>
      <c r="B3" s="61">
        <f>IF('2019 Agricultural % Good'!B4 &lt;&gt; 0, IF('2019 Equip Index Factors'!D3*'2019 Agricultural % Good'!B4*0.01 &gt;0,'2019 Equip Index Factors'!D3*'2019 Agricultural % Good'!B4*0.01,B2), B2)</f>
        <v>78</v>
      </c>
      <c r="C3" s="61">
        <f>IF('2019 Equip Index Factors'!D3*'2019 Agricultural % Good'!C4*0.01&gt;0,'2019 Equip Index Factors'!D3*'2019 Agricultural % Good'!C4*0.01,C2)</f>
        <v>92</v>
      </c>
      <c r="D3" s="62">
        <f>IF('2019 Equip Index Factors'!D3*'2019 Agricultural % Good'!D4*0.01&gt;0,'2019 Equip Index Factors'!D3*'2019 Agricultural % Good'!D4*0.01,D2)</f>
        <v>85</v>
      </c>
      <c r="E3" s="62">
        <f>IF('2019 Equip Index Factors'!D3*'2019 Agricultural % Good'!E4*0.01&gt;0,'2019 Equip Index Factors'!D3*'2019 Agricultural % Good'!E4*0.01,E2)</f>
        <v>74</v>
      </c>
      <c r="F3" s="62">
        <f>IF('2019 Equip Index Factors'!D3*'2019 Agricultural % Good'!F4*0.01&gt;0,'2019 Equip Index Factors'!D3*'2019 Agricultural % Good'!F4*0.01,F2)</f>
        <v>90</v>
      </c>
      <c r="G3" s="62">
        <f>IF('2019 Equip Index Factors'!D3*'2019 Agricultural % Good'!G4*0.01&gt;0,'2019 Equip Index Factors'!D3*'2019 Agricultural % Good'!G4*0.01,G2)</f>
        <v>82</v>
      </c>
    </row>
    <row r="4" spans="1:7">
      <c r="A4" s="63">
        <v>2018</v>
      </c>
      <c r="B4" s="61">
        <f>IF('2019 Agricultural % Good'!B5 &lt;&gt; 0, IF('2019 Equip Index Factors'!D4*'2019 Agricultural % Good'!B5*0.01 &gt;0,'2019 Equip Index Factors'!D4*'2019 Agricultural % Good'!B5*0.01,B3), B3)</f>
        <v>72.100000000000009</v>
      </c>
      <c r="C4" s="61">
        <f>IF('2019 Equip Index Factors'!D4*'2019 Agricultural % Good'!C5*0.01&gt;0,'2019 Equip Index Factors'!D4*'2019 Agricultural % Good'!C5*0.01,C3)</f>
        <v>84.460000000000008</v>
      </c>
      <c r="D4" s="62">
        <f>IF('2019 Equip Index Factors'!D4*'2019 Agricultural % Good'!D5*0.01&gt;0,'2019 Equip Index Factors'!D4*'2019 Agricultural % Good'!D5*0.01,D3)</f>
        <v>78.28</v>
      </c>
      <c r="E4" s="62">
        <f>IF('2019 Equip Index Factors'!D4*'2019 Agricultural % Good'!E5*0.01&gt;0,'2019 Equip Index Factors'!D4*'2019 Agricultural % Good'!E5*0.01,E3)</f>
        <v>65.92</v>
      </c>
      <c r="F4" s="62">
        <f>IF('2019 Equip Index Factors'!D4*'2019 Agricultural % Good'!F5*0.01&gt;0,'2019 Equip Index Factors'!D4*'2019 Agricultural % Good'!F5*0.01,F3)</f>
        <v>80.34</v>
      </c>
      <c r="G4" s="62">
        <f>IF('2019 Equip Index Factors'!D4*'2019 Agricultural % Good'!G5*0.01&gt;0,'2019 Equip Index Factors'!D4*'2019 Agricultural % Good'!G5*0.01,G3)</f>
        <v>73.13</v>
      </c>
    </row>
    <row r="5" spans="1:7">
      <c r="A5" s="63">
        <v>2017</v>
      </c>
      <c r="B5" s="61">
        <f>IF('2019 Agricultural % Good'!B6 &lt;&gt; 0, IF('2019 Equip Index Factors'!D5*'2019 Agricultural % Good'!B6*0.01 &gt;0,'2019 Equip Index Factors'!D5*'2019 Agricultural % Good'!B6*0.01,B4), B4)</f>
        <v>67.2</v>
      </c>
      <c r="C5" s="61">
        <f>IF('2019 Equip Index Factors'!D5*'2019 Agricultural % Good'!C6*0.01&gt;0,'2019 Equip Index Factors'!D5*'2019 Agricultural % Good'!C6*0.01,C4)</f>
        <v>78.75</v>
      </c>
      <c r="D5" s="62">
        <f>IF('2019 Equip Index Factors'!D5*'2019 Agricultural % Good'!D6*0.01&gt;0,'2019 Equip Index Factors'!D5*'2019 Agricultural % Good'!D6*0.01,D4)</f>
        <v>73.5</v>
      </c>
      <c r="E5" s="62">
        <f>IF('2019 Equip Index Factors'!D5*'2019 Agricultural % Good'!E6*0.01&gt;0,'2019 Equip Index Factors'!D5*'2019 Agricultural % Good'!E6*0.01,E4)</f>
        <v>59.85</v>
      </c>
      <c r="F5" s="62">
        <f>IF('2019 Equip Index Factors'!D5*'2019 Agricultural % Good'!F6*0.01&gt;0,'2019 Equip Index Factors'!D5*'2019 Agricultural % Good'!F6*0.01,F4)</f>
        <v>72.45</v>
      </c>
      <c r="G5" s="62">
        <f>IF('2019 Equip Index Factors'!D5*'2019 Agricultural % Good'!G6*0.01&gt;0,'2019 Equip Index Factors'!D5*'2019 Agricultural % Good'!G6*0.01,G4)</f>
        <v>66.150000000000006</v>
      </c>
    </row>
    <row r="6" spans="1:7">
      <c r="A6" s="63">
        <v>2016</v>
      </c>
      <c r="B6" s="61">
        <f>IF('2019 Agricultural % Good'!B7 &lt;&gt; 0, IF('2019 Equip Index Factors'!D6*'2019 Agricultural % Good'!B7*0.01 &gt;0,'2019 Equip Index Factors'!D6*'2019 Agricultural % Good'!B7*0.01,B5), B5)</f>
        <v>61.480000000000004</v>
      </c>
      <c r="C6" s="61">
        <f>IF('2019 Equip Index Factors'!D6*'2019 Agricultural % Good'!C7*0.01&gt;0,'2019 Equip Index Factors'!D6*'2019 Agricultural % Good'!C7*0.01,C5)</f>
        <v>72.08</v>
      </c>
      <c r="D6" s="62">
        <f>IF('2019 Equip Index Factors'!D6*'2019 Agricultural % Good'!D7*0.01&gt;0,'2019 Equip Index Factors'!D6*'2019 Agricultural % Good'!D7*0.01,D5)</f>
        <v>66.78</v>
      </c>
      <c r="E6" s="62">
        <f>IF('2019 Equip Index Factors'!D6*'2019 Agricultural % Good'!E7*0.01&gt;0,'2019 Equip Index Factors'!D6*'2019 Agricultural % Good'!E7*0.01,E5)</f>
        <v>53</v>
      </c>
      <c r="F6" s="62">
        <f>IF('2019 Equip Index Factors'!D6*'2019 Agricultural % Good'!F7*0.01&gt;0,'2019 Equip Index Factors'!D6*'2019 Agricultural % Good'!F7*0.01,F5)</f>
        <v>63.6</v>
      </c>
      <c r="G6" s="62">
        <f>IF('2019 Equip Index Factors'!D6*'2019 Agricultural % Good'!G7*0.01&gt;0,'2019 Equip Index Factors'!D6*'2019 Agricultural % Good'!G7*0.01,G5)</f>
        <v>58.300000000000004</v>
      </c>
    </row>
    <row r="7" spans="1:7">
      <c r="A7" s="63">
        <v>2015</v>
      </c>
      <c r="B7" s="61">
        <f>IF('2019 Agricultural % Good'!B8 &lt;&gt; 0, IF('2019 Equip Index Factors'!D7*'2019 Agricultural % Good'!B8*0.01 &gt;0,'2019 Equip Index Factors'!D7*'2019 Agricultural % Good'!B8*0.01,B6), B6)</f>
        <v>55.64</v>
      </c>
      <c r="C7" s="61">
        <f>IF('2019 Equip Index Factors'!D7*'2019 Agricultural % Good'!C8*0.01&gt;0,'2019 Equip Index Factors'!D7*'2019 Agricultural % Good'!C8*0.01,C6)</f>
        <v>66.34</v>
      </c>
      <c r="D7" s="62">
        <f>IF('2019 Equip Index Factors'!D7*'2019 Agricultural % Good'!D8*0.01&gt;0,'2019 Equip Index Factors'!D7*'2019 Agricultural % Good'!D8*0.01,D6)</f>
        <v>60.99</v>
      </c>
      <c r="E7" s="62">
        <f>IF('2019 Equip Index Factors'!D7*'2019 Agricultural % Good'!E8*0.01&gt;0,'2019 Equip Index Factors'!D7*'2019 Agricultural % Good'!E8*0.01,E6)</f>
        <v>46.01</v>
      </c>
      <c r="F7" s="62">
        <f>IF('2019 Equip Index Factors'!D7*'2019 Agricultural % Good'!F8*0.01&gt;0,'2019 Equip Index Factors'!D7*'2019 Agricultural % Good'!F8*0.01,F6)</f>
        <v>56.71</v>
      </c>
      <c r="G7" s="62">
        <f>IF('2019 Equip Index Factors'!D7*'2019 Agricultural % Good'!G8*0.01&gt;0,'2019 Equip Index Factors'!D7*'2019 Agricultural % Good'!G8*0.01,G6)</f>
        <v>51.36</v>
      </c>
    </row>
    <row r="8" spans="1:7">
      <c r="A8" s="63">
        <v>2014</v>
      </c>
      <c r="B8" s="61">
        <f>IF('2019 Agricultural % Good'!B9 &lt;&gt; 0, IF('2019 Equip Index Factors'!D8*'2019 Agricultural % Good'!B9*0.01 &gt;0,'2019 Equip Index Factors'!D8*'2019 Agricultural % Good'!B9*0.01,B7), B7)</f>
        <v>50.76</v>
      </c>
      <c r="C8" s="61">
        <f>IF('2019 Equip Index Factors'!D8*'2019 Agricultural % Good'!C9*0.01&gt;0,'2019 Equip Index Factors'!D8*'2019 Agricultural % Good'!C9*0.01,C7)</f>
        <v>60.480000000000004</v>
      </c>
      <c r="D8" s="62">
        <f>IF('2019 Equip Index Factors'!D8*'2019 Agricultural % Good'!D9*0.01&gt;0,'2019 Equip Index Factors'!D8*'2019 Agricultural % Good'!D9*0.01,D7)</f>
        <v>56.160000000000004</v>
      </c>
      <c r="E8" s="62">
        <f>IF('2019 Equip Index Factors'!D8*'2019 Agricultural % Good'!E9*0.01&gt;0,'2019 Equip Index Factors'!D8*'2019 Agricultural % Good'!E9*0.01,E7)</f>
        <v>41.04</v>
      </c>
      <c r="F8" s="62">
        <f>IF('2019 Equip Index Factors'!D8*'2019 Agricultural % Good'!F9*0.01&gt;0,'2019 Equip Index Factors'!D8*'2019 Agricultural % Good'!F9*0.01,F7)</f>
        <v>49.68</v>
      </c>
      <c r="G8" s="62">
        <f>IF('2019 Equip Index Factors'!D8*'2019 Agricultural % Good'!G9*0.01&gt;0,'2019 Equip Index Factors'!D8*'2019 Agricultural % Good'!G9*0.01,G7)</f>
        <v>45.36</v>
      </c>
    </row>
    <row r="9" spans="1:7">
      <c r="A9" s="63">
        <v>2013</v>
      </c>
      <c r="B9" s="61">
        <f>IF('2019 Agricultural % Good'!B10 &lt;&gt; 0, IF('2019 Equip Index Factors'!D9*'2019 Agricultural % Good'!B10*0.01 &gt;0,'2019 Equip Index Factors'!D9*'2019 Agricultural % Good'!B10*0.01,B8), B8)</f>
        <v>46.2</v>
      </c>
      <c r="C9" s="61">
        <f>IF('2019 Equip Index Factors'!D9*'2019 Agricultural % Good'!C10*0.01&gt;0,'2019 Equip Index Factors'!D9*'2019 Agricultural % Good'!C10*0.01,C8)</f>
        <v>55</v>
      </c>
      <c r="D9" s="62">
        <f>IF('2019 Equip Index Factors'!D9*'2019 Agricultural % Good'!D10*0.01&gt;0,'2019 Equip Index Factors'!D9*'2019 Agricultural % Good'!D10*0.01,D8)</f>
        <v>50.6</v>
      </c>
      <c r="E9" s="62">
        <f>IF('2019 Equip Index Factors'!D9*'2019 Agricultural % Good'!E10*0.01&gt;0,'2019 Equip Index Factors'!D9*'2019 Agricultural % Good'!E10*0.01,E8)</f>
        <v>36.300000000000004</v>
      </c>
      <c r="F9" s="62">
        <f>IF('2019 Equip Index Factors'!D9*'2019 Agricultural % Good'!F10*0.01&gt;0,'2019 Equip Index Factors'!D9*'2019 Agricultural % Good'!F10*0.01,F8)</f>
        <v>44</v>
      </c>
      <c r="G9" s="62">
        <f>IF('2019 Equip Index Factors'!D9*'2019 Agricultural % Good'!G10*0.01&gt;0,'2019 Equip Index Factors'!D9*'2019 Agricultural % Good'!G10*0.01,G8)</f>
        <v>40.700000000000003</v>
      </c>
    </row>
    <row r="10" spans="1:7">
      <c r="A10" s="63">
        <v>2012</v>
      </c>
      <c r="B10" s="61">
        <f>IF('2019 Agricultural % Good'!B11 &lt;&gt; 0, IF('2019 Equip Index Factors'!D10*'2019 Agricultural % Good'!B11*0.01 &gt;0,'2019 Equip Index Factors'!D10*'2019 Agricultural % Good'!B11*0.01,B9), B9)</f>
        <v>42.18</v>
      </c>
      <c r="C10" s="61">
        <f>IF('2019 Equip Index Factors'!D10*'2019 Agricultural % Good'!C11*0.01&gt;0,'2019 Equip Index Factors'!D10*'2019 Agricultural % Good'!C11*0.01,C9)</f>
        <v>49.95</v>
      </c>
      <c r="D10" s="62">
        <f>IF('2019 Equip Index Factors'!D10*'2019 Agricultural % Good'!D11*0.01&gt;0,'2019 Equip Index Factors'!D10*'2019 Agricultural % Good'!D11*0.01,D9)</f>
        <v>46.62</v>
      </c>
      <c r="E10" s="62">
        <f>IF('2019 Equip Index Factors'!D10*'2019 Agricultural % Good'!E11*0.01&gt;0,'2019 Equip Index Factors'!D10*'2019 Agricultural % Good'!E11*0.01,E9)</f>
        <v>32.19</v>
      </c>
      <c r="F10" s="62">
        <f>IF('2019 Equip Index Factors'!D10*'2019 Agricultural % Good'!F11*0.01&gt;0,'2019 Equip Index Factors'!D10*'2019 Agricultural % Good'!F11*0.01,F9)</f>
        <v>38.85</v>
      </c>
      <c r="G10" s="62">
        <f>IF('2019 Equip Index Factors'!D10*'2019 Agricultural % Good'!G11*0.01&gt;0,'2019 Equip Index Factors'!D10*'2019 Agricultural % Good'!G11*0.01,G9)</f>
        <v>35.520000000000003</v>
      </c>
    </row>
    <row r="11" spans="1:7">
      <c r="A11" s="63">
        <v>2011</v>
      </c>
      <c r="B11" s="61">
        <f>IF('2019 Agricultural % Good'!B12 &lt;&gt; 0, IF('2019 Equip Index Factors'!D11*'2019 Agricultural % Good'!B12*0.01 &gt;0,'2019 Equip Index Factors'!D11*'2019 Agricultural % Good'!B12*0.01,B10), B10)</f>
        <v>38.42</v>
      </c>
      <c r="C11" s="61">
        <f>IF('2019 Equip Index Factors'!D11*'2019 Agricultural % Good'!C12*0.01&gt;0,'2019 Equip Index Factors'!D11*'2019 Agricultural % Good'!C12*0.01,C10)</f>
        <v>45.2</v>
      </c>
      <c r="D11" s="62">
        <f>IF('2019 Equip Index Factors'!D11*'2019 Agricultural % Good'!D12*0.01&gt;0,'2019 Equip Index Factors'!D11*'2019 Agricultural % Good'!D12*0.01,D10)</f>
        <v>41.81</v>
      </c>
      <c r="E11" s="62">
        <f>IF('2019 Equip Index Factors'!D11*'2019 Agricultural % Good'!E12*0.01&gt;0,'2019 Equip Index Factors'!D11*'2019 Agricultural % Good'!E12*0.01,E10)</f>
        <v>28.25</v>
      </c>
      <c r="F11" s="62">
        <f>IF('2019 Equip Index Factors'!D11*'2019 Agricultural % Good'!F12*0.01&gt;0,'2019 Equip Index Factors'!D11*'2019 Agricultural % Good'!F12*0.01,F10)</f>
        <v>33.9</v>
      </c>
      <c r="G11" s="62">
        <f>IF('2019 Equip Index Factors'!D11*'2019 Agricultural % Good'!G12*0.01&gt;0,'2019 Equip Index Factors'!D11*'2019 Agricultural % Good'!G12*0.01,G10)</f>
        <v>31.64</v>
      </c>
    </row>
    <row r="12" spans="1:7">
      <c r="A12" s="63">
        <v>2010</v>
      </c>
      <c r="B12" s="61">
        <f>IF('2019 Agricultural % Good'!B13 &lt;&gt; 0, IF('2019 Equip Index Factors'!D12*'2019 Agricultural % Good'!B13*0.01 &gt;0,'2019 Equip Index Factors'!D12*'2019 Agricultural % Good'!B13*0.01,B11), B11)</f>
        <v>35.1</v>
      </c>
      <c r="C12" s="61">
        <f>IF('2019 Equip Index Factors'!D12*'2019 Agricultural % Good'!C13*0.01&gt;0,'2019 Equip Index Factors'!D12*'2019 Agricultural % Good'!C13*0.01,C11)</f>
        <v>42.12</v>
      </c>
      <c r="D12" s="62">
        <f>IF('2019 Equip Index Factors'!D12*'2019 Agricultural % Good'!D13*0.01&gt;0,'2019 Equip Index Factors'!D12*'2019 Agricultural % Good'!D13*0.01,D11)</f>
        <v>38.61</v>
      </c>
      <c r="E12" s="62">
        <f>IF('2019 Equip Index Factors'!D12*'2019 Agricultural % Good'!E13*0.01&gt;0,'2019 Equip Index Factors'!D12*'2019 Agricultural % Good'!E13*0.01,E11)</f>
        <v>24.57</v>
      </c>
      <c r="F12" s="62">
        <f>IF('2019 Equip Index Factors'!D12*'2019 Agricultural % Good'!F13*0.01&gt;0,'2019 Equip Index Factors'!D12*'2019 Agricultural % Good'!F13*0.01,F11)</f>
        <v>30.42</v>
      </c>
      <c r="G12" s="62">
        <f>IF('2019 Equip Index Factors'!D12*'2019 Agricultural % Good'!G13*0.01&gt;0,'2019 Equip Index Factors'!D12*'2019 Agricultural % Good'!G13*0.01,G11)</f>
        <v>28.080000000000002</v>
      </c>
    </row>
    <row r="13" spans="1:7">
      <c r="A13" s="63">
        <v>2009</v>
      </c>
      <c r="B13" s="61">
        <f>IF('2019 Agricultural % Good'!B14 &lt;&gt; 0, IF('2019 Equip Index Factors'!D13*'2019 Agricultural % Good'!B14*0.01 &gt;0,'2019 Equip Index Factors'!D13*'2019 Agricultural % Good'!B14*0.01,B12), B12)</f>
        <v>32.130000000000003</v>
      </c>
      <c r="C13" s="61">
        <f>IF('2019 Equip Index Factors'!D13*'2019 Agricultural % Good'!C14*0.01&gt;0,'2019 Equip Index Factors'!D13*'2019 Agricultural % Good'!C14*0.01,C12)</f>
        <v>38.08</v>
      </c>
      <c r="D13" s="62">
        <f>IF('2019 Equip Index Factors'!D13*'2019 Agricultural % Good'!D14*0.01&gt;0,'2019 Equip Index Factors'!D13*'2019 Agricultural % Good'!D14*0.01,D12)</f>
        <v>35.700000000000003</v>
      </c>
      <c r="E13" s="62">
        <f>IF('2019 Equip Index Factors'!D13*'2019 Agricultural % Good'!E14*0.01&gt;0,'2019 Equip Index Factors'!D13*'2019 Agricultural % Good'!E14*0.01,E12)</f>
        <v>22.61</v>
      </c>
      <c r="F13" s="62">
        <f>IF('2019 Equip Index Factors'!D13*'2019 Agricultural % Good'!F14*0.01&gt;0,'2019 Equip Index Factors'!D13*'2019 Agricultural % Good'!F14*0.01,F12)</f>
        <v>27.37</v>
      </c>
      <c r="G13" s="62">
        <f>IF('2019 Equip Index Factors'!D13*'2019 Agricultural % Good'!G14*0.01&gt;0,'2019 Equip Index Factors'!D13*'2019 Agricultural % Good'!G14*0.01,G12)</f>
        <v>24.990000000000002</v>
      </c>
    </row>
    <row r="14" spans="1:7">
      <c r="A14" s="63">
        <v>2008</v>
      </c>
      <c r="B14" s="61">
        <f>IF('2019 Agricultural % Good'!B15 &lt;&gt; 0, IF('2019 Equip Index Factors'!D14*'2019 Agricultural % Good'!B15*0.01 &gt;0,'2019 Equip Index Factors'!D14*'2019 Agricultural % Good'!B15*0.01,B13), B13)</f>
        <v>30.75</v>
      </c>
      <c r="C14" s="61">
        <f>IF('2019 Equip Index Factors'!D14*'2019 Agricultural % Good'!C15*0.01&gt;0,'2019 Equip Index Factors'!D14*'2019 Agricultural % Good'!C15*0.01,C13)</f>
        <v>36.9</v>
      </c>
      <c r="D14" s="62">
        <f>IF('2019 Equip Index Factors'!D14*'2019 Agricultural % Good'!D15*0.01&gt;0,'2019 Equip Index Factors'!D14*'2019 Agricultural % Good'!D15*0.01,D13)</f>
        <v>34.44</v>
      </c>
      <c r="E14" s="62">
        <f>IF('2019 Equip Index Factors'!D14*'2019 Agricultural % Good'!E15*0.01&gt;0,'2019 Equip Index Factors'!D14*'2019 Agricultural % Good'!E15*0.01,E13)</f>
        <v>20.91</v>
      </c>
      <c r="F14" s="62">
        <f>IF('2019 Equip Index Factors'!D14*'2019 Agricultural % Good'!F15*0.01&gt;0,'2019 Equip Index Factors'!D14*'2019 Agricultural % Good'!F15*0.01,F13)</f>
        <v>25.830000000000002</v>
      </c>
      <c r="G14" s="62">
        <f>IF('2019 Equip Index Factors'!D14*'2019 Agricultural % Good'!G15*0.01&gt;0,'2019 Equip Index Factors'!D14*'2019 Agricultural % Good'!G15*0.01,G13)</f>
        <v>23.37</v>
      </c>
    </row>
    <row r="15" spans="1:7">
      <c r="A15" s="63">
        <v>2007</v>
      </c>
      <c r="B15" s="61">
        <f>IF('2019 Agricultural % Good'!B16 &lt;&gt; 0, IF('2019 Equip Index Factors'!D15*'2019 Agricultural % Good'!B16*0.01 &gt;0,'2019 Equip Index Factors'!D15*'2019 Agricultural % Good'!B16*0.01,B14), B14)</f>
        <v>29.67</v>
      </c>
      <c r="C15" s="61">
        <f>IF('2019 Equip Index Factors'!D15*'2019 Agricultural % Good'!C16*0.01&gt;0,'2019 Equip Index Factors'!D15*'2019 Agricultural % Good'!C16*0.01,C14)</f>
        <v>36.119999999999997</v>
      </c>
      <c r="D15" s="62">
        <f>IF('2019 Equip Index Factors'!D15*'2019 Agricultural % Good'!D16*0.01&gt;0,'2019 Equip Index Factors'!D15*'2019 Agricultural % Good'!D16*0.01,D14)</f>
        <v>33.54</v>
      </c>
      <c r="E15" s="62">
        <f>IF('2019 Equip Index Factors'!D15*'2019 Agricultural % Good'!E16*0.01&gt;0,'2019 Equip Index Factors'!D15*'2019 Agricultural % Good'!E16*0.01,E14)</f>
        <v>19.350000000000001</v>
      </c>
      <c r="F15" s="62">
        <f>IF('2019 Equip Index Factors'!D15*'2019 Agricultural % Good'!F16*0.01&gt;0,'2019 Equip Index Factors'!D15*'2019 Agricultural % Good'!F16*0.01,F14)</f>
        <v>23.22</v>
      </c>
      <c r="G15" s="62">
        <f>IF('2019 Equip Index Factors'!D15*'2019 Agricultural % Good'!G16*0.01&gt;0,'2019 Equip Index Factors'!D15*'2019 Agricultural % Good'!G16*0.01,G14)</f>
        <v>21.93</v>
      </c>
    </row>
    <row r="16" spans="1:7">
      <c r="A16" s="63">
        <v>2006</v>
      </c>
      <c r="B16" s="61">
        <f>IF('2019 Agricultural % Good'!B17 &lt;&gt; 0, IF('2019 Equip Index Factors'!D16*'2019 Agricultural % Good'!B17*0.01 &gt;0,'2019 Equip Index Factors'!D16*'2019 Agricultural % Good'!B17*0.01,B15), B15)</f>
        <v>29.26</v>
      </c>
      <c r="C16" s="61">
        <f>IF('2019 Equip Index Factors'!D16*'2019 Agricultural % Good'!C17*0.01&gt;0,'2019 Equip Index Factors'!D16*'2019 Agricultural % Good'!C17*0.01,C15)</f>
        <v>34.58</v>
      </c>
      <c r="D16" s="62">
        <f>IF('2019 Equip Index Factors'!D16*'2019 Agricultural % Good'!D17*0.01&gt;0,'2019 Equip Index Factors'!D16*'2019 Agricultural % Good'!D17*0.01,D15)</f>
        <v>31.92</v>
      </c>
      <c r="E16" s="62">
        <f>IF('2019 Equip Index Factors'!D16*'2019 Agricultural % Good'!E17*0.01&gt;0,'2019 Equip Index Factors'!D16*'2019 Agricultural % Good'!E17*0.01,E15)</f>
        <v>19.350000000000001</v>
      </c>
      <c r="F16" s="62">
        <f>IF('2019 Equip Index Factors'!D16*'2019 Agricultural % Good'!F17*0.01&gt;0,'2019 Equip Index Factors'!D16*'2019 Agricultural % Good'!F17*0.01,F15)</f>
        <v>21.28</v>
      </c>
      <c r="G16" s="62">
        <f>IF('2019 Equip Index Factors'!D16*'2019 Agricultural % Good'!G17*0.01&gt;0,'2019 Equip Index Factors'!D16*'2019 Agricultural % Good'!G17*0.01,G15)</f>
        <v>21.93</v>
      </c>
    </row>
    <row r="17" spans="1:9">
      <c r="A17" s="63">
        <v>2005</v>
      </c>
      <c r="B17" s="61">
        <f>IF('2019 Agricultural % Good'!B18 &lt;&gt; 0, IF('2019 Equip Index Factors'!D17*'2019 Agricultural % Good'!B18*0.01 &gt;0,'2019 Equip Index Factors'!D17*'2019 Agricultural % Good'!B18*0.01,B16), B16)</f>
        <v>27.2</v>
      </c>
      <c r="C17" s="61">
        <f>IF('2019 Equip Index Factors'!D17*'2019 Agricultural % Good'!C18*0.01&gt;0,'2019 Equip Index Factors'!D17*'2019 Agricultural % Good'!C18*0.01,C16)</f>
        <v>31.28</v>
      </c>
      <c r="D17" s="62">
        <f>IF('2019 Equip Index Factors'!D17*'2019 Agricultural % Good'!D18*0.01&gt;0,'2019 Equip Index Factors'!D17*'2019 Agricultural % Good'!D18*0.01,D16)</f>
        <v>29.92</v>
      </c>
      <c r="E17" s="62">
        <f>IF('2019 Equip Index Factors'!D17*'2019 Agricultural % Good'!E18*0.01&gt;0,'2019 Equip Index Factors'!D17*'2019 Agricultural % Good'!E18*0.01,E16)</f>
        <v>19.350000000000001</v>
      </c>
      <c r="F17" s="62">
        <f>IF('2019 Equip Index Factors'!D17*'2019 Agricultural % Good'!F18*0.01&gt;0,'2019 Equip Index Factors'!D17*'2019 Agricultural % Good'!F18*0.01,F16)</f>
        <v>19.04</v>
      </c>
      <c r="G17" s="62">
        <f>IF('2019 Equip Index Factors'!D17*'2019 Agricultural % Good'!G18*0.01&gt;0,'2019 Equip Index Factors'!D17*'2019 Agricultural % Good'!G18*0.01,G16)</f>
        <v>21.93</v>
      </c>
    </row>
    <row r="18" spans="1:9">
      <c r="A18" s="63">
        <v>2004</v>
      </c>
      <c r="B18" s="61">
        <f>IF('2019 Agricultural % Good'!B19 &lt;&gt; 0, IF('2019 Equip Index Factors'!D18*'2019 Agricultural % Good'!B19*0.01 &gt;0,'2019 Equip Index Factors'!D18*'2019 Agricultural % Good'!B19*0.01,B17), B17)</f>
        <v>25.740000000000002</v>
      </c>
      <c r="C18" s="61">
        <f>IF('2019 Equip Index Factors'!D18*'2019 Agricultural % Good'!C19*0.01&gt;0,'2019 Equip Index Factors'!D18*'2019 Agricultural % Good'!C19*0.01,C17)</f>
        <v>30.03</v>
      </c>
      <c r="D18" s="62">
        <f>IF('2019 Equip Index Factors'!D18*'2019 Agricultural % Good'!D19*0.01&gt;0,'2019 Equip Index Factors'!D18*'2019 Agricultural % Good'!D19*0.01,D17)</f>
        <v>28.6</v>
      </c>
      <c r="E18" s="62">
        <f>IF('2019 Equip Index Factors'!D18*'2019 Agricultural % Good'!E19*0.01&gt;0,'2019 Equip Index Factors'!D18*'2019 Agricultural % Good'!E19*0.01,E17)</f>
        <v>19.350000000000001</v>
      </c>
      <c r="F18" s="62">
        <f>IF('2019 Equip Index Factors'!D18*'2019 Agricultural % Good'!F19*0.01&gt;0,'2019 Equip Index Factors'!D18*'2019 Agricultural % Good'!F19*0.01,F17)</f>
        <v>20.02</v>
      </c>
      <c r="G18" s="62">
        <f>IF('2019 Equip Index Factors'!D18*'2019 Agricultural % Good'!G19*0.01&gt;0,'2019 Equip Index Factors'!D18*'2019 Agricultural % Good'!G19*0.01,G17)</f>
        <v>21.93</v>
      </c>
      <c r="I18" s="22" t="s">
        <v>13</v>
      </c>
    </row>
    <row r="19" spans="1:9">
      <c r="A19" s="63">
        <v>2003</v>
      </c>
      <c r="B19" s="61">
        <f>IF('2019 Agricultural % Good'!B20 &lt;&gt; 0, IF('2019 Equip Index Factors'!D19*'2019 Agricultural % Good'!B20*0.01 &gt;0,'2019 Equip Index Factors'!D19*'2019 Agricultural % Good'!B20*0.01,B18), B18)</f>
        <v>25.740000000000002</v>
      </c>
      <c r="C19" s="61">
        <f>IF('2019 Equip Index Factors'!D19*'2019 Agricultural % Good'!C20*0.01&gt;0,'2019 Equip Index Factors'!D19*'2019 Agricultural % Good'!C20*0.01,C18)</f>
        <v>28.12</v>
      </c>
      <c r="D19" s="62">
        <f>IF('2019 Equip Index Factors'!D19*'2019 Agricultural % Good'!D20*0.01&gt;0,'2019 Equip Index Factors'!D19*'2019 Agricultural % Good'!D20*0.01,D18)</f>
        <v>28.6</v>
      </c>
      <c r="E19" s="62">
        <f>IF('2019 Equip Index Factors'!D19*'2019 Agricultural % Good'!E20*0.01&gt;0,'2019 Equip Index Factors'!D19*'2019 Agricultural % Good'!E20*0.01,E18)</f>
        <v>19.350000000000001</v>
      </c>
      <c r="F19" s="62">
        <f>IF('2019 Equip Index Factors'!D19*'2019 Agricultural % Good'!F20*0.01&gt;0,'2019 Equip Index Factors'!D19*'2019 Agricultural % Good'!F20*0.01,F18)</f>
        <v>20.02</v>
      </c>
      <c r="G19" s="62">
        <f>IF('2019 Equip Index Factors'!D19*'2019 Agricultural % Good'!G20*0.01&gt;0,'2019 Equip Index Factors'!D19*'2019 Agricultural % Good'!G20*0.01,G18)</f>
        <v>21.93</v>
      </c>
    </row>
    <row r="20" spans="1:9">
      <c r="A20" s="63">
        <v>2002</v>
      </c>
      <c r="B20" s="61">
        <f>IF('2019 Agricultural % Good'!B21 &lt;&gt; 0, IF('2019 Equip Index Factors'!D20*'2019 Agricultural % Good'!B21*0.01 &gt;0,'2019 Equip Index Factors'!D20*'2019 Agricultural % Good'!B21*0.01,B19), B19)</f>
        <v>25.740000000000002</v>
      </c>
      <c r="C20" s="61">
        <f>IF('2019 Equip Index Factors'!D20*'2019 Agricultural % Good'!C21*0.01&gt;0,'2019 Equip Index Factors'!D20*'2019 Agricultural % Good'!C21*0.01,C19)</f>
        <v>25.5</v>
      </c>
      <c r="D20" s="62">
        <f>IF('2019 Equip Index Factors'!D20*'2019 Agricultural % Good'!D21*0.01&gt;0,'2019 Equip Index Factors'!D20*'2019 Agricultural % Good'!D21*0.01,D19)</f>
        <v>28.6</v>
      </c>
      <c r="E20" s="62">
        <f>IF('2019 Equip Index Factors'!D20*'2019 Agricultural % Good'!E21*0.01&gt;0,'2019 Equip Index Factors'!D20*'2019 Agricultural % Good'!E21*0.01,E19)</f>
        <v>19.350000000000001</v>
      </c>
      <c r="F20" s="62">
        <f>IF('2019 Equip Index Factors'!D20*'2019 Agricultural % Good'!F21*0.01&gt;0,'2019 Equip Index Factors'!D20*'2019 Agricultural % Good'!F21*0.01,F19)</f>
        <v>20.02</v>
      </c>
      <c r="G20" s="62">
        <f>IF('2019 Equip Index Factors'!D20*'2019 Agricultural % Good'!G21*0.01&gt;0,'2019 Equip Index Factors'!D20*'2019 Agricultural % Good'!G21*0.01,G19)</f>
        <v>21.93</v>
      </c>
    </row>
    <row r="21" spans="1:9">
      <c r="A21" s="63">
        <v>2001</v>
      </c>
      <c r="B21" s="61">
        <f>IF('2019 Agricultural % Good'!B22 &lt;&gt; 0, IF('2019 Equip Index Factors'!D21*'2019 Agricultural % Good'!B22*0.01 &gt;0,'2019 Equip Index Factors'!D21*'2019 Agricultural % Good'!B22*0.01,B20), B20)</f>
        <v>25.740000000000002</v>
      </c>
      <c r="C21" s="61">
        <f>IF('2019 Equip Index Factors'!D21*'2019 Agricultural % Good'!C22*0.01&gt;0,'2019 Equip Index Factors'!D21*'2019 Agricultural % Good'!C22*0.01,C20)</f>
        <v>25.5</v>
      </c>
      <c r="D21" s="62">
        <f>IF('2019 Equip Index Factors'!D21*'2019 Agricultural % Good'!D22*0.01&gt;0,'2019 Equip Index Factors'!D21*'2019 Agricultural % Good'!D22*0.01,D20)</f>
        <v>28.6</v>
      </c>
      <c r="E21" s="62">
        <f>IF('2019 Equip Index Factors'!D21*'2019 Agricultural % Good'!E22*0.01&gt;0,'2019 Equip Index Factors'!D21*'2019 Agricultural % Good'!E22*0.01,E20)</f>
        <v>19.350000000000001</v>
      </c>
      <c r="F21" s="62">
        <f>IF('2019 Equip Index Factors'!D21*'2019 Agricultural % Good'!F22*0.01&gt;0,'2019 Equip Index Factors'!D21*'2019 Agricultural % Good'!F22*0.01,F20)</f>
        <v>20.02</v>
      </c>
      <c r="G21" s="62">
        <f>IF('2019 Equip Index Factors'!D21*'2019 Agricultural % Good'!G22*0.01&gt;0,'2019 Equip Index Factors'!D21*'2019 Agricultural % Good'!G22*0.01,G20)</f>
        <v>21.93</v>
      </c>
    </row>
    <row r="22" spans="1:9">
      <c r="A22" s="63">
        <v>2000</v>
      </c>
      <c r="B22" s="61">
        <f>IF('2019 Agricultural % Good'!B23 &lt;&gt; 0, IF('2019 Equip Index Factors'!D22*'2019 Agricultural % Good'!B23*0.01 &gt;0,'2019 Equip Index Factors'!D22*'2019 Agricultural % Good'!B23*0.01,B21), B21)</f>
        <v>25.740000000000002</v>
      </c>
      <c r="C22" s="61">
        <f>IF('2019 Equip Index Factors'!D22*'2019 Agricultural % Good'!C23*0.01&gt;0,'2019 Equip Index Factors'!D22*'2019 Agricultural % Good'!C23*0.01,C21)</f>
        <v>25.5</v>
      </c>
      <c r="D22" s="62">
        <f>IF('2019 Equip Index Factors'!D22*'2019 Agricultural % Good'!D23*0.01&gt;0,'2019 Equip Index Factors'!D22*'2019 Agricultural % Good'!D23*0.01,D21)</f>
        <v>28.6</v>
      </c>
      <c r="E22" s="62">
        <f>IF('2019 Equip Index Factors'!D22*'2019 Agricultural % Good'!E23*0.01&gt;0,'2019 Equip Index Factors'!D22*'2019 Agricultural % Good'!E23*0.01,E21)</f>
        <v>19.350000000000001</v>
      </c>
      <c r="F22" s="62">
        <f>IF('2019 Equip Index Factors'!D22*'2019 Agricultural % Good'!F23*0.01&gt;0,'2019 Equip Index Factors'!D22*'2019 Agricultural % Good'!F23*0.01,F21)</f>
        <v>20.02</v>
      </c>
      <c r="G22" s="62">
        <f>IF('2019 Equip Index Factors'!D22*'2019 Agricultural % Good'!G23*0.01&gt;0,'2019 Equip Index Factors'!D22*'2019 Agricultural % Good'!G23*0.01,G21)</f>
        <v>21.93</v>
      </c>
    </row>
    <row r="23" spans="1:9">
      <c r="A23" s="63">
        <v>1999</v>
      </c>
      <c r="B23" s="61">
        <f>IF('2019 Agricultural % Good'!B24 &lt;&gt; 0, IF('2019 Equip Index Factors'!D23*'2019 Agricultural % Good'!B24*0.01 &gt;0,'2019 Equip Index Factors'!D23*'2019 Agricultural % Good'!B24*0.01,B22), B22)</f>
        <v>25.740000000000002</v>
      </c>
      <c r="C23" s="61">
        <f>IF('2019 Equip Index Factors'!D23*'2019 Agricultural % Good'!C24*0.01&gt;0,'2019 Equip Index Factors'!D23*'2019 Agricultural % Good'!C24*0.01,C22)</f>
        <v>25.5</v>
      </c>
      <c r="D23" s="62">
        <f>IF('2019 Equip Index Factors'!D23*'2019 Agricultural % Good'!D24*0.01&gt;0,'2019 Equip Index Factors'!D23*'2019 Agricultural % Good'!D24*0.01,D22)</f>
        <v>28.6</v>
      </c>
      <c r="E23" s="62">
        <f>IF('2019 Equip Index Factors'!D23*'2019 Agricultural % Good'!E24*0.01&gt;0,'2019 Equip Index Factors'!D23*'2019 Agricultural % Good'!E24*0.01,E22)</f>
        <v>19.350000000000001</v>
      </c>
      <c r="F23" s="62">
        <f>IF('2019 Equip Index Factors'!D23*'2019 Agricultural % Good'!F24*0.01&gt;0,'2019 Equip Index Factors'!D23*'2019 Agricultural % Good'!F24*0.01,F22)</f>
        <v>20.02</v>
      </c>
      <c r="G23" s="62">
        <f>IF('2019 Equip Index Factors'!D23*'2019 Agricultural % Good'!G24*0.01&gt;0,'2019 Equip Index Factors'!D23*'2019 Agricultural % Good'!G24*0.01,G22)</f>
        <v>21.93</v>
      </c>
    </row>
    <row r="24" spans="1:9">
      <c r="A24" s="63">
        <v>1998</v>
      </c>
      <c r="B24" s="61">
        <f>IF('2019 Agricultural % Good'!B25 &lt;&gt; 0, IF('2019 Equip Index Factors'!D24*'2019 Agricultural % Good'!B25*0.01 &gt;0,'2019 Equip Index Factors'!D24*'2019 Agricultural % Good'!B25*0.01,B23), B23)</f>
        <v>25.740000000000002</v>
      </c>
      <c r="C24" s="61">
        <f>IF('2019 Equip Index Factors'!D24*'2019 Agricultural % Good'!C25*0.01&gt;0,'2019 Equip Index Factors'!D24*'2019 Agricultural % Good'!C25*0.01,C23)</f>
        <v>25.5</v>
      </c>
      <c r="D24" s="62">
        <f>IF('2019 Equip Index Factors'!D24*'2019 Agricultural % Good'!D25*0.01&gt;0,'2019 Equip Index Factors'!D24*'2019 Agricultural % Good'!D25*0.01,D23)</f>
        <v>28.6</v>
      </c>
      <c r="E24" s="62">
        <f>IF('2019 Equip Index Factors'!D24*'2019 Agricultural % Good'!E25*0.01&gt;0,'2019 Equip Index Factors'!D24*'2019 Agricultural % Good'!E25*0.01,E23)</f>
        <v>19.350000000000001</v>
      </c>
      <c r="F24" s="62">
        <f>IF('2019 Equip Index Factors'!D24*'2019 Agricultural % Good'!F25*0.01&gt;0,'2019 Equip Index Factors'!D24*'2019 Agricultural % Good'!F25*0.01,F23)</f>
        <v>20.02</v>
      </c>
      <c r="G24" s="62">
        <f>IF('2019 Equip Index Factors'!D24*'2019 Agricultural % Good'!G25*0.01&gt;0,'2019 Equip Index Factors'!D24*'2019 Agricultural % Good'!G25*0.01,G23)</f>
        <v>21.93</v>
      </c>
    </row>
    <row r="25" spans="1:9">
      <c r="A25" s="63">
        <v>1997</v>
      </c>
      <c r="B25" s="61">
        <f>IF('2019 Agricultural % Good'!B26 &lt;&gt; 0, IF('2019 Equip Index Factors'!D25*'2019 Agricultural % Good'!B26*0.01 &gt;0,'2019 Equip Index Factors'!D25*'2019 Agricultural % Good'!B26*0.01,B24), B24)</f>
        <v>25.740000000000002</v>
      </c>
      <c r="C25" s="61">
        <f>IF('2019 Equip Index Factors'!D25*'2019 Agricultural % Good'!C26*0.01&gt;0,'2019 Equip Index Factors'!D25*'2019 Agricultural % Good'!C26*0.01,C24)</f>
        <v>25.5</v>
      </c>
      <c r="D25" s="62">
        <f>IF('2019 Equip Index Factors'!D25*'2019 Agricultural % Good'!D26*0.01&gt;0,'2019 Equip Index Factors'!D25*'2019 Agricultural % Good'!D26*0.01,D24)</f>
        <v>28.6</v>
      </c>
      <c r="E25" s="62">
        <f>IF('2019 Equip Index Factors'!D25*'2019 Agricultural % Good'!E26*0.01&gt;0,'2019 Equip Index Factors'!D25*'2019 Agricultural % Good'!E26*0.01,E24)</f>
        <v>19.350000000000001</v>
      </c>
      <c r="F25" s="62">
        <f>IF('2019 Equip Index Factors'!D25*'2019 Agricultural % Good'!F26*0.01&gt;0,'2019 Equip Index Factors'!D25*'2019 Agricultural % Good'!F26*0.01,F24)</f>
        <v>20.02</v>
      </c>
      <c r="G25" s="62">
        <f>IF('2019 Equip Index Factors'!D25*'2019 Agricultural % Good'!G26*0.01&gt;0,'2019 Equip Index Factors'!D25*'2019 Agricultural % Good'!G26*0.01,G24)</f>
        <v>21.93</v>
      </c>
    </row>
    <row r="26" spans="1:9">
      <c r="A26" s="63">
        <v>1996</v>
      </c>
      <c r="B26" s="61">
        <f>IF('2019 Agricultural % Good'!B27 &lt;&gt; 0, IF('2019 Equip Index Factors'!D26*'2019 Agricultural % Good'!B27*0.01 &gt;0,'2019 Equip Index Factors'!D26*'2019 Agricultural % Good'!B27*0.01,B25), B25)</f>
        <v>25.740000000000002</v>
      </c>
      <c r="C26" s="61">
        <f>IF('2019 Equip Index Factors'!D26*'2019 Agricultural % Good'!C27*0.01&gt;0,'2019 Equip Index Factors'!D26*'2019 Agricultural % Good'!C27*0.01,C25)</f>
        <v>25.5</v>
      </c>
      <c r="D26" s="62">
        <f>IF('2019 Equip Index Factors'!D26*'2019 Agricultural % Good'!D27*0.01&gt;0,'2019 Equip Index Factors'!D26*'2019 Agricultural % Good'!D27*0.01,D25)</f>
        <v>28.6</v>
      </c>
      <c r="E26" s="62">
        <f>IF('2019 Equip Index Factors'!D26*'2019 Agricultural % Good'!E27*0.01&gt;0,'2019 Equip Index Factors'!D26*'2019 Agricultural % Good'!E27*0.01,E25)</f>
        <v>19.350000000000001</v>
      </c>
      <c r="F26" s="62">
        <f>IF('2019 Equip Index Factors'!D26*'2019 Agricultural % Good'!F27*0.01&gt;0,'2019 Equip Index Factors'!D26*'2019 Agricultural % Good'!F27*0.01,F25)</f>
        <v>20.02</v>
      </c>
      <c r="G26" s="62">
        <f>IF('2019 Equip Index Factors'!D26*'2019 Agricultural % Good'!G27*0.01&gt;0,'2019 Equip Index Factors'!D26*'2019 Agricultural % Good'!G27*0.01,G25)</f>
        <v>21.93</v>
      </c>
    </row>
    <row r="27" spans="1:9">
      <c r="A27" s="63">
        <v>1995</v>
      </c>
      <c r="B27" s="61">
        <f>IF('2019 Agricultural % Good'!B28 &lt;&gt; 0, IF('2019 Equip Index Factors'!D27*'2019 Agricultural % Good'!B28*0.01 &gt;0,'2019 Equip Index Factors'!D27*'2019 Agricultural % Good'!B28*0.01,B26), B26)</f>
        <v>25.740000000000002</v>
      </c>
      <c r="C27" s="61">
        <f>IF('2019 Equip Index Factors'!D27*'2019 Agricultural % Good'!C28*0.01&gt;0,'2019 Equip Index Factors'!D27*'2019 Agricultural % Good'!C28*0.01,C26)</f>
        <v>25.5</v>
      </c>
      <c r="D27" s="62">
        <f>IF('2019 Equip Index Factors'!D27*'2019 Agricultural % Good'!D28*0.01&gt;0,'2019 Equip Index Factors'!D27*'2019 Agricultural % Good'!D28*0.01,D26)</f>
        <v>28.6</v>
      </c>
      <c r="E27" s="62">
        <f>IF('2019 Equip Index Factors'!D27*'2019 Agricultural % Good'!E28*0.01&gt;0,'2019 Equip Index Factors'!D27*'2019 Agricultural % Good'!E28*0.01,E26)</f>
        <v>19.350000000000001</v>
      </c>
      <c r="F27" s="62">
        <f>IF('2019 Equip Index Factors'!D27*'2019 Agricultural % Good'!F28*0.01&gt;0,'2019 Equip Index Factors'!D27*'2019 Agricultural % Good'!F28*0.01,F26)</f>
        <v>20.02</v>
      </c>
      <c r="G27" s="62">
        <f>IF('2019 Equip Index Factors'!D27*'2019 Agricultural % Good'!G28*0.01&gt;0,'2019 Equip Index Factors'!D27*'2019 Agricultural % Good'!G28*0.01,G26)</f>
        <v>21.93</v>
      </c>
    </row>
    <row r="28" spans="1:9">
      <c r="A28" s="63">
        <v>1994</v>
      </c>
      <c r="B28" s="61">
        <f>IF('2019 Agricultural % Good'!B29 &lt;&gt; 0, IF('2019 Equip Index Factors'!D28*'2019 Agricultural % Good'!B29*0.01 &gt;0,'2019 Equip Index Factors'!D28*'2019 Agricultural % Good'!B29*0.01,B27), B27)</f>
        <v>25.740000000000002</v>
      </c>
      <c r="C28" s="61">
        <f>IF('2019 Equip Index Factors'!D28*'2019 Agricultural % Good'!C29*0.01&gt;0,'2019 Equip Index Factors'!D28*'2019 Agricultural % Good'!C29*0.01,C27)</f>
        <v>25.5</v>
      </c>
      <c r="D28" s="62">
        <f>IF('2019 Equip Index Factors'!D28*'2019 Agricultural % Good'!D29*0.01&gt;0,'2019 Equip Index Factors'!D28*'2019 Agricultural % Good'!D29*0.01,D27)</f>
        <v>28.6</v>
      </c>
      <c r="E28" s="62">
        <f>IF('2019 Equip Index Factors'!D28*'2019 Agricultural % Good'!E29*0.01&gt;0,'2019 Equip Index Factors'!D28*'2019 Agricultural % Good'!E29*0.01,E27)</f>
        <v>19.350000000000001</v>
      </c>
      <c r="F28" s="62">
        <f>IF('2019 Equip Index Factors'!D28*'2019 Agricultural % Good'!F29*0.01&gt;0,'2019 Equip Index Factors'!D28*'2019 Agricultural % Good'!F29*0.01,F27)</f>
        <v>20.02</v>
      </c>
      <c r="G28" s="62">
        <f>IF('2019 Equip Index Factors'!D28*'2019 Agricultural % Good'!G29*0.01&gt;0,'2019 Equip Index Factors'!D28*'2019 Agricultural % Good'!G29*0.01,G27)</f>
        <v>21.93</v>
      </c>
    </row>
    <row r="29" spans="1:9">
      <c r="A29" s="63">
        <v>1993</v>
      </c>
      <c r="B29" s="61">
        <f>IF('2019 Agricultural % Good'!B30 &lt;&gt; 0, IF('2019 Equip Index Factors'!D29*'2019 Agricultural % Good'!B30*0.01 &gt;0,'2019 Equip Index Factors'!D29*'2019 Agricultural % Good'!B30*0.01,B28), B28)</f>
        <v>25.740000000000002</v>
      </c>
      <c r="C29" s="61">
        <f>IF('2019 Equip Index Factors'!D29*'2019 Agricultural % Good'!C30*0.01&gt;0,'2019 Equip Index Factors'!D29*'2019 Agricultural % Good'!C30*0.01,C28)</f>
        <v>25.5</v>
      </c>
      <c r="D29" s="62">
        <f>IF('2019 Equip Index Factors'!D29*'2019 Agricultural % Good'!D30*0.01&gt;0,'2019 Equip Index Factors'!D29*'2019 Agricultural % Good'!D30*0.01,D28)</f>
        <v>28.6</v>
      </c>
      <c r="E29" s="62">
        <f>IF('2019 Equip Index Factors'!D29*'2019 Agricultural % Good'!E30*0.01&gt;0,'2019 Equip Index Factors'!D29*'2019 Agricultural % Good'!E30*0.01,E28)</f>
        <v>19.350000000000001</v>
      </c>
      <c r="F29" s="62">
        <f>IF('2019 Equip Index Factors'!D29*'2019 Agricultural % Good'!F30*0.01&gt;0,'2019 Equip Index Factors'!D29*'2019 Agricultural % Good'!F30*0.01,F28)</f>
        <v>20.02</v>
      </c>
      <c r="G29" s="62">
        <f>IF('2019 Equip Index Factors'!D29*'2019 Agricultural % Good'!G30*0.01&gt;0,'2019 Equip Index Factors'!D29*'2019 Agricultural % Good'!G30*0.01,G28)</f>
        <v>21.93</v>
      </c>
    </row>
    <row r="30" spans="1:9">
      <c r="A30" s="63">
        <v>1992</v>
      </c>
      <c r="B30" s="61">
        <f>IF('2019 Agricultural % Good'!B31 &lt;&gt; 0, IF('2019 Equip Index Factors'!D30*'2019 Agricultural % Good'!B31*0.01 &gt;0,'2019 Equip Index Factors'!D30*'2019 Agricultural % Good'!B31*0.01,B29), B29)</f>
        <v>25.740000000000002</v>
      </c>
      <c r="C30" s="61">
        <f>IF('2019 Equip Index Factors'!D30*'2019 Agricultural % Good'!C31*0.01&gt;0,'2019 Equip Index Factors'!D30*'2019 Agricultural % Good'!C31*0.01,C29)</f>
        <v>25.5</v>
      </c>
      <c r="D30" s="62">
        <f>IF('2019 Equip Index Factors'!D30*'2019 Agricultural % Good'!D31*0.01&gt;0,'2019 Equip Index Factors'!D30*'2019 Agricultural % Good'!D31*0.01,D29)</f>
        <v>28.6</v>
      </c>
      <c r="E30" s="62">
        <f>IF('2019 Equip Index Factors'!D30*'2019 Agricultural % Good'!E31*0.01&gt;0,'2019 Equip Index Factors'!D30*'2019 Agricultural % Good'!E31*0.01,E29)</f>
        <v>19.350000000000001</v>
      </c>
      <c r="F30" s="62">
        <f>IF('2019 Equip Index Factors'!D30*'2019 Agricultural % Good'!F31*0.01&gt;0,'2019 Equip Index Factors'!D30*'2019 Agricultural % Good'!F31*0.01,F29)</f>
        <v>20.02</v>
      </c>
      <c r="G30" s="62">
        <f>IF('2019 Equip Index Factors'!D30*'2019 Agricultural % Good'!G31*0.01&gt;0,'2019 Equip Index Factors'!D30*'2019 Agricultural % Good'!G31*0.01,G29)</f>
        <v>21.93</v>
      </c>
    </row>
    <row r="31" spans="1:9">
      <c r="A31" s="63">
        <v>1991</v>
      </c>
      <c r="B31" s="61">
        <f>IF('2019 Agricultural % Good'!B32 &lt;&gt; 0, IF('2019 Equip Index Factors'!D31*'2019 Agricultural % Good'!B32*0.01 &gt;0,'2019 Equip Index Factors'!D31*'2019 Agricultural % Good'!B32*0.01,B30), B30)</f>
        <v>25.740000000000002</v>
      </c>
      <c r="C31" s="61">
        <f>IF('2019 Equip Index Factors'!D31*'2019 Agricultural % Good'!C32*0.01&gt;0,'2019 Equip Index Factors'!D31*'2019 Agricultural % Good'!C32*0.01,C30)</f>
        <v>25.5</v>
      </c>
      <c r="D31" s="62">
        <f>IF('2019 Equip Index Factors'!D31*'2019 Agricultural % Good'!D32*0.01&gt;0,'2019 Equip Index Factors'!D31*'2019 Agricultural % Good'!D32*0.01,D30)</f>
        <v>28.6</v>
      </c>
      <c r="E31" s="62">
        <f>IF('2019 Equip Index Factors'!D31*'2019 Agricultural % Good'!E32*0.01&gt;0,'2019 Equip Index Factors'!D31*'2019 Agricultural % Good'!E32*0.01,E30)</f>
        <v>19.350000000000001</v>
      </c>
      <c r="F31" s="62">
        <f>IF('2019 Equip Index Factors'!D31*'2019 Agricultural % Good'!F32*0.01&gt;0,'2019 Equip Index Factors'!D31*'2019 Agricultural % Good'!F32*0.01,F30)</f>
        <v>20.02</v>
      </c>
      <c r="G31" s="62">
        <f>IF('2019 Equip Index Factors'!D31*'2019 Agricultural % Good'!G32*0.01&gt;0,'2019 Equip Index Factors'!D31*'2019 Agricultural % Good'!G32*0.01,G30)</f>
        <v>21.93</v>
      </c>
    </row>
    <row r="32" spans="1:9">
      <c r="A32" s="63">
        <v>1990</v>
      </c>
      <c r="B32" s="61">
        <f>IF('2019 Agricultural % Good'!B33 &lt;&gt; 0, IF('2019 Equip Index Factors'!D32*'2019 Agricultural % Good'!B33*0.01 &gt;0,'2019 Equip Index Factors'!D32*'2019 Agricultural % Good'!B33*0.01,B31), B31)</f>
        <v>25.740000000000002</v>
      </c>
      <c r="C32" s="61">
        <f>IF('2019 Equip Index Factors'!D32*'2019 Agricultural % Good'!C33*0.01&gt;0,'2019 Equip Index Factors'!D32*'2019 Agricultural % Good'!C33*0.01,C31)</f>
        <v>25.5</v>
      </c>
      <c r="D32" s="62">
        <f>IF('2019 Equip Index Factors'!D32*'2019 Agricultural % Good'!D33*0.01&gt;0,'2019 Equip Index Factors'!D32*'2019 Agricultural % Good'!D33*0.01,D31)</f>
        <v>28.6</v>
      </c>
      <c r="E32" s="62">
        <f>IF('2019 Equip Index Factors'!D32*'2019 Agricultural % Good'!E33*0.01&gt;0,'2019 Equip Index Factors'!D32*'2019 Agricultural % Good'!E33*0.01,E31)</f>
        <v>19.350000000000001</v>
      </c>
      <c r="F32" s="62">
        <f>IF('2019 Equip Index Factors'!D32*'2019 Agricultural % Good'!F33*0.01&gt;0,'2019 Equip Index Factors'!D32*'2019 Agricultural % Good'!F33*0.01,F31)</f>
        <v>20.02</v>
      </c>
      <c r="G32" s="62">
        <f>IF('2019 Equip Index Factors'!D32*'2019 Agricultural % Good'!G33*0.01&gt;0,'2019 Equip Index Factors'!D32*'2019 Agricultural % Good'!G33*0.01,G31)</f>
        <v>21.93</v>
      </c>
    </row>
    <row r="33" spans="1:7">
      <c r="A33" s="63">
        <v>1989</v>
      </c>
      <c r="B33" s="61">
        <f>IF('2019 Agricultural % Good'!B34 &lt;&gt; 0, IF('2019 Equip Index Factors'!D33*'2019 Agricultural % Good'!B34*0.01 &gt;0,'2019 Equip Index Factors'!D33*'2019 Agricultural % Good'!B34*0.01,B32), B32)</f>
        <v>25.740000000000002</v>
      </c>
      <c r="C33" s="61">
        <f>IF('2019 Equip Index Factors'!D33*'2019 Agricultural % Good'!C34*0.01&gt;0,'2019 Equip Index Factors'!D33*'2019 Agricultural % Good'!C34*0.01,C32)</f>
        <v>25.5</v>
      </c>
      <c r="D33" s="62">
        <f>IF('2019 Equip Index Factors'!D33*'2019 Agricultural % Good'!D34*0.01&gt;0,'2019 Equip Index Factors'!D33*'2019 Agricultural % Good'!D34*0.01,D32)</f>
        <v>28.6</v>
      </c>
      <c r="E33" s="62">
        <f>IF('2019 Equip Index Factors'!D33*'2019 Agricultural % Good'!E34*0.01&gt;0,'2019 Equip Index Factors'!D33*'2019 Agricultural % Good'!E34*0.01,E32)</f>
        <v>19.350000000000001</v>
      </c>
      <c r="F33" s="62">
        <f>IF('2019 Equip Index Factors'!D33*'2019 Agricultural % Good'!F34*0.01&gt;0,'2019 Equip Index Factors'!D33*'2019 Agricultural % Good'!F34*0.01,F32)</f>
        <v>20.02</v>
      </c>
      <c r="G33" s="62">
        <f>IF('2019 Equip Index Factors'!D33*'2019 Agricultural % Good'!G34*0.01&gt;0,'2019 Equip Index Factors'!D33*'2019 Agricultural % Good'!G34*0.01,G32)</f>
        <v>21.93</v>
      </c>
    </row>
    <row r="34" spans="1:7">
      <c r="A34" s="63">
        <v>1988</v>
      </c>
      <c r="B34" s="61">
        <f>IF('2019 Agricultural % Good'!B35 &lt;&gt; 0, IF('2019 Equip Index Factors'!D34*'2019 Agricultural % Good'!B35*0.01 &gt;0,'2019 Equip Index Factors'!D34*'2019 Agricultural % Good'!B35*0.01,B33), B33)</f>
        <v>25.740000000000002</v>
      </c>
      <c r="C34" s="61">
        <f>IF('2019 Equip Index Factors'!D34*'2019 Agricultural % Good'!C35*0.01&gt;0,'2019 Equip Index Factors'!D34*'2019 Agricultural % Good'!C35*0.01,C33)</f>
        <v>25.5</v>
      </c>
      <c r="D34" s="62">
        <f>IF('2019 Equip Index Factors'!D34*'2019 Agricultural % Good'!D35*0.01&gt;0,'2019 Equip Index Factors'!D34*'2019 Agricultural % Good'!D35*0.01,D33)</f>
        <v>28.6</v>
      </c>
      <c r="E34" s="62">
        <f>IF('2019 Equip Index Factors'!D34*'2019 Agricultural % Good'!E35*0.01&gt;0,'2019 Equip Index Factors'!D34*'2019 Agricultural % Good'!E35*0.01,E33)</f>
        <v>19.350000000000001</v>
      </c>
      <c r="F34" s="62">
        <f>IF('2019 Equip Index Factors'!D34*'2019 Agricultural % Good'!F35*0.01&gt;0,'2019 Equip Index Factors'!D34*'2019 Agricultural % Good'!F35*0.01,F33)</f>
        <v>20.02</v>
      </c>
      <c r="G34" s="62">
        <f>IF('2019 Equip Index Factors'!D34*'2019 Agricultural % Good'!G35*0.01&gt;0,'2019 Equip Index Factors'!D34*'2019 Agricultural % Good'!G35*0.01,G33)</f>
        <v>21.93</v>
      </c>
    </row>
    <row r="35" spans="1:7">
      <c r="A35" s="63">
        <v>1987</v>
      </c>
      <c r="B35" s="61">
        <f>IF('2019 Agricultural % Good'!B36 &lt;&gt; 0, IF('2019 Equip Index Factors'!D35*'2019 Agricultural % Good'!B36*0.01 &gt;0,'2019 Equip Index Factors'!D35*'2019 Agricultural % Good'!B36*0.01,B34), B34)</f>
        <v>25.740000000000002</v>
      </c>
      <c r="C35" s="61">
        <f>IF('2019 Equip Index Factors'!D35*'2019 Agricultural % Good'!C36*0.01&gt;0,'2019 Equip Index Factors'!D35*'2019 Agricultural % Good'!C36*0.01,C34)</f>
        <v>25.5</v>
      </c>
      <c r="D35" s="62">
        <f>IF('2019 Equip Index Factors'!D35*'2019 Agricultural % Good'!D36*0.01&gt;0,'2019 Equip Index Factors'!D35*'2019 Agricultural % Good'!D36*0.01,D34)</f>
        <v>28.6</v>
      </c>
      <c r="E35" s="62">
        <f>IF('2019 Equip Index Factors'!D35*'2019 Agricultural % Good'!E36*0.01&gt;0,'2019 Equip Index Factors'!D35*'2019 Agricultural % Good'!E36*0.01,E34)</f>
        <v>19.350000000000001</v>
      </c>
      <c r="F35" s="62">
        <f>IF('2019 Equip Index Factors'!D35*'2019 Agricultural % Good'!F36*0.01&gt;0,'2019 Equip Index Factors'!D35*'2019 Agricultural % Good'!F36*0.01,F34)</f>
        <v>20.02</v>
      </c>
      <c r="G35" s="62">
        <f>IF('2019 Equip Index Factors'!D35*'2019 Agricultural % Good'!G36*0.01&gt;0,'2019 Equip Index Factors'!D35*'2019 Agricultural % Good'!G36*0.01,G34)</f>
        <v>21.93</v>
      </c>
    </row>
    <row r="36" spans="1:7">
      <c r="A36" s="63">
        <v>1986</v>
      </c>
      <c r="B36" s="61">
        <f>IF('2019 Agricultural % Good'!B37 &lt;&gt; 0, IF('2019 Equip Index Factors'!D36*'2019 Agricultural % Good'!B37*0.01 &gt;0,'2019 Equip Index Factors'!D36*'2019 Agricultural % Good'!B37*0.01,B35), B35)</f>
        <v>25.740000000000002</v>
      </c>
      <c r="C36" s="61">
        <f>IF('2019 Equip Index Factors'!D36*'2019 Agricultural % Good'!C37*0.01&gt;0,'2019 Equip Index Factors'!D36*'2019 Agricultural % Good'!C37*0.01,C35)</f>
        <v>25.5</v>
      </c>
      <c r="D36" s="62">
        <f>IF('2019 Equip Index Factors'!D36*'2019 Agricultural % Good'!D37*0.01&gt;0,'2019 Equip Index Factors'!D36*'2019 Agricultural % Good'!D37*0.01,D35)</f>
        <v>28.6</v>
      </c>
      <c r="E36" s="62">
        <f>IF('2019 Equip Index Factors'!D36*'2019 Agricultural % Good'!E37*0.01&gt;0,'2019 Equip Index Factors'!D36*'2019 Agricultural % Good'!E37*0.01,E35)</f>
        <v>19.350000000000001</v>
      </c>
      <c r="F36" s="62">
        <f>IF('2019 Equip Index Factors'!D36*'2019 Agricultural % Good'!F37*0.01&gt;0,'2019 Equip Index Factors'!D36*'2019 Agricultural % Good'!F37*0.01,F35)</f>
        <v>20.02</v>
      </c>
      <c r="G36" s="62">
        <f>IF('2019 Equip Index Factors'!D36*'2019 Agricultural % Good'!G37*0.01&gt;0,'2019 Equip Index Factors'!D36*'2019 Agricultural % Good'!G37*0.01,G35)</f>
        <v>21.93</v>
      </c>
    </row>
    <row r="37" spans="1:7">
      <c r="A37" s="63">
        <v>1985</v>
      </c>
      <c r="B37" s="61">
        <f>IF('2019 Agricultural % Good'!B38 &lt;&gt; 0, IF('2019 Equip Index Factors'!D37*'2019 Agricultural % Good'!B38*0.01 &gt;0,'2019 Equip Index Factors'!D37*'2019 Agricultural % Good'!B38*0.01,B36), B36)</f>
        <v>25.740000000000002</v>
      </c>
      <c r="C37" s="61">
        <f>IF('2019 Equip Index Factors'!D37*'2019 Agricultural % Good'!C38*0.01&gt;0,'2019 Equip Index Factors'!D37*'2019 Agricultural % Good'!C38*0.01,C36)</f>
        <v>25.5</v>
      </c>
      <c r="D37" s="62">
        <f>IF('2019 Equip Index Factors'!D37*'2019 Agricultural % Good'!D38*0.01&gt;0,'2019 Equip Index Factors'!D37*'2019 Agricultural % Good'!D38*0.01,D36)</f>
        <v>28.6</v>
      </c>
      <c r="E37" s="62">
        <f>IF('2019 Equip Index Factors'!D37*'2019 Agricultural % Good'!E38*0.01&gt;0,'2019 Equip Index Factors'!D37*'2019 Agricultural % Good'!E38*0.01,E36)</f>
        <v>19.350000000000001</v>
      </c>
      <c r="F37" s="62">
        <f>IF('2019 Equip Index Factors'!D37*'2019 Agricultural % Good'!F38*0.01&gt;0,'2019 Equip Index Factors'!D37*'2019 Agricultural % Good'!F38*0.01,F36)</f>
        <v>20.02</v>
      </c>
      <c r="G37" s="62">
        <f>IF('2019 Equip Index Factors'!D37*'2019 Agricultural % Good'!G38*0.01&gt;0,'2019 Equip Index Factors'!D37*'2019 Agricultural % Good'!G38*0.01,G36)</f>
        <v>21.93</v>
      </c>
    </row>
    <row r="38" spans="1:7">
      <c r="A38" s="63">
        <v>1984</v>
      </c>
      <c r="B38" s="61">
        <f>IF('2019 Agricultural % Good'!B39 &lt;&gt; 0, IF('2019 Equip Index Factors'!D38*'2019 Agricultural % Good'!B39*0.01 &gt;0,'2019 Equip Index Factors'!D38*'2019 Agricultural % Good'!B39*0.01,B37), B37)</f>
        <v>25.740000000000002</v>
      </c>
      <c r="C38" s="61">
        <f>IF('2019 Equip Index Factors'!D38*'2019 Agricultural % Good'!C39*0.01&gt;0,'2019 Equip Index Factors'!D38*'2019 Agricultural % Good'!C39*0.01,C37)</f>
        <v>25.5</v>
      </c>
      <c r="D38" s="62">
        <f>IF('2019 Equip Index Factors'!D38*'2019 Agricultural % Good'!D39*0.01&gt;0,'2019 Equip Index Factors'!D38*'2019 Agricultural % Good'!D39*0.01,D37)</f>
        <v>28.6</v>
      </c>
      <c r="E38" s="62">
        <f>IF('2019 Equip Index Factors'!D38*'2019 Agricultural % Good'!E39*0.01&gt;0,'2019 Equip Index Factors'!D38*'2019 Agricultural % Good'!E39*0.01,E37)</f>
        <v>19.350000000000001</v>
      </c>
      <c r="F38" s="62">
        <f>IF('2019 Equip Index Factors'!D38*'2019 Agricultural % Good'!F39*0.01&gt;0,'2019 Equip Index Factors'!D38*'2019 Agricultural % Good'!F39*0.01,F37)</f>
        <v>20.02</v>
      </c>
      <c r="G38" s="62">
        <f>IF('2019 Equip Index Factors'!D38*'2019 Agricultural % Good'!G39*0.01&gt;0,'2019 Equip Index Factors'!D38*'2019 Agricultural % Good'!G39*0.01,G37)</f>
        <v>21.93</v>
      </c>
    </row>
    <row r="39" spans="1:7">
      <c r="A39" s="63">
        <v>1983</v>
      </c>
      <c r="B39" s="61">
        <f>IF('2019 Agricultural % Good'!B40 &lt;&gt; 0, IF('2019 Equip Index Factors'!D39*'2019 Agricultural % Good'!B40*0.01 &gt;0,'2019 Equip Index Factors'!D39*'2019 Agricultural % Good'!B40*0.01,B38), B38)</f>
        <v>25.740000000000002</v>
      </c>
      <c r="C39" s="61">
        <f>IF('2019 Equip Index Factors'!D39*'2019 Agricultural % Good'!C40*0.01&gt;0,'2019 Equip Index Factors'!D39*'2019 Agricultural % Good'!C40*0.01,C38)</f>
        <v>25.5</v>
      </c>
      <c r="D39" s="62">
        <f>IF('2019 Equip Index Factors'!D39*'2019 Agricultural % Good'!D40*0.01&gt;0,'2019 Equip Index Factors'!D39*'2019 Agricultural % Good'!D40*0.01,D38)</f>
        <v>28.6</v>
      </c>
      <c r="E39" s="62">
        <f>IF('2019 Equip Index Factors'!D39*'2019 Agricultural % Good'!E40*0.01&gt;0,'2019 Equip Index Factors'!D39*'2019 Agricultural % Good'!E40*0.01,E38)</f>
        <v>19.350000000000001</v>
      </c>
      <c r="F39" s="62">
        <f>IF('2019 Equip Index Factors'!D39*'2019 Agricultural % Good'!F40*0.01&gt;0,'2019 Equip Index Factors'!D39*'2019 Agricultural % Good'!F40*0.01,F38)</f>
        <v>20.02</v>
      </c>
      <c r="G39" s="62">
        <f>IF('2019 Equip Index Factors'!D39*'2019 Agricultural % Good'!G40*0.01&gt;0,'2019 Equip Index Factors'!D39*'2019 Agricultural % Good'!G40*0.01,G38)</f>
        <v>21.93</v>
      </c>
    </row>
    <row r="40" spans="1:7">
      <c r="A40" s="63">
        <v>1982</v>
      </c>
      <c r="B40" s="61">
        <f>IF('2019 Agricultural % Good'!B41 &lt;&gt; 0, IF('2019 Equip Index Factors'!D40*'2019 Agricultural % Good'!B41*0.01 &gt;0,'2019 Equip Index Factors'!D40*'2019 Agricultural % Good'!B41*0.01,B39), B39)</f>
        <v>25.740000000000002</v>
      </c>
      <c r="C40" s="61">
        <f>IF('2019 Equip Index Factors'!D40*'2019 Agricultural % Good'!C41*0.01&gt;0,'2019 Equip Index Factors'!D40*'2019 Agricultural % Good'!C41*0.01,C39)</f>
        <v>25.5</v>
      </c>
      <c r="D40" s="62">
        <f>IF('2019 Equip Index Factors'!D40*'2019 Agricultural % Good'!D41*0.01&gt;0,'2019 Equip Index Factors'!D40*'2019 Agricultural % Good'!D41*0.01,D39)</f>
        <v>28.6</v>
      </c>
      <c r="E40" s="62">
        <f>IF('2019 Equip Index Factors'!D40*'2019 Agricultural % Good'!E41*0.01&gt;0,'2019 Equip Index Factors'!D40*'2019 Agricultural % Good'!E41*0.01,E39)</f>
        <v>19.350000000000001</v>
      </c>
      <c r="F40" s="62">
        <f>IF('2019 Equip Index Factors'!D40*'2019 Agricultural % Good'!F41*0.01&gt;0,'2019 Equip Index Factors'!D40*'2019 Agricultural % Good'!F41*0.01,F39)</f>
        <v>20.02</v>
      </c>
      <c r="G40" s="62">
        <f>IF('2019 Equip Index Factors'!D40*'2019 Agricultural % Good'!G41*0.01&gt;0,'2019 Equip Index Factors'!D40*'2019 Agricultural % Good'!G41*0.01,G39)</f>
        <v>21.93</v>
      </c>
    </row>
    <row r="41" spans="1:7">
      <c r="A41" s="63">
        <v>1981</v>
      </c>
      <c r="B41" s="61">
        <f>IF('2019 Agricultural % Good'!B42 &lt;&gt; 0, IF('2019 Equip Index Factors'!D41*'2019 Agricultural % Good'!B42*0.01 &gt;0,'2019 Equip Index Factors'!D41*'2019 Agricultural % Good'!B42*0.01,B40), B40)</f>
        <v>25.740000000000002</v>
      </c>
      <c r="C41" s="61">
        <f>IF('2019 Equip Index Factors'!D41*'2019 Agricultural % Good'!C42*0.01&gt;0,'2019 Equip Index Factors'!D41*'2019 Agricultural % Good'!C42*0.01,C40)</f>
        <v>25.5</v>
      </c>
      <c r="D41" s="62">
        <f>IF('2019 Equip Index Factors'!D41*'2019 Agricultural % Good'!D42*0.01&gt;0,'2019 Equip Index Factors'!D41*'2019 Agricultural % Good'!D42*0.01,D40)</f>
        <v>28.6</v>
      </c>
      <c r="E41" s="62">
        <f>IF('2019 Equip Index Factors'!D41*'2019 Agricultural % Good'!E42*0.01&gt;0,'2019 Equip Index Factors'!D41*'2019 Agricultural % Good'!E42*0.01,E40)</f>
        <v>19.350000000000001</v>
      </c>
      <c r="F41" s="62">
        <f>IF('2019 Equip Index Factors'!D41*'2019 Agricultural % Good'!F42*0.01&gt;0,'2019 Equip Index Factors'!D41*'2019 Agricultural % Good'!F42*0.01,F40)</f>
        <v>20.02</v>
      </c>
      <c r="G41" s="62">
        <f>IF('2019 Equip Index Factors'!D41*'2019 Agricultural % Good'!G42*0.01&gt;0,'2019 Equip Index Factors'!D41*'2019 Agricultural % Good'!G42*0.01,G40)</f>
        <v>21.93</v>
      </c>
    </row>
    <row r="42" spans="1:7">
      <c r="A42" s="63">
        <v>1980</v>
      </c>
      <c r="B42" s="61">
        <f>IF('2019 Agricultural % Good'!B43 &lt;&gt; 0, IF('2019 Equip Index Factors'!D42*'2019 Agricultural % Good'!B43*0.01 &gt;0,'2019 Equip Index Factors'!D42*'2019 Agricultural % Good'!B43*0.01,B41), B41)</f>
        <v>25.740000000000002</v>
      </c>
      <c r="C42" s="61">
        <f>IF('2019 Equip Index Factors'!D42*'2019 Agricultural % Good'!C43*0.01&gt;0,'2019 Equip Index Factors'!D42*'2019 Agricultural % Good'!C43*0.01,C41)</f>
        <v>25.5</v>
      </c>
      <c r="D42" s="62">
        <f>IF('2019 Equip Index Factors'!D42*'2019 Agricultural % Good'!D43*0.01&gt;0,'2019 Equip Index Factors'!D42*'2019 Agricultural % Good'!D43*0.01,D41)</f>
        <v>28.6</v>
      </c>
      <c r="E42" s="62">
        <f>IF('2019 Equip Index Factors'!D42*'2019 Agricultural % Good'!E43*0.01&gt;0,'2019 Equip Index Factors'!D42*'2019 Agricultural % Good'!E43*0.01,E41)</f>
        <v>19.350000000000001</v>
      </c>
      <c r="F42" s="62">
        <f>IF('2019 Equip Index Factors'!D42*'2019 Agricultural % Good'!F43*0.01&gt;0,'2019 Equip Index Factors'!D42*'2019 Agricultural % Good'!F43*0.01,F41)</f>
        <v>20.02</v>
      </c>
      <c r="G42" s="62">
        <f>IF('2019 Equip Index Factors'!D42*'2019 Agricultural % Good'!G43*0.01&gt;0,'2019 Equip Index Factors'!D42*'2019 Agricultural % Good'!G43*0.01,G41)</f>
        <v>21.93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1"/>
  <sheetViews>
    <sheetView topLeftCell="A26" zoomScaleNormal="100" workbookViewId="0">
      <selection activeCell="A2" sqref="A2:A41"/>
    </sheetView>
  </sheetViews>
  <sheetFormatPr defaultColWidth="9.1796875" defaultRowHeight="14.5"/>
  <cols>
    <col min="1" max="4" width="15.1796875" style="5" customWidth="1"/>
    <col min="5" max="16384" width="9.1796875" style="22"/>
  </cols>
  <sheetData>
    <row r="1" spans="1:4">
      <c r="A1" s="70" t="s">
        <v>14</v>
      </c>
      <c r="B1" s="70" t="s">
        <v>10</v>
      </c>
      <c r="C1" s="70" t="s">
        <v>11</v>
      </c>
      <c r="D1" s="70" t="s">
        <v>12</v>
      </c>
    </row>
    <row r="2" spans="1:4">
      <c r="A2" s="63">
        <v>2019</v>
      </c>
      <c r="B2" s="64">
        <f>IF('2019 Equip Index Factors'!E3*'2019 Construction % Good'!B3*0.01&gt;0,'2019 Equip Index Factors'!E3*'2019 Construction % Good'!B3*0.01,B1)</f>
        <v>74</v>
      </c>
      <c r="C2" s="65">
        <f>IF('2019 Equip Index Factors'!E3*'2019 Construction % Good'!C3*0.01&gt;0,'2019 Equip Index Factors'!E3*'2019 Construction % Good'!C3*0.01,C1)</f>
        <v>91</v>
      </c>
      <c r="D2" s="64">
        <f>IF('2019 Equip Index Factors'!E3*'2019 Construction % Good'!D3*0.01&gt;0,'2019 Equip Index Factors'!E3*'2019 Construction % Good'!D3*0.01,D1)</f>
        <v>83</v>
      </c>
    </row>
    <row r="3" spans="1:4">
      <c r="A3" s="63">
        <v>2018</v>
      </c>
      <c r="B3" s="64">
        <f>IF('2019 Equip Index Factors'!E4*'2019 Construction % Good'!B4*0.01&gt;0,'2019 Equip Index Factors'!E4*'2019 Construction % Good'!B4*0.01,B2)</f>
        <v>69.3</v>
      </c>
      <c r="C3" s="65">
        <f>IF('2019 Equip Index Factors'!E4*'2019 Construction % Good'!C4*0.01&gt;0,'2019 Equip Index Factors'!E4*'2019 Construction % Good'!C4*0.01,C2)</f>
        <v>85.05</v>
      </c>
      <c r="D3" s="64">
        <f>IF('2019 Equip Index Factors'!E4*'2019 Construction % Good'!D4*0.01&gt;0,'2019 Equip Index Factors'!E4*'2019 Construction % Good'!D4*0.01,D2)</f>
        <v>77.7</v>
      </c>
    </row>
    <row r="4" spans="1:4">
      <c r="A4" s="63">
        <v>2017</v>
      </c>
      <c r="B4" s="64">
        <f>IF('2019 Equip Index Factors'!E5*'2019 Construction % Good'!B5*0.01&gt;0,'2019 Equip Index Factors'!E5*'2019 Construction % Good'!B5*0.01,B3)</f>
        <v>63</v>
      </c>
      <c r="C4" s="65">
        <f>IF('2019 Equip Index Factors'!E5*'2019 Construction % Good'!C5*0.01&gt;0,'2019 Equip Index Factors'!E5*'2019 Construction % Good'!C5*0.01,C3)</f>
        <v>77.7</v>
      </c>
      <c r="D4" s="64">
        <f>IF('2019 Equip Index Factors'!E5*'2019 Construction % Good'!D5*0.01&gt;0,'2019 Equip Index Factors'!E5*'2019 Construction % Good'!D5*0.01,D3)</f>
        <v>70.350000000000009</v>
      </c>
    </row>
    <row r="5" spans="1:4">
      <c r="A5" s="63">
        <v>2016</v>
      </c>
      <c r="B5" s="64">
        <f>IF('2019 Equip Index Factors'!E6*'2019 Construction % Good'!B6*0.01&gt;0,'2019 Equip Index Factors'!E6*'2019 Construction % Good'!B6*0.01,B4)</f>
        <v>58.300000000000004</v>
      </c>
      <c r="C5" s="65">
        <f>IF('2019 Equip Index Factors'!E6*'2019 Construction % Good'!C6*0.01&gt;0,'2019 Equip Index Factors'!E6*'2019 Construction % Good'!C6*0.01,C4)</f>
        <v>72.08</v>
      </c>
      <c r="D5" s="64">
        <f>IF('2019 Equip Index Factors'!E6*'2019 Construction % Good'!D6*0.01&gt;0,'2019 Equip Index Factors'!E6*'2019 Construction % Good'!D6*0.01,D4)</f>
        <v>65.72</v>
      </c>
    </row>
    <row r="6" spans="1:4">
      <c r="A6" s="63">
        <v>2015</v>
      </c>
      <c r="B6" s="64">
        <f>IF('2019 Equip Index Factors'!E7*'2019 Construction % Good'!B7*0.01&gt;0,'2019 Equip Index Factors'!E7*'2019 Construction % Good'!B7*0.01,B5)</f>
        <v>54.57</v>
      </c>
      <c r="C6" s="65">
        <f>IF('2019 Equip Index Factors'!E7*'2019 Construction % Good'!C7*0.01&gt;0,'2019 Equip Index Factors'!E7*'2019 Construction % Good'!C7*0.01,C5)</f>
        <v>66.34</v>
      </c>
      <c r="D6" s="64">
        <f>IF('2019 Equip Index Factors'!E7*'2019 Construction % Good'!D7*0.01&gt;0,'2019 Equip Index Factors'!E7*'2019 Construction % Good'!D7*0.01,D5)</f>
        <v>60.99</v>
      </c>
    </row>
    <row r="7" spans="1:4">
      <c r="A7" s="63">
        <v>2014</v>
      </c>
      <c r="B7" s="64">
        <f>IF('2019 Equip Index Factors'!E8*'2019 Construction % Good'!B8*0.01&gt;0,'2019 Equip Index Factors'!E8*'2019 Construction % Good'!B8*0.01,B6)</f>
        <v>51.230000000000004</v>
      </c>
      <c r="C7" s="65">
        <f>IF('2019 Equip Index Factors'!E8*'2019 Construction % Good'!C8*0.01&gt;0,'2019 Equip Index Factors'!E8*'2019 Construction % Good'!C8*0.01,C6)</f>
        <v>63.22</v>
      </c>
      <c r="D7" s="64">
        <f>IF('2019 Equip Index Factors'!E8*'2019 Construction % Good'!D8*0.01&gt;0,'2019 Equip Index Factors'!E8*'2019 Construction % Good'!D8*0.01,D6)</f>
        <v>57.77</v>
      </c>
    </row>
    <row r="8" spans="1:4">
      <c r="A8" s="63">
        <v>2013</v>
      </c>
      <c r="B8" s="64">
        <f>IF('2019 Equip Index Factors'!E9*'2019 Construction % Good'!B9*0.01&gt;0,'2019 Equip Index Factors'!E9*'2019 Construction % Good'!B9*0.01,B7)</f>
        <v>46.2</v>
      </c>
      <c r="C8" s="65">
        <f>IF('2019 Equip Index Factors'!E9*'2019 Construction % Good'!C9*0.01&gt;0,'2019 Equip Index Factors'!E9*'2019 Construction % Good'!C9*0.01,C7)</f>
        <v>57.2</v>
      </c>
      <c r="D8" s="64">
        <f>IF('2019 Equip Index Factors'!E9*'2019 Construction % Good'!D9*0.01&gt;0,'2019 Equip Index Factors'!E9*'2019 Construction % Good'!D9*0.01,D7)</f>
        <v>51.7</v>
      </c>
    </row>
    <row r="9" spans="1:4">
      <c r="A9" s="63">
        <v>2012</v>
      </c>
      <c r="B9" s="64">
        <f>IF('2019 Equip Index Factors'!E10*'2019 Construction % Good'!B10*0.01&gt;0,'2019 Equip Index Factors'!E10*'2019 Construction % Good'!B10*0.01,B8)</f>
        <v>42.94</v>
      </c>
      <c r="C9" s="65">
        <f>IF('2019 Equip Index Factors'!E10*'2019 Construction % Good'!C10*0.01&gt;0,'2019 Equip Index Factors'!E10*'2019 Construction % Good'!C10*0.01,C8)</f>
        <v>53.11</v>
      </c>
      <c r="D9" s="64">
        <f>IF('2019 Equip Index Factors'!E10*'2019 Construction % Good'!D10*0.01&gt;0,'2019 Equip Index Factors'!E10*'2019 Construction % Good'!D10*0.01,D8)</f>
        <v>48.59</v>
      </c>
    </row>
    <row r="10" spans="1:4">
      <c r="A10" s="63">
        <v>2011</v>
      </c>
      <c r="B10" s="64">
        <f>IF('2019 Equip Index Factors'!E11*'2019 Construction % Good'!B11*0.01&gt;0,'2019 Equip Index Factors'!E11*'2019 Construction % Good'!B11*0.01,B9)</f>
        <v>41.300000000000004</v>
      </c>
      <c r="C10" s="65">
        <f>IF('2019 Equip Index Factors'!E11*'2019 Construction % Good'!C11*0.01&gt;0,'2019 Equip Index Factors'!E11*'2019 Construction % Good'!C11*0.01,C9)</f>
        <v>50.74</v>
      </c>
      <c r="D10" s="64">
        <f>IF('2019 Equip Index Factors'!E11*'2019 Construction % Good'!D11*0.01&gt;0,'2019 Equip Index Factors'!E11*'2019 Construction % Good'!D11*0.01,D9)</f>
        <v>46.02</v>
      </c>
    </row>
    <row r="11" spans="1:4">
      <c r="A11" s="63">
        <v>2010</v>
      </c>
      <c r="B11" s="64">
        <f>IF('2019 Equip Index Factors'!E12*'2019 Construction % Good'!B12*0.01&gt;0,'2019 Equip Index Factors'!E12*'2019 Construction % Good'!B12*0.01,B10)</f>
        <v>37.82</v>
      </c>
      <c r="C11" s="65">
        <f>IF('2019 Equip Index Factors'!E12*'2019 Construction % Good'!C12*0.01&gt;0,'2019 Equip Index Factors'!E12*'2019 Construction % Good'!C12*0.01,C10)</f>
        <v>46.36</v>
      </c>
      <c r="D11" s="64">
        <f>IF('2019 Equip Index Factors'!E12*'2019 Construction % Good'!D12*0.01&gt;0,'2019 Equip Index Factors'!E12*'2019 Construction % Good'!D12*0.01,D10)</f>
        <v>42.7</v>
      </c>
    </row>
    <row r="12" spans="1:4">
      <c r="A12" s="63">
        <v>2009</v>
      </c>
      <c r="B12" s="64">
        <f>IF('2019 Equip Index Factors'!E13*'2019 Construction % Good'!B13*0.01&gt;0,'2019 Equip Index Factors'!E13*'2019 Construction % Good'!B13*0.01,B11)</f>
        <v>34.160000000000004</v>
      </c>
      <c r="C12" s="65">
        <f>IF('2019 Equip Index Factors'!E13*'2019 Construction % Good'!C13*0.01&gt;0,'2019 Equip Index Factors'!E13*'2019 Construction % Good'!C13*0.01,C11)</f>
        <v>41.480000000000004</v>
      </c>
      <c r="D12" s="64">
        <f>IF('2019 Equip Index Factors'!E13*'2019 Construction % Good'!D13*0.01&gt;0,'2019 Equip Index Factors'!E13*'2019 Construction % Good'!D13*0.01,D11)</f>
        <v>37.82</v>
      </c>
    </row>
    <row r="13" spans="1:4">
      <c r="A13" s="63">
        <v>2008</v>
      </c>
      <c r="B13" s="64">
        <f>IF('2019 Equip Index Factors'!E14*'2019 Construction % Good'!B14*0.01&gt;0,'2019 Equip Index Factors'!E14*'2019 Construction % Good'!B14*0.01,B12)</f>
        <v>32.76</v>
      </c>
      <c r="C13" s="65">
        <f>IF('2019 Equip Index Factors'!E14*'2019 Construction % Good'!C14*0.01&gt;0,'2019 Equip Index Factors'!E14*'2019 Construction % Good'!C14*0.01,C12)</f>
        <v>40.32</v>
      </c>
      <c r="D13" s="64">
        <f>IF('2019 Equip Index Factors'!E14*'2019 Construction % Good'!D14*0.01&gt;0,'2019 Equip Index Factors'!E14*'2019 Construction % Good'!D14*0.01,D12)</f>
        <v>36.54</v>
      </c>
    </row>
    <row r="14" spans="1:4">
      <c r="A14" s="63">
        <v>2007</v>
      </c>
      <c r="B14" s="64">
        <f>IF('2019 Equip Index Factors'!E15*'2019 Construction % Good'!B15*0.01&gt;0,'2019 Equip Index Factors'!E15*'2019 Construction % Good'!B15*0.01,B13)</f>
        <v>31.2</v>
      </c>
      <c r="C14" s="65">
        <f>IF('2019 Equip Index Factors'!E15*'2019 Construction % Good'!C15*0.01&gt;0,'2019 Equip Index Factors'!E15*'2019 Construction % Good'!C15*0.01,C13)</f>
        <v>37.700000000000003</v>
      </c>
      <c r="D14" s="64">
        <f>IF('2019 Equip Index Factors'!E15*'2019 Construction % Good'!D15*0.01&gt;0,'2019 Equip Index Factors'!E15*'2019 Construction % Good'!D15*0.01,D13)</f>
        <v>35.1</v>
      </c>
    </row>
    <row r="15" spans="1:4">
      <c r="A15" s="63">
        <v>2006</v>
      </c>
      <c r="B15" s="64">
        <f>IF('2019 Equip Index Factors'!E16*'2019 Construction % Good'!B16*0.01&gt;0,'2019 Equip Index Factors'!E16*'2019 Construction % Good'!B16*0.01,B14)</f>
        <v>29.26</v>
      </c>
      <c r="C15" s="65">
        <f>IF('2019 Equip Index Factors'!E16*'2019 Construction % Good'!C16*0.01&gt;0,'2019 Equip Index Factors'!E16*'2019 Construction % Good'!C16*0.01,C14)</f>
        <v>35.910000000000004</v>
      </c>
      <c r="D15" s="64">
        <f>IF('2019 Equip Index Factors'!E16*'2019 Construction % Good'!D16*0.01&gt;0,'2019 Equip Index Factors'!E16*'2019 Construction % Good'!D16*0.01,D14)</f>
        <v>33.25</v>
      </c>
    </row>
    <row r="16" spans="1:4">
      <c r="A16" s="63">
        <v>2005</v>
      </c>
      <c r="B16" s="64">
        <f>IF('2019 Equip Index Factors'!E17*'2019 Construction % Good'!B17*0.01&gt;0,'2019 Equip Index Factors'!E17*'2019 Construction % Good'!B17*0.01,B15)</f>
        <v>27.6</v>
      </c>
      <c r="C16" s="65">
        <f>IF('2019 Equip Index Factors'!E17*'2019 Construction % Good'!C17*0.01&gt;0,'2019 Equip Index Factors'!E17*'2019 Construction % Good'!C17*0.01,C15)</f>
        <v>34.5</v>
      </c>
      <c r="D16" s="64">
        <f>IF('2019 Equip Index Factors'!E17*'2019 Construction % Good'!D17*0.01&gt;0,'2019 Equip Index Factors'!E17*'2019 Construction % Good'!D17*0.01,D15)</f>
        <v>31.740000000000002</v>
      </c>
    </row>
    <row r="17" spans="1:4">
      <c r="A17" s="63">
        <v>2004</v>
      </c>
      <c r="B17" s="64">
        <f>IF('2019 Equip Index Factors'!E18*'2019 Construction % Good'!B18*0.01&gt;0,'2019 Equip Index Factors'!E18*'2019 Construction % Good'!B18*0.01,B16)</f>
        <v>27.93</v>
      </c>
      <c r="C17" s="65">
        <f>IF('2019 Equip Index Factors'!E18*'2019 Construction % Good'!C18*0.01&gt;0,'2019 Equip Index Factors'!E18*'2019 Construction % Good'!C18*0.01,C16)</f>
        <v>33.81</v>
      </c>
      <c r="D17" s="64">
        <f>IF('2019 Equip Index Factors'!E18*'2019 Construction % Good'!D18*0.01&gt;0,'2019 Equip Index Factors'!E18*'2019 Construction % Good'!D18*0.01,D16)</f>
        <v>30.87</v>
      </c>
    </row>
    <row r="18" spans="1:4">
      <c r="A18" s="63">
        <v>2003</v>
      </c>
      <c r="B18" s="64">
        <f>IF('2019 Equip Index Factors'!E19*'2019 Construction % Good'!B19*0.01&gt;0,'2019 Equip Index Factors'!E19*'2019 Construction % Good'!B19*0.01,B17)</f>
        <v>24.32</v>
      </c>
      <c r="C18" s="65">
        <f>IF('2019 Equip Index Factors'!E19*'2019 Construction % Good'!C19*0.01&gt;0,'2019 Equip Index Factors'!E19*'2019 Construction % Good'!C19*0.01,C17)</f>
        <v>30.400000000000002</v>
      </c>
      <c r="D18" s="64">
        <f>IF('2019 Equip Index Factors'!E19*'2019 Construction % Good'!D19*0.01&gt;0,'2019 Equip Index Factors'!E19*'2019 Construction % Good'!D19*0.01,D17)</f>
        <v>27.36</v>
      </c>
    </row>
    <row r="19" spans="1:4">
      <c r="A19" s="63">
        <v>2002</v>
      </c>
      <c r="B19" s="64">
        <f>IF('2019 Equip Index Factors'!E20*'2019 Construction % Good'!B20*0.01&gt;0,'2019 Equip Index Factors'!E20*'2019 Construction % Good'!B20*0.01,B18)</f>
        <v>20.02</v>
      </c>
      <c r="C19" s="65">
        <f>IF('2019 Equip Index Factors'!E20*'2019 Construction % Good'!C20*0.01&gt;0,'2019 Equip Index Factors'!E20*'2019 Construction % Good'!C20*0.01,C18)</f>
        <v>26.18</v>
      </c>
      <c r="D19" s="64">
        <f>IF('2019 Equip Index Factors'!E20*'2019 Construction % Good'!D20*0.01&gt;0,'2019 Equip Index Factors'!E20*'2019 Construction % Good'!D20*0.01,D18)</f>
        <v>23.1</v>
      </c>
    </row>
    <row r="20" spans="1:4">
      <c r="A20" s="63">
        <v>2001</v>
      </c>
      <c r="B20" s="64">
        <f>IF('2019 Equip Index Factors'!E21*'2019 Construction % Good'!B21*0.01&gt;0,'2019 Equip Index Factors'!E21*'2019 Construction % Good'!B21*0.01,B19)</f>
        <v>18.72</v>
      </c>
      <c r="C20" s="65">
        <f>IF('2019 Equip Index Factors'!E21*'2019 Construction % Good'!C21*0.01&gt;0,'2019 Equip Index Factors'!E21*'2019 Construction % Good'!C21*0.01,C19)</f>
        <v>20.28</v>
      </c>
      <c r="D20" s="64">
        <f>IF('2019 Equip Index Factors'!E21*'2019 Construction % Good'!D21*0.01&gt;0,'2019 Equip Index Factors'!E21*'2019 Construction % Good'!D21*0.01,D19)</f>
        <v>20.28</v>
      </c>
    </row>
    <row r="21" spans="1:4">
      <c r="A21" s="63">
        <v>2000</v>
      </c>
      <c r="B21" s="64">
        <f>IF('2019 Equip Index Factors'!E22*'2019 Construction % Good'!B22*0.01&gt;0,'2019 Equip Index Factors'!E22*'2019 Construction % Good'!B22*0.01,B20)</f>
        <v>17.27</v>
      </c>
      <c r="C21" s="65">
        <f>IF('2019 Equip Index Factors'!E22*'2019 Construction % Good'!C22*0.01&gt;0,'2019 Equip Index Factors'!E22*'2019 Construction % Good'!C22*0.01,C20)</f>
        <v>17.27</v>
      </c>
      <c r="D21" s="64">
        <f>IF('2019 Equip Index Factors'!E22*'2019 Construction % Good'!D22*0.01&gt;0,'2019 Equip Index Factors'!E22*'2019 Construction % Good'!D22*0.01,D20)</f>
        <v>17.27</v>
      </c>
    </row>
    <row r="22" spans="1:4">
      <c r="A22" s="63">
        <v>1999</v>
      </c>
      <c r="B22" s="64">
        <f>IF('2019 Equip Index Factors'!E23*'2019 Construction % Good'!B23*0.01&gt;0,'2019 Equip Index Factors'!E23*'2019 Construction % Good'!B23*0.01,B21)</f>
        <v>17.27</v>
      </c>
      <c r="C22" s="65">
        <f>IF('2019 Equip Index Factors'!E23*'2019 Construction % Good'!C23*0.01&gt;0,'2019 Equip Index Factors'!E23*'2019 Construction % Good'!C23*0.01,C21)</f>
        <v>14.22</v>
      </c>
      <c r="D22" s="64">
        <f>IF('2019 Equip Index Factors'!E23*'2019 Construction % Good'!D23*0.01&gt;0,'2019 Equip Index Factors'!E23*'2019 Construction % Good'!D23*0.01,D21)</f>
        <v>17.27</v>
      </c>
    </row>
    <row r="23" spans="1:4">
      <c r="A23" s="63">
        <v>1998</v>
      </c>
      <c r="B23" s="64">
        <f>IF('2019 Equip Index Factors'!E24*'2019 Construction % Good'!B24*0.01&gt;0,'2019 Equip Index Factors'!E24*'2019 Construction % Good'!B24*0.01,B22)</f>
        <v>17.27</v>
      </c>
      <c r="C23" s="65">
        <f>IF('2019 Equip Index Factors'!E24*'2019 Construction % Good'!C24*0.01&gt;0,'2019 Equip Index Factors'!E24*'2019 Construction % Good'!C24*0.01,C22)</f>
        <v>14.22</v>
      </c>
      <c r="D23" s="64">
        <f>IF('2019 Equip Index Factors'!E24*'2019 Construction % Good'!D24*0.01&gt;0,'2019 Equip Index Factors'!E24*'2019 Construction % Good'!D24*0.01,D22)</f>
        <v>17.27</v>
      </c>
    </row>
    <row r="24" spans="1:4" s="23" customFormat="1">
      <c r="A24" s="63">
        <v>1997</v>
      </c>
      <c r="B24" s="64">
        <f>IF('2019 Equip Index Factors'!E25*'2019 Construction % Good'!B25*0.01&gt;0,'2019 Equip Index Factors'!E25*'2019 Construction % Good'!B25*0.01,B23)</f>
        <v>17.27</v>
      </c>
      <c r="C24" s="62">
        <f>IF('2019 Equip Index Factors'!E25*'2019 Construction % Good'!C25*0.01&gt;0,'2019 Equip Index Factors'!E25*'2019 Construction % Good'!C25*0.01,C23)</f>
        <v>14.22</v>
      </c>
      <c r="D24" s="64">
        <f>IF('2019 Equip Index Factors'!E25*'2019 Construction % Good'!D25*0.01&gt;0,'2019 Equip Index Factors'!E25*'2019 Construction % Good'!D25*0.01,D23)</f>
        <v>17.27</v>
      </c>
    </row>
    <row r="25" spans="1:4" s="23" customFormat="1">
      <c r="A25" s="63">
        <v>1996</v>
      </c>
      <c r="B25" s="64">
        <f>IF('2019 Equip Index Factors'!E26*'2019 Construction % Good'!B26*0.01&gt;0,'2019 Equip Index Factors'!E26*'2019 Construction % Good'!B26*0.01,B24)</f>
        <v>17.27</v>
      </c>
      <c r="C25" s="62">
        <f>IF('2019 Equip Index Factors'!E26*'2019 Construction % Good'!C26*0.01&gt;0,'2019 Equip Index Factors'!E26*'2019 Construction % Good'!C26*0.01,C24)</f>
        <v>14.22</v>
      </c>
      <c r="D25" s="64">
        <f>IF('2019 Equip Index Factors'!E26*'2019 Construction % Good'!D26*0.01&gt;0,'2019 Equip Index Factors'!E26*'2019 Construction % Good'!D26*0.01,D24)</f>
        <v>17.27</v>
      </c>
    </row>
    <row r="26" spans="1:4">
      <c r="A26" s="63">
        <v>1995</v>
      </c>
      <c r="B26" s="64">
        <f>IF('2019 Equip Index Factors'!E27*'2019 Construction % Good'!B27*0.01&gt;0,'2019 Equip Index Factors'!E27*'2019 Construction % Good'!B27*0.01,B25)</f>
        <v>17.27</v>
      </c>
      <c r="C26" s="65">
        <f>IF('2019 Equip Index Factors'!E27*'2019 Construction % Good'!C27*0.01&gt;0,'2019 Equip Index Factors'!E27*'2019 Construction % Good'!C27*0.01,C25)</f>
        <v>14.22</v>
      </c>
      <c r="D26" s="64">
        <f>IF('2019 Equip Index Factors'!E27*'2019 Construction % Good'!D27*0.01&gt;0,'2019 Equip Index Factors'!E27*'2019 Construction % Good'!D27*0.01,D25)</f>
        <v>17.27</v>
      </c>
    </row>
    <row r="27" spans="1:4">
      <c r="A27" s="63">
        <v>1994</v>
      </c>
      <c r="B27" s="64">
        <f>IF('2019 Equip Index Factors'!E28*'2019 Construction % Good'!B28*0.01&gt;0,'2019 Equip Index Factors'!E28*'2019 Construction % Good'!B28*0.01,B26)</f>
        <v>17.27</v>
      </c>
      <c r="C27" s="65">
        <f>IF('2019 Equip Index Factors'!E28*'2019 Construction % Good'!C28*0.01&gt;0,'2019 Equip Index Factors'!E28*'2019 Construction % Good'!C28*0.01,C26)</f>
        <v>14.22</v>
      </c>
      <c r="D27" s="64">
        <f>IF('2019 Equip Index Factors'!E28*'2019 Construction % Good'!D28*0.01&gt;0,'2019 Equip Index Factors'!E28*'2019 Construction % Good'!D28*0.01,D26)</f>
        <v>17.27</v>
      </c>
    </row>
    <row r="28" spans="1:4">
      <c r="A28" s="63">
        <v>1993</v>
      </c>
      <c r="B28" s="64">
        <f>IF('2019 Equip Index Factors'!E29*'2019 Construction % Good'!B29*0.01&gt;0,'2019 Equip Index Factors'!E29*'2019 Construction % Good'!B29*0.01,B27)</f>
        <v>17.27</v>
      </c>
      <c r="C28" s="65">
        <f>IF('2019 Equip Index Factors'!E29*'2019 Construction % Good'!C29*0.01&gt;0,'2019 Equip Index Factors'!E29*'2019 Construction % Good'!C29*0.01,C27)</f>
        <v>14.22</v>
      </c>
      <c r="D28" s="64">
        <f>IF('2019 Equip Index Factors'!E29*'2019 Construction % Good'!D29*0.01&gt;0,'2019 Equip Index Factors'!E29*'2019 Construction % Good'!D29*0.01,D27)</f>
        <v>17.27</v>
      </c>
    </row>
    <row r="29" spans="1:4">
      <c r="A29" s="63">
        <v>1992</v>
      </c>
      <c r="B29" s="64">
        <f>IF('2019 Equip Index Factors'!E30*'2019 Construction % Good'!B30*0.01&gt;0,'2019 Equip Index Factors'!E30*'2019 Construction % Good'!B30*0.01,B28)</f>
        <v>17.27</v>
      </c>
      <c r="C29" s="65">
        <f>IF('2019 Equip Index Factors'!E30*'2019 Construction % Good'!C30*0.01&gt;0,'2019 Equip Index Factors'!E30*'2019 Construction % Good'!C30*0.01,C28)</f>
        <v>14.22</v>
      </c>
      <c r="D29" s="64">
        <f>IF('2019 Equip Index Factors'!E30*'2019 Construction % Good'!D30*0.01&gt;0,'2019 Equip Index Factors'!E30*'2019 Construction % Good'!D30*0.01,D28)</f>
        <v>17.27</v>
      </c>
    </row>
    <row r="30" spans="1:4">
      <c r="A30" s="63">
        <v>1991</v>
      </c>
      <c r="B30" s="64">
        <f>IF('2019 Equip Index Factors'!E31*'2019 Construction % Good'!B31*0.01&gt;0,'2019 Equip Index Factors'!E31*'2019 Construction % Good'!B31*0.01,B29)</f>
        <v>17.27</v>
      </c>
      <c r="C30" s="65">
        <f>IF('2019 Equip Index Factors'!E31*'2019 Construction % Good'!C31*0.01&gt;0,'2019 Equip Index Factors'!E31*'2019 Construction % Good'!C31*0.01,C29)</f>
        <v>14.22</v>
      </c>
      <c r="D30" s="64">
        <f>IF('2019 Equip Index Factors'!E31*'2019 Construction % Good'!D31*0.01&gt;0,'2019 Equip Index Factors'!E31*'2019 Construction % Good'!D31*0.01,D29)</f>
        <v>17.27</v>
      </c>
    </row>
    <row r="31" spans="1:4">
      <c r="A31" s="63">
        <v>1990</v>
      </c>
      <c r="B31" s="64">
        <f>IF('2019 Equip Index Factors'!E32*'2019 Construction % Good'!B32*0.01&gt;0,'2019 Equip Index Factors'!E32*'2019 Construction % Good'!B32*0.01,B30)</f>
        <v>17.27</v>
      </c>
      <c r="C31" s="65">
        <f>IF('2019 Equip Index Factors'!E32*'2019 Construction % Good'!C32*0.01&gt;0,'2019 Equip Index Factors'!E32*'2019 Construction % Good'!C32*0.01,C30)</f>
        <v>14.22</v>
      </c>
      <c r="D31" s="64">
        <f>IF('2019 Equip Index Factors'!E32*'2019 Construction % Good'!D32*0.01&gt;0,'2019 Equip Index Factors'!E32*'2019 Construction % Good'!D32*0.01,D30)</f>
        <v>17.27</v>
      </c>
    </row>
    <row r="32" spans="1:4">
      <c r="A32" s="63">
        <v>1989</v>
      </c>
      <c r="B32" s="64">
        <f>IF('2019 Equip Index Factors'!E33*'2019 Construction % Good'!B33*0.01&gt;0,'2019 Equip Index Factors'!E33*'2019 Construction % Good'!B33*0.01,B31)</f>
        <v>17.27</v>
      </c>
      <c r="C32" s="65">
        <f>IF('2019 Equip Index Factors'!E33*'2019 Construction % Good'!C33*0.01&gt;0,'2019 Equip Index Factors'!E33*'2019 Construction % Good'!C33*0.01,C31)</f>
        <v>14.22</v>
      </c>
      <c r="D32" s="64">
        <f>IF('2019 Equip Index Factors'!E33*'2019 Construction % Good'!D33*0.01&gt;0,'2019 Equip Index Factors'!E33*'2019 Construction % Good'!D33*0.01,D31)</f>
        <v>17.27</v>
      </c>
    </row>
    <row r="33" spans="1:4">
      <c r="A33" s="63">
        <v>1988</v>
      </c>
      <c r="B33" s="64">
        <f>IF('2019 Equip Index Factors'!E34*'2019 Construction % Good'!B34*0.01&gt;0,'2019 Equip Index Factors'!E34*'2019 Construction % Good'!B34*0.01,B32)</f>
        <v>17.27</v>
      </c>
      <c r="C33" s="65">
        <f>IF('2019 Equip Index Factors'!E34*'2019 Construction % Good'!C34*0.01&gt;0,'2019 Equip Index Factors'!E34*'2019 Construction % Good'!C34*0.01,C32)</f>
        <v>14.22</v>
      </c>
      <c r="D33" s="64">
        <f>IF('2019 Equip Index Factors'!E34*'2019 Construction % Good'!D34*0.01&gt;0,'2019 Equip Index Factors'!E34*'2019 Construction % Good'!D34*0.01,D32)</f>
        <v>17.27</v>
      </c>
    </row>
    <row r="34" spans="1:4">
      <c r="A34" s="63">
        <v>1987</v>
      </c>
      <c r="B34" s="64">
        <f>IF('2019 Equip Index Factors'!E35*'2019 Construction % Good'!B35*0.01&gt;0,'2019 Equip Index Factors'!E35*'2019 Construction % Good'!B35*0.01,B33)</f>
        <v>17.27</v>
      </c>
      <c r="C34" s="65">
        <f>IF('2019 Equip Index Factors'!E35*'2019 Construction % Good'!C35*0.01&gt;0,'2019 Equip Index Factors'!E35*'2019 Construction % Good'!C35*0.01,C33)</f>
        <v>14.22</v>
      </c>
      <c r="D34" s="64">
        <f>IF('2019 Equip Index Factors'!E35*'2019 Construction % Good'!D35*0.01&gt;0,'2019 Equip Index Factors'!E35*'2019 Construction % Good'!D35*0.01,D33)</f>
        <v>17.27</v>
      </c>
    </row>
    <row r="35" spans="1:4">
      <c r="A35" s="63">
        <v>1986</v>
      </c>
      <c r="B35" s="64">
        <f>IF('2019 Equip Index Factors'!E36*'2019 Construction % Good'!B36*0.01&gt;0,'2019 Equip Index Factors'!E36*'2019 Construction % Good'!B36*0.01,B34)</f>
        <v>17.27</v>
      </c>
      <c r="C35" s="65">
        <f>IF('2019 Equip Index Factors'!E36*'2019 Construction % Good'!C36*0.01&gt;0,'2019 Equip Index Factors'!E36*'2019 Construction % Good'!C36*0.01,C34)</f>
        <v>14.22</v>
      </c>
      <c r="D35" s="64">
        <f>IF('2019 Equip Index Factors'!E36*'2019 Construction % Good'!D36*0.01&gt;0,'2019 Equip Index Factors'!E36*'2019 Construction % Good'!D36*0.01,D34)</f>
        <v>17.27</v>
      </c>
    </row>
    <row r="36" spans="1:4">
      <c r="A36" s="63">
        <v>1985</v>
      </c>
      <c r="B36" s="64">
        <f>IF('2019 Equip Index Factors'!E37*'2019 Construction % Good'!B37*0.01&gt;0,'2019 Equip Index Factors'!E37*'2019 Construction % Good'!B37*0.01,B35)</f>
        <v>17.27</v>
      </c>
      <c r="C36" s="65">
        <f>IF('2019 Equip Index Factors'!E37*'2019 Construction % Good'!C37*0.01&gt;0,'2019 Equip Index Factors'!E37*'2019 Construction % Good'!C37*0.01,C35)</f>
        <v>14.22</v>
      </c>
      <c r="D36" s="64">
        <f>IF('2019 Equip Index Factors'!E37*'2019 Construction % Good'!D37*0.01&gt;0,'2019 Equip Index Factors'!E37*'2019 Construction % Good'!D37*0.01,D35)</f>
        <v>17.27</v>
      </c>
    </row>
    <row r="37" spans="1:4">
      <c r="A37" s="63">
        <v>1984</v>
      </c>
      <c r="B37" s="64">
        <f>IF('2019 Equip Index Factors'!E38*'2019 Construction % Good'!B38*0.01&gt;0,'2019 Equip Index Factors'!E38*'2019 Construction % Good'!B38*0.01,B36)</f>
        <v>17.27</v>
      </c>
      <c r="C37" s="65">
        <f>IF('2019 Equip Index Factors'!E38*'2019 Construction % Good'!C38*0.01&gt;0,'2019 Equip Index Factors'!E38*'2019 Construction % Good'!C38*0.01,C36)</f>
        <v>14.22</v>
      </c>
      <c r="D37" s="64">
        <f>IF('2019 Equip Index Factors'!E38*'2019 Construction % Good'!D38*0.01&gt;0,'2019 Equip Index Factors'!E38*'2019 Construction % Good'!D38*0.01,D36)</f>
        <v>17.27</v>
      </c>
    </row>
    <row r="38" spans="1:4">
      <c r="A38" s="63">
        <v>1983</v>
      </c>
      <c r="B38" s="64">
        <f>IF('2019 Equip Index Factors'!E39*'2019 Construction % Good'!B39*0.01&gt;0,'2019 Equip Index Factors'!E39*'2019 Construction % Good'!B39*0.01,B37)</f>
        <v>17.27</v>
      </c>
      <c r="C38" s="65">
        <f>IF('2019 Equip Index Factors'!E39*'2019 Construction % Good'!C39*0.01&gt;0,'2019 Equip Index Factors'!E39*'2019 Construction % Good'!C39*0.01,C37)</f>
        <v>14.22</v>
      </c>
      <c r="D38" s="64">
        <f>IF('2019 Equip Index Factors'!E39*'2019 Construction % Good'!D39*0.01&gt;0,'2019 Equip Index Factors'!E39*'2019 Construction % Good'!D39*0.01,D37)</f>
        <v>17.27</v>
      </c>
    </row>
    <row r="39" spans="1:4">
      <c r="A39" s="63">
        <v>1982</v>
      </c>
      <c r="B39" s="64">
        <f>IF('2019 Equip Index Factors'!E40*'2019 Construction % Good'!B40*0.01&gt;0,'2019 Equip Index Factors'!E40*'2019 Construction % Good'!B40*0.01,B38)</f>
        <v>17.27</v>
      </c>
      <c r="C39" s="65">
        <f>IF('2019 Equip Index Factors'!E40*'2019 Construction % Good'!C40*0.01&gt;0,'2019 Equip Index Factors'!E40*'2019 Construction % Good'!C40*0.01,C38)</f>
        <v>14.22</v>
      </c>
      <c r="D39" s="64">
        <f>IF('2019 Equip Index Factors'!E40*'2019 Construction % Good'!D40*0.01&gt;0,'2019 Equip Index Factors'!E40*'2019 Construction % Good'!D40*0.01,D38)</f>
        <v>17.27</v>
      </c>
    </row>
    <row r="40" spans="1:4">
      <c r="A40" s="63">
        <v>1981</v>
      </c>
      <c r="B40" s="64">
        <f>IF('2019 Equip Index Factors'!E41*'2019 Construction % Good'!B41*0.01&gt;0,'2019 Equip Index Factors'!E41*'2019 Construction % Good'!B41*0.01,B39)</f>
        <v>17.27</v>
      </c>
      <c r="C40" s="65">
        <f>IF('2019 Equip Index Factors'!E41*'2019 Construction % Good'!C41*0.01&gt;0,'2019 Equip Index Factors'!E41*'2019 Construction % Good'!C41*0.01,C39)</f>
        <v>14.22</v>
      </c>
      <c r="D40" s="64">
        <f>IF('2019 Equip Index Factors'!E41*'2019 Construction % Good'!D41*0.01&gt;0,'2019 Equip Index Factors'!E41*'2019 Construction % Good'!D41*0.01,D39)</f>
        <v>17.27</v>
      </c>
    </row>
    <row r="41" spans="1:4">
      <c r="A41" s="63">
        <v>1980</v>
      </c>
      <c r="B41" s="64">
        <f>IF('2019 Equip Index Factors'!E42*'2019 Construction % Good'!B42*0.01&gt;0,'2019 Equip Index Factors'!E42*'2019 Construction % Good'!B42*0.01,B40)</f>
        <v>17.27</v>
      </c>
      <c r="C41" s="65">
        <f>IF('2019 Equip Index Factors'!E42*'2019 Construction % Good'!C42*0.01&gt;0,'2019 Equip Index Factors'!E42*'2019 Construction % Good'!C42*0.01,C40)</f>
        <v>14.22</v>
      </c>
      <c r="D41" s="64">
        <f>IF('2019 Equip Index Factors'!E42*'2019 Construction % Good'!D42*0.01&gt;0,'2019 Equip Index Factors'!E42*'2019 Construction % Good'!D42*0.01,D40)</f>
        <v>17.27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D41"/>
  <sheetViews>
    <sheetView topLeftCell="A30" zoomScaleNormal="100" workbookViewId="0">
      <selection activeCell="D41" sqref="D41"/>
    </sheetView>
  </sheetViews>
  <sheetFormatPr defaultColWidth="8.81640625" defaultRowHeight="12.5"/>
  <cols>
    <col min="1" max="1" width="18.1796875" style="28" bestFit="1" customWidth="1"/>
    <col min="2" max="2" width="12.453125" style="28" bestFit="1" customWidth="1"/>
    <col min="3" max="3" width="11.453125" style="30" bestFit="1" customWidth="1"/>
    <col min="4" max="4" width="14.81640625" style="28" bestFit="1" customWidth="1"/>
    <col min="5" max="222" width="9.1796875" style="27"/>
    <col min="223" max="223" width="18.1796875" style="27" bestFit="1" customWidth="1"/>
    <col min="224" max="224" width="12.453125" style="27" bestFit="1" customWidth="1"/>
    <col min="225" max="225" width="11.453125" style="27" bestFit="1" customWidth="1"/>
    <col min="226" max="226" width="14.81640625" style="27" bestFit="1" customWidth="1"/>
    <col min="227" max="227" width="3.453125" style="27" customWidth="1"/>
    <col min="228" max="228" width="17.81640625" style="27" bestFit="1" customWidth="1"/>
    <col min="229" max="229" width="9.1796875" style="27"/>
    <col min="230" max="230" width="14.81640625" style="27" bestFit="1" customWidth="1"/>
    <col min="231" max="232" width="9.1796875" style="27"/>
    <col min="233" max="233" width="8.81640625" style="27" customWidth="1"/>
    <col min="234" max="478" width="9.1796875" style="27"/>
    <col min="479" max="479" width="18.1796875" style="27" bestFit="1" customWidth="1"/>
    <col min="480" max="480" width="12.453125" style="27" bestFit="1" customWidth="1"/>
    <col min="481" max="481" width="11.453125" style="27" bestFit="1" customWidth="1"/>
    <col min="482" max="482" width="14.81640625" style="27" bestFit="1" customWidth="1"/>
    <col min="483" max="483" width="3.453125" style="27" customWidth="1"/>
    <col min="484" max="484" width="17.81640625" style="27" bestFit="1" customWidth="1"/>
    <col min="485" max="485" width="9.1796875" style="27"/>
    <col min="486" max="486" width="14.81640625" style="27" bestFit="1" customWidth="1"/>
    <col min="487" max="488" width="9.1796875" style="27"/>
    <col min="489" max="489" width="8.81640625" style="27" customWidth="1"/>
    <col min="490" max="734" width="9.1796875" style="27"/>
    <col min="735" max="735" width="18.1796875" style="27" bestFit="1" customWidth="1"/>
    <col min="736" max="736" width="12.453125" style="27" bestFit="1" customWidth="1"/>
    <col min="737" max="737" width="11.453125" style="27" bestFit="1" customWidth="1"/>
    <col min="738" max="738" width="14.81640625" style="27" bestFit="1" customWidth="1"/>
    <col min="739" max="739" width="3.453125" style="27" customWidth="1"/>
    <col min="740" max="740" width="17.81640625" style="27" bestFit="1" customWidth="1"/>
    <col min="741" max="741" width="9.1796875" style="27"/>
    <col min="742" max="742" width="14.81640625" style="27" bestFit="1" customWidth="1"/>
    <col min="743" max="744" width="9.1796875" style="27"/>
    <col min="745" max="745" width="8.81640625" style="27" customWidth="1"/>
    <col min="746" max="990" width="9.1796875" style="27"/>
    <col min="991" max="991" width="18.1796875" style="27" bestFit="1" customWidth="1"/>
    <col min="992" max="992" width="12.453125" style="27" bestFit="1" customWidth="1"/>
    <col min="993" max="993" width="11.453125" style="27" bestFit="1" customWidth="1"/>
    <col min="994" max="994" width="14.81640625" style="27" bestFit="1" customWidth="1"/>
    <col min="995" max="995" width="3.453125" style="27" customWidth="1"/>
    <col min="996" max="996" width="17.81640625" style="27" bestFit="1" customWidth="1"/>
    <col min="997" max="997" width="9.1796875" style="27"/>
    <col min="998" max="998" width="14.81640625" style="27" bestFit="1" customWidth="1"/>
    <col min="999" max="1000" width="9.1796875" style="27"/>
    <col min="1001" max="1001" width="8.81640625" style="27" customWidth="1"/>
    <col min="1002" max="1246" width="9.1796875" style="27"/>
    <col min="1247" max="1247" width="18.1796875" style="27" bestFit="1" customWidth="1"/>
    <col min="1248" max="1248" width="12.453125" style="27" bestFit="1" customWidth="1"/>
    <col min="1249" max="1249" width="11.453125" style="27" bestFit="1" customWidth="1"/>
    <col min="1250" max="1250" width="14.81640625" style="27" bestFit="1" customWidth="1"/>
    <col min="1251" max="1251" width="3.453125" style="27" customWidth="1"/>
    <col min="1252" max="1252" width="17.81640625" style="27" bestFit="1" customWidth="1"/>
    <col min="1253" max="1253" width="9.1796875" style="27"/>
    <col min="1254" max="1254" width="14.81640625" style="27" bestFit="1" customWidth="1"/>
    <col min="1255" max="1256" width="9.1796875" style="27"/>
    <col min="1257" max="1257" width="8.81640625" style="27" customWidth="1"/>
    <col min="1258" max="1502" width="9.1796875" style="27"/>
    <col min="1503" max="1503" width="18.1796875" style="27" bestFit="1" customWidth="1"/>
    <col min="1504" max="1504" width="12.453125" style="27" bestFit="1" customWidth="1"/>
    <col min="1505" max="1505" width="11.453125" style="27" bestFit="1" customWidth="1"/>
    <col min="1506" max="1506" width="14.81640625" style="27" bestFit="1" customWidth="1"/>
    <col min="1507" max="1507" width="3.453125" style="27" customWidth="1"/>
    <col min="1508" max="1508" width="17.81640625" style="27" bestFit="1" customWidth="1"/>
    <col min="1509" max="1509" width="9.1796875" style="27"/>
    <col min="1510" max="1510" width="14.81640625" style="27" bestFit="1" customWidth="1"/>
    <col min="1511" max="1512" width="9.1796875" style="27"/>
    <col min="1513" max="1513" width="8.81640625" style="27" customWidth="1"/>
    <col min="1514" max="1758" width="9.1796875" style="27"/>
    <col min="1759" max="1759" width="18.1796875" style="27" bestFit="1" customWidth="1"/>
    <col min="1760" max="1760" width="12.453125" style="27" bestFit="1" customWidth="1"/>
    <col min="1761" max="1761" width="11.453125" style="27" bestFit="1" customWidth="1"/>
    <col min="1762" max="1762" width="14.81640625" style="27" bestFit="1" customWidth="1"/>
    <col min="1763" max="1763" width="3.453125" style="27" customWidth="1"/>
    <col min="1764" max="1764" width="17.81640625" style="27" bestFit="1" customWidth="1"/>
    <col min="1765" max="1765" width="9.1796875" style="27"/>
    <col min="1766" max="1766" width="14.81640625" style="27" bestFit="1" customWidth="1"/>
    <col min="1767" max="1768" width="9.1796875" style="27"/>
    <col min="1769" max="1769" width="8.81640625" style="27" customWidth="1"/>
    <col min="1770" max="2014" width="9.1796875" style="27"/>
    <col min="2015" max="2015" width="18.1796875" style="27" bestFit="1" customWidth="1"/>
    <col min="2016" max="2016" width="12.453125" style="27" bestFit="1" customWidth="1"/>
    <col min="2017" max="2017" width="11.453125" style="27" bestFit="1" customWidth="1"/>
    <col min="2018" max="2018" width="14.81640625" style="27" bestFit="1" customWidth="1"/>
    <col min="2019" max="2019" width="3.453125" style="27" customWidth="1"/>
    <col min="2020" max="2020" width="17.81640625" style="27" bestFit="1" customWidth="1"/>
    <col min="2021" max="2021" width="9.1796875" style="27"/>
    <col min="2022" max="2022" width="14.81640625" style="27" bestFit="1" customWidth="1"/>
    <col min="2023" max="2024" width="9.1796875" style="27"/>
    <col min="2025" max="2025" width="8.81640625" style="27" customWidth="1"/>
    <col min="2026" max="2270" width="9.1796875" style="27"/>
    <col min="2271" max="2271" width="18.1796875" style="27" bestFit="1" customWidth="1"/>
    <col min="2272" max="2272" width="12.453125" style="27" bestFit="1" customWidth="1"/>
    <col min="2273" max="2273" width="11.453125" style="27" bestFit="1" customWidth="1"/>
    <col min="2274" max="2274" width="14.81640625" style="27" bestFit="1" customWidth="1"/>
    <col min="2275" max="2275" width="3.453125" style="27" customWidth="1"/>
    <col min="2276" max="2276" width="17.81640625" style="27" bestFit="1" customWidth="1"/>
    <col min="2277" max="2277" width="9.1796875" style="27"/>
    <col min="2278" max="2278" width="14.81640625" style="27" bestFit="1" customWidth="1"/>
    <col min="2279" max="2280" width="9.1796875" style="27"/>
    <col min="2281" max="2281" width="8.81640625" style="27" customWidth="1"/>
    <col min="2282" max="2526" width="9.1796875" style="27"/>
    <col min="2527" max="2527" width="18.1796875" style="27" bestFit="1" customWidth="1"/>
    <col min="2528" max="2528" width="12.453125" style="27" bestFit="1" customWidth="1"/>
    <col min="2529" max="2529" width="11.453125" style="27" bestFit="1" customWidth="1"/>
    <col min="2530" max="2530" width="14.81640625" style="27" bestFit="1" customWidth="1"/>
    <col min="2531" max="2531" width="3.453125" style="27" customWidth="1"/>
    <col min="2532" max="2532" width="17.81640625" style="27" bestFit="1" customWidth="1"/>
    <col min="2533" max="2533" width="9.1796875" style="27"/>
    <col min="2534" max="2534" width="14.81640625" style="27" bestFit="1" customWidth="1"/>
    <col min="2535" max="2536" width="9.1796875" style="27"/>
    <col min="2537" max="2537" width="8.81640625" style="27" customWidth="1"/>
    <col min="2538" max="2782" width="9.1796875" style="27"/>
    <col min="2783" max="2783" width="18.1796875" style="27" bestFit="1" customWidth="1"/>
    <col min="2784" max="2784" width="12.453125" style="27" bestFit="1" customWidth="1"/>
    <col min="2785" max="2785" width="11.453125" style="27" bestFit="1" customWidth="1"/>
    <col min="2786" max="2786" width="14.81640625" style="27" bestFit="1" customWidth="1"/>
    <col min="2787" max="2787" width="3.453125" style="27" customWidth="1"/>
    <col min="2788" max="2788" width="17.81640625" style="27" bestFit="1" customWidth="1"/>
    <col min="2789" max="2789" width="9.1796875" style="27"/>
    <col min="2790" max="2790" width="14.81640625" style="27" bestFit="1" customWidth="1"/>
    <col min="2791" max="2792" width="9.1796875" style="27"/>
    <col min="2793" max="2793" width="8.81640625" style="27" customWidth="1"/>
    <col min="2794" max="3038" width="9.1796875" style="27"/>
    <col min="3039" max="3039" width="18.1796875" style="27" bestFit="1" customWidth="1"/>
    <col min="3040" max="3040" width="12.453125" style="27" bestFit="1" customWidth="1"/>
    <col min="3041" max="3041" width="11.453125" style="27" bestFit="1" customWidth="1"/>
    <col min="3042" max="3042" width="14.81640625" style="27" bestFit="1" customWidth="1"/>
    <col min="3043" max="3043" width="3.453125" style="27" customWidth="1"/>
    <col min="3044" max="3044" width="17.81640625" style="27" bestFit="1" customWidth="1"/>
    <col min="3045" max="3045" width="9.1796875" style="27"/>
    <col min="3046" max="3046" width="14.81640625" style="27" bestFit="1" customWidth="1"/>
    <col min="3047" max="3048" width="9.1796875" style="27"/>
    <col min="3049" max="3049" width="8.81640625" style="27" customWidth="1"/>
    <col min="3050" max="3294" width="9.1796875" style="27"/>
    <col min="3295" max="3295" width="18.1796875" style="27" bestFit="1" customWidth="1"/>
    <col min="3296" max="3296" width="12.453125" style="27" bestFit="1" customWidth="1"/>
    <col min="3297" max="3297" width="11.453125" style="27" bestFit="1" customWidth="1"/>
    <col min="3298" max="3298" width="14.81640625" style="27" bestFit="1" customWidth="1"/>
    <col min="3299" max="3299" width="3.453125" style="27" customWidth="1"/>
    <col min="3300" max="3300" width="17.81640625" style="27" bestFit="1" customWidth="1"/>
    <col min="3301" max="3301" width="9.1796875" style="27"/>
    <col min="3302" max="3302" width="14.81640625" style="27" bestFit="1" customWidth="1"/>
    <col min="3303" max="3304" width="9.1796875" style="27"/>
    <col min="3305" max="3305" width="8.81640625" style="27" customWidth="1"/>
    <col min="3306" max="3550" width="9.1796875" style="27"/>
    <col min="3551" max="3551" width="18.1796875" style="27" bestFit="1" customWidth="1"/>
    <col min="3552" max="3552" width="12.453125" style="27" bestFit="1" customWidth="1"/>
    <col min="3553" max="3553" width="11.453125" style="27" bestFit="1" customWidth="1"/>
    <col min="3554" max="3554" width="14.81640625" style="27" bestFit="1" customWidth="1"/>
    <col min="3555" max="3555" width="3.453125" style="27" customWidth="1"/>
    <col min="3556" max="3556" width="17.81640625" style="27" bestFit="1" customWidth="1"/>
    <col min="3557" max="3557" width="9.1796875" style="27"/>
    <col min="3558" max="3558" width="14.81640625" style="27" bestFit="1" customWidth="1"/>
    <col min="3559" max="3560" width="9.1796875" style="27"/>
    <col min="3561" max="3561" width="8.81640625" style="27" customWidth="1"/>
    <col min="3562" max="3806" width="9.1796875" style="27"/>
    <col min="3807" max="3807" width="18.1796875" style="27" bestFit="1" customWidth="1"/>
    <col min="3808" max="3808" width="12.453125" style="27" bestFit="1" customWidth="1"/>
    <col min="3809" max="3809" width="11.453125" style="27" bestFit="1" customWidth="1"/>
    <col min="3810" max="3810" width="14.81640625" style="27" bestFit="1" customWidth="1"/>
    <col min="3811" max="3811" width="3.453125" style="27" customWidth="1"/>
    <col min="3812" max="3812" width="17.81640625" style="27" bestFit="1" customWidth="1"/>
    <col min="3813" max="3813" width="9.1796875" style="27"/>
    <col min="3814" max="3814" width="14.81640625" style="27" bestFit="1" customWidth="1"/>
    <col min="3815" max="3816" width="9.1796875" style="27"/>
    <col min="3817" max="3817" width="8.81640625" style="27" customWidth="1"/>
    <col min="3818" max="4062" width="9.1796875" style="27"/>
    <col min="4063" max="4063" width="18.1796875" style="27" bestFit="1" customWidth="1"/>
    <col min="4064" max="4064" width="12.453125" style="27" bestFit="1" customWidth="1"/>
    <col min="4065" max="4065" width="11.453125" style="27" bestFit="1" customWidth="1"/>
    <col min="4066" max="4066" width="14.81640625" style="27" bestFit="1" customWidth="1"/>
    <col min="4067" max="4067" width="3.453125" style="27" customWidth="1"/>
    <col min="4068" max="4068" width="17.81640625" style="27" bestFit="1" customWidth="1"/>
    <col min="4069" max="4069" width="9.1796875" style="27"/>
    <col min="4070" max="4070" width="14.81640625" style="27" bestFit="1" customWidth="1"/>
    <col min="4071" max="4072" width="9.1796875" style="27"/>
    <col min="4073" max="4073" width="8.81640625" style="27" customWidth="1"/>
    <col min="4074" max="4318" width="9.1796875" style="27"/>
    <col min="4319" max="4319" width="18.1796875" style="27" bestFit="1" customWidth="1"/>
    <col min="4320" max="4320" width="12.453125" style="27" bestFit="1" customWidth="1"/>
    <col min="4321" max="4321" width="11.453125" style="27" bestFit="1" customWidth="1"/>
    <col min="4322" max="4322" width="14.81640625" style="27" bestFit="1" customWidth="1"/>
    <col min="4323" max="4323" width="3.453125" style="27" customWidth="1"/>
    <col min="4324" max="4324" width="17.81640625" style="27" bestFit="1" customWidth="1"/>
    <col min="4325" max="4325" width="9.1796875" style="27"/>
    <col min="4326" max="4326" width="14.81640625" style="27" bestFit="1" customWidth="1"/>
    <col min="4327" max="4328" width="9.1796875" style="27"/>
    <col min="4329" max="4329" width="8.81640625" style="27" customWidth="1"/>
    <col min="4330" max="4574" width="9.1796875" style="27"/>
    <col min="4575" max="4575" width="18.1796875" style="27" bestFit="1" customWidth="1"/>
    <col min="4576" max="4576" width="12.453125" style="27" bestFit="1" customWidth="1"/>
    <col min="4577" max="4577" width="11.453125" style="27" bestFit="1" customWidth="1"/>
    <col min="4578" max="4578" width="14.81640625" style="27" bestFit="1" customWidth="1"/>
    <col min="4579" max="4579" width="3.453125" style="27" customWidth="1"/>
    <col min="4580" max="4580" width="17.81640625" style="27" bestFit="1" customWidth="1"/>
    <col min="4581" max="4581" width="9.1796875" style="27"/>
    <col min="4582" max="4582" width="14.81640625" style="27" bestFit="1" customWidth="1"/>
    <col min="4583" max="4584" width="9.1796875" style="27"/>
    <col min="4585" max="4585" width="8.81640625" style="27" customWidth="1"/>
    <col min="4586" max="4830" width="9.1796875" style="27"/>
    <col min="4831" max="4831" width="18.1796875" style="27" bestFit="1" customWidth="1"/>
    <col min="4832" max="4832" width="12.453125" style="27" bestFit="1" customWidth="1"/>
    <col min="4833" max="4833" width="11.453125" style="27" bestFit="1" customWidth="1"/>
    <col min="4834" max="4834" width="14.81640625" style="27" bestFit="1" customWidth="1"/>
    <col min="4835" max="4835" width="3.453125" style="27" customWidth="1"/>
    <col min="4836" max="4836" width="17.81640625" style="27" bestFit="1" customWidth="1"/>
    <col min="4837" max="4837" width="9.1796875" style="27"/>
    <col min="4838" max="4838" width="14.81640625" style="27" bestFit="1" customWidth="1"/>
    <col min="4839" max="4840" width="9.1796875" style="27"/>
    <col min="4841" max="4841" width="8.81640625" style="27" customWidth="1"/>
    <col min="4842" max="5086" width="9.1796875" style="27"/>
    <col min="5087" max="5087" width="18.1796875" style="27" bestFit="1" customWidth="1"/>
    <col min="5088" max="5088" width="12.453125" style="27" bestFit="1" customWidth="1"/>
    <col min="5089" max="5089" width="11.453125" style="27" bestFit="1" customWidth="1"/>
    <col min="5090" max="5090" width="14.81640625" style="27" bestFit="1" customWidth="1"/>
    <col min="5091" max="5091" width="3.453125" style="27" customWidth="1"/>
    <col min="5092" max="5092" width="17.81640625" style="27" bestFit="1" customWidth="1"/>
    <col min="5093" max="5093" width="9.1796875" style="27"/>
    <col min="5094" max="5094" width="14.81640625" style="27" bestFit="1" customWidth="1"/>
    <col min="5095" max="5096" width="9.1796875" style="27"/>
    <col min="5097" max="5097" width="8.81640625" style="27" customWidth="1"/>
    <col min="5098" max="5342" width="9.1796875" style="27"/>
    <col min="5343" max="5343" width="18.1796875" style="27" bestFit="1" customWidth="1"/>
    <col min="5344" max="5344" width="12.453125" style="27" bestFit="1" customWidth="1"/>
    <col min="5345" max="5345" width="11.453125" style="27" bestFit="1" customWidth="1"/>
    <col min="5346" max="5346" width="14.81640625" style="27" bestFit="1" customWidth="1"/>
    <col min="5347" max="5347" width="3.453125" style="27" customWidth="1"/>
    <col min="5348" max="5348" width="17.81640625" style="27" bestFit="1" customWidth="1"/>
    <col min="5349" max="5349" width="9.1796875" style="27"/>
    <col min="5350" max="5350" width="14.81640625" style="27" bestFit="1" customWidth="1"/>
    <col min="5351" max="5352" width="9.1796875" style="27"/>
    <col min="5353" max="5353" width="8.81640625" style="27" customWidth="1"/>
    <col min="5354" max="5598" width="9.1796875" style="27"/>
    <col min="5599" max="5599" width="18.1796875" style="27" bestFit="1" customWidth="1"/>
    <col min="5600" max="5600" width="12.453125" style="27" bestFit="1" customWidth="1"/>
    <col min="5601" max="5601" width="11.453125" style="27" bestFit="1" customWidth="1"/>
    <col min="5602" max="5602" width="14.81640625" style="27" bestFit="1" customWidth="1"/>
    <col min="5603" max="5603" width="3.453125" style="27" customWidth="1"/>
    <col min="5604" max="5604" width="17.81640625" style="27" bestFit="1" customWidth="1"/>
    <col min="5605" max="5605" width="9.1796875" style="27"/>
    <col min="5606" max="5606" width="14.81640625" style="27" bestFit="1" customWidth="1"/>
    <col min="5607" max="5608" width="9.1796875" style="27"/>
    <col min="5609" max="5609" width="8.81640625" style="27" customWidth="1"/>
    <col min="5610" max="5854" width="9.1796875" style="27"/>
    <col min="5855" max="5855" width="18.1796875" style="27" bestFit="1" customWidth="1"/>
    <col min="5856" max="5856" width="12.453125" style="27" bestFit="1" customWidth="1"/>
    <col min="5857" max="5857" width="11.453125" style="27" bestFit="1" customWidth="1"/>
    <col min="5858" max="5858" width="14.81640625" style="27" bestFit="1" customWidth="1"/>
    <col min="5859" max="5859" width="3.453125" style="27" customWidth="1"/>
    <col min="5860" max="5860" width="17.81640625" style="27" bestFit="1" customWidth="1"/>
    <col min="5861" max="5861" width="9.1796875" style="27"/>
    <col min="5862" max="5862" width="14.81640625" style="27" bestFit="1" customWidth="1"/>
    <col min="5863" max="5864" width="9.1796875" style="27"/>
    <col min="5865" max="5865" width="8.81640625" style="27" customWidth="1"/>
    <col min="5866" max="6110" width="9.1796875" style="27"/>
    <col min="6111" max="6111" width="18.1796875" style="27" bestFit="1" customWidth="1"/>
    <col min="6112" max="6112" width="12.453125" style="27" bestFit="1" customWidth="1"/>
    <col min="6113" max="6113" width="11.453125" style="27" bestFit="1" customWidth="1"/>
    <col min="6114" max="6114" width="14.81640625" style="27" bestFit="1" customWidth="1"/>
    <col min="6115" max="6115" width="3.453125" style="27" customWidth="1"/>
    <col min="6116" max="6116" width="17.81640625" style="27" bestFit="1" customWidth="1"/>
    <col min="6117" max="6117" width="9.1796875" style="27"/>
    <col min="6118" max="6118" width="14.81640625" style="27" bestFit="1" customWidth="1"/>
    <col min="6119" max="6120" width="9.1796875" style="27"/>
    <col min="6121" max="6121" width="8.81640625" style="27" customWidth="1"/>
    <col min="6122" max="6366" width="9.1796875" style="27"/>
    <col min="6367" max="6367" width="18.1796875" style="27" bestFit="1" customWidth="1"/>
    <col min="6368" max="6368" width="12.453125" style="27" bestFit="1" customWidth="1"/>
    <col min="6369" max="6369" width="11.453125" style="27" bestFit="1" customWidth="1"/>
    <col min="6370" max="6370" width="14.81640625" style="27" bestFit="1" customWidth="1"/>
    <col min="6371" max="6371" width="3.453125" style="27" customWidth="1"/>
    <col min="6372" max="6372" width="17.81640625" style="27" bestFit="1" customWidth="1"/>
    <col min="6373" max="6373" width="9.1796875" style="27"/>
    <col min="6374" max="6374" width="14.81640625" style="27" bestFit="1" customWidth="1"/>
    <col min="6375" max="6376" width="9.1796875" style="27"/>
    <col min="6377" max="6377" width="8.81640625" style="27" customWidth="1"/>
    <col min="6378" max="6622" width="9.1796875" style="27"/>
    <col min="6623" max="6623" width="18.1796875" style="27" bestFit="1" customWidth="1"/>
    <col min="6624" max="6624" width="12.453125" style="27" bestFit="1" customWidth="1"/>
    <col min="6625" max="6625" width="11.453125" style="27" bestFit="1" customWidth="1"/>
    <col min="6626" max="6626" width="14.81640625" style="27" bestFit="1" customWidth="1"/>
    <col min="6627" max="6627" width="3.453125" style="27" customWidth="1"/>
    <col min="6628" max="6628" width="17.81640625" style="27" bestFit="1" customWidth="1"/>
    <col min="6629" max="6629" width="9.1796875" style="27"/>
    <col min="6630" max="6630" width="14.81640625" style="27" bestFit="1" customWidth="1"/>
    <col min="6631" max="6632" width="9.1796875" style="27"/>
    <col min="6633" max="6633" width="8.81640625" style="27" customWidth="1"/>
    <col min="6634" max="6878" width="9.1796875" style="27"/>
    <col min="6879" max="6879" width="18.1796875" style="27" bestFit="1" customWidth="1"/>
    <col min="6880" max="6880" width="12.453125" style="27" bestFit="1" customWidth="1"/>
    <col min="6881" max="6881" width="11.453125" style="27" bestFit="1" customWidth="1"/>
    <col min="6882" max="6882" width="14.81640625" style="27" bestFit="1" customWidth="1"/>
    <col min="6883" max="6883" width="3.453125" style="27" customWidth="1"/>
    <col min="6884" max="6884" width="17.81640625" style="27" bestFit="1" customWidth="1"/>
    <col min="6885" max="6885" width="9.1796875" style="27"/>
    <col min="6886" max="6886" width="14.81640625" style="27" bestFit="1" customWidth="1"/>
    <col min="6887" max="6888" width="9.1796875" style="27"/>
    <col min="6889" max="6889" width="8.81640625" style="27" customWidth="1"/>
    <col min="6890" max="7134" width="9.1796875" style="27"/>
    <col min="7135" max="7135" width="18.1796875" style="27" bestFit="1" customWidth="1"/>
    <col min="7136" max="7136" width="12.453125" style="27" bestFit="1" customWidth="1"/>
    <col min="7137" max="7137" width="11.453125" style="27" bestFit="1" customWidth="1"/>
    <col min="7138" max="7138" width="14.81640625" style="27" bestFit="1" customWidth="1"/>
    <col min="7139" max="7139" width="3.453125" style="27" customWidth="1"/>
    <col min="7140" max="7140" width="17.81640625" style="27" bestFit="1" customWidth="1"/>
    <col min="7141" max="7141" width="9.1796875" style="27"/>
    <col min="7142" max="7142" width="14.81640625" style="27" bestFit="1" customWidth="1"/>
    <col min="7143" max="7144" width="9.1796875" style="27"/>
    <col min="7145" max="7145" width="8.81640625" style="27" customWidth="1"/>
    <col min="7146" max="7390" width="9.1796875" style="27"/>
    <col min="7391" max="7391" width="18.1796875" style="27" bestFit="1" customWidth="1"/>
    <col min="7392" max="7392" width="12.453125" style="27" bestFit="1" customWidth="1"/>
    <col min="7393" max="7393" width="11.453125" style="27" bestFit="1" customWidth="1"/>
    <col min="7394" max="7394" width="14.81640625" style="27" bestFit="1" customWidth="1"/>
    <col min="7395" max="7395" width="3.453125" style="27" customWidth="1"/>
    <col min="7396" max="7396" width="17.81640625" style="27" bestFit="1" customWidth="1"/>
    <col min="7397" max="7397" width="9.1796875" style="27"/>
    <col min="7398" max="7398" width="14.81640625" style="27" bestFit="1" customWidth="1"/>
    <col min="7399" max="7400" width="9.1796875" style="27"/>
    <col min="7401" max="7401" width="8.81640625" style="27" customWidth="1"/>
    <col min="7402" max="7646" width="9.1796875" style="27"/>
    <col min="7647" max="7647" width="18.1796875" style="27" bestFit="1" customWidth="1"/>
    <col min="7648" max="7648" width="12.453125" style="27" bestFit="1" customWidth="1"/>
    <col min="7649" max="7649" width="11.453125" style="27" bestFit="1" customWidth="1"/>
    <col min="7650" max="7650" width="14.81640625" style="27" bestFit="1" customWidth="1"/>
    <col min="7651" max="7651" width="3.453125" style="27" customWidth="1"/>
    <col min="7652" max="7652" width="17.81640625" style="27" bestFit="1" customWidth="1"/>
    <col min="7653" max="7653" width="9.1796875" style="27"/>
    <col min="7654" max="7654" width="14.81640625" style="27" bestFit="1" customWidth="1"/>
    <col min="7655" max="7656" width="9.1796875" style="27"/>
    <col min="7657" max="7657" width="8.81640625" style="27" customWidth="1"/>
    <col min="7658" max="7902" width="9.1796875" style="27"/>
    <col min="7903" max="7903" width="18.1796875" style="27" bestFit="1" customWidth="1"/>
    <col min="7904" max="7904" width="12.453125" style="27" bestFit="1" customWidth="1"/>
    <col min="7905" max="7905" width="11.453125" style="27" bestFit="1" customWidth="1"/>
    <col min="7906" max="7906" width="14.81640625" style="27" bestFit="1" customWidth="1"/>
    <col min="7907" max="7907" width="3.453125" style="27" customWidth="1"/>
    <col min="7908" max="7908" width="17.81640625" style="27" bestFit="1" customWidth="1"/>
    <col min="7909" max="7909" width="9.1796875" style="27"/>
    <col min="7910" max="7910" width="14.81640625" style="27" bestFit="1" customWidth="1"/>
    <col min="7911" max="7912" width="9.1796875" style="27"/>
    <col min="7913" max="7913" width="8.81640625" style="27" customWidth="1"/>
    <col min="7914" max="8158" width="9.1796875" style="27"/>
    <col min="8159" max="8159" width="18.1796875" style="27" bestFit="1" customWidth="1"/>
    <col min="8160" max="8160" width="12.453125" style="27" bestFit="1" customWidth="1"/>
    <col min="8161" max="8161" width="11.453125" style="27" bestFit="1" customWidth="1"/>
    <col min="8162" max="8162" width="14.81640625" style="27" bestFit="1" customWidth="1"/>
    <col min="8163" max="8163" width="3.453125" style="27" customWidth="1"/>
    <col min="8164" max="8164" width="17.81640625" style="27" bestFit="1" customWidth="1"/>
    <col min="8165" max="8165" width="9.1796875" style="27"/>
    <col min="8166" max="8166" width="14.81640625" style="27" bestFit="1" customWidth="1"/>
    <col min="8167" max="8168" width="9.1796875" style="27"/>
    <col min="8169" max="8169" width="8.81640625" style="27" customWidth="1"/>
    <col min="8170" max="8414" width="9.1796875" style="27"/>
    <col min="8415" max="8415" width="18.1796875" style="27" bestFit="1" customWidth="1"/>
    <col min="8416" max="8416" width="12.453125" style="27" bestFit="1" customWidth="1"/>
    <col min="8417" max="8417" width="11.453125" style="27" bestFit="1" customWidth="1"/>
    <col min="8418" max="8418" width="14.81640625" style="27" bestFit="1" customWidth="1"/>
    <col min="8419" max="8419" width="3.453125" style="27" customWidth="1"/>
    <col min="8420" max="8420" width="17.81640625" style="27" bestFit="1" customWidth="1"/>
    <col min="8421" max="8421" width="9.1796875" style="27"/>
    <col min="8422" max="8422" width="14.81640625" style="27" bestFit="1" customWidth="1"/>
    <col min="8423" max="8424" width="9.1796875" style="27"/>
    <col min="8425" max="8425" width="8.81640625" style="27" customWidth="1"/>
    <col min="8426" max="8670" width="9.1796875" style="27"/>
    <col min="8671" max="8671" width="18.1796875" style="27" bestFit="1" customWidth="1"/>
    <col min="8672" max="8672" width="12.453125" style="27" bestFit="1" customWidth="1"/>
    <col min="8673" max="8673" width="11.453125" style="27" bestFit="1" customWidth="1"/>
    <col min="8674" max="8674" width="14.81640625" style="27" bestFit="1" customWidth="1"/>
    <col min="8675" max="8675" width="3.453125" style="27" customWidth="1"/>
    <col min="8676" max="8676" width="17.81640625" style="27" bestFit="1" customWidth="1"/>
    <col min="8677" max="8677" width="9.1796875" style="27"/>
    <col min="8678" max="8678" width="14.81640625" style="27" bestFit="1" customWidth="1"/>
    <col min="8679" max="8680" width="9.1796875" style="27"/>
    <col min="8681" max="8681" width="8.81640625" style="27" customWidth="1"/>
    <col min="8682" max="8926" width="9.1796875" style="27"/>
    <col min="8927" max="8927" width="18.1796875" style="27" bestFit="1" customWidth="1"/>
    <col min="8928" max="8928" width="12.453125" style="27" bestFit="1" customWidth="1"/>
    <col min="8929" max="8929" width="11.453125" style="27" bestFit="1" customWidth="1"/>
    <col min="8930" max="8930" width="14.81640625" style="27" bestFit="1" customWidth="1"/>
    <col min="8931" max="8931" width="3.453125" style="27" customWidth="1"/>
    <col min="8932" max="8932" width="17.81640625" style="27" bestFit="1" customWidth="1"/>
    <col min="8933" max="8933" width="9.1796875" style="27"/>
    <col min="8934" max="8934" width="14.81640625" style="27" bestFit="1" customWidth="1"/>
    <col min="8935" max="8936" width="9.1796875" style="27"/>
    <col min="8937" max="8937" width="8.81640625" style="27" customWidth="1"/>
    <col min="8938" max="9182" width="9.1796875" style="27"/>
    <col min="9183" max="9183" width="18.1796875" style="27" bestFit="1" customWidth="1"/>
    <col min="9184" max="9184" width="12.453125" style="27" bestFit="1" customWidth="1"/>
    <col min="9185" max="9185" width="11.453125" style="27" bestFit="1" customWidth="1"/>
    <col min="9186" max="9186" width="14.81640625" style="27" bestFit="1" customWidth="1"/>
    <col min="9187" max="9187" width="3.453125" style="27" customWidth="1"/>
    <col min="9188" max="9188" width="17.81640625" style="27" bestFit="1" customWidth="1"/>
    <col min="9189" max="9189" width="9.1796875" style="27"/>
    <col min="9190" max="9190" width="14.81640625" style="27" bestFit="1" customWidth="1"/>
    <col min="9191" max="9192" width="9.1796875" style="27"/>
    <col min="9193" max="9193" width="8.81640625" style="27" customWidth="1"/>
    <col min="9194" max="9438" width="9.1796875" style="27"/>
    <col min="9439" max="9439" width="18.1796875" style="27" bestFit="1" customWidth="1"/>
    <col min="9440" max="9440" width="12.453125" style="27" bestFit="1" customWidth="1"/>
    <col min="9441" max="9441" width="11.453125" style="27" bestFit="1" customWidth="1"/>
    <col min="9442" max="9442" width="14.81640625" style="27" bestFit="1" customWidth="1"/>
    <col min="9443" max="9443" width="3.453125" style="27" customWidth="1"/>
    <col min="9444" max="9444" width="17.81640625" style="27" bestFit="1" customWidth="1"/>
    <col min="9445" max="9445" width="9.1796875" style="27"/>
    <col min="9446" max="9446" width="14.81640625" style="27" bestFit="1" customWidth="1"/>
    <col min="9447" max="9448" width="9.1796875" style="27"/>
    <col min="9449" max="9449" width="8.81640625" style="27" customWidth="1"/>
    <col min="9450" max="9694" width="9.1796875" style="27"/>
    <col min="9695" max="9695" width="18.1796875" style="27" bestFit="1" customWidth="1"/>
    <col min="9696" max="9696" width="12.453125" style="27" bestFit="1" customWidth="1"/>
    <col min="9697" max="9697" width="11.453125" style="27" bestFit="1" customWidth="1"/>
    <col min="9698" max="9698" width="14.81640625" style="27" bestFit="1" customWidth="1"/>
    <col min="9699" max="9699" width="3.453125" style="27" customWidth="1"/>
    <col min="9700" max="9700" width="17.81640625" style="27" bestFit="1" customWidth="1"/>
    <col min="9701" max="9701" width="9.1796875" style="27"/>
    <col min="9702" max="9702" width="14.81640625" style="27" bestFit="1" customWidth="1"/>
    <col min="9703" max="9704" width="9.1796875" style="27"/>
    <col min="9705" max="9705" width="8.81640625" style="27" customWidth="1"/>
    <col min="9706" max="9950" width="9.1796875" style="27"/>
    <col min="9951" max="9951" width="18.1796875" style="27" bestFit="1" customWidth="1"/>
    <col min="9952" max="9952" width="12.453125" style="27" bestFit="1" customWidth="1"/>
    <col min="9953" max="9953" width="11.453125" style="27" bestFit="1" customWidth="1"/>
    <col min="9954" max="9954" width="14.81640625" style="27" bestFit="1" customWidth="1"/>
    <col min="9955" max="9955" width="3.453125" style="27" customWidth="1"/>
    <col min="9956" max="9956" width="17.81640625" style="27" bestFit="1" customWidth="1"/>
    <col min="9957" max="9957" width="9.1796875" style="27"/>
    <col min="9958" max="9958" width="14.81640625" style="27" bestFit="1" customWidth="1"/>
    <col min="9959" max="9960" width="9.1796875" style="27"/>
    <col min="9961" max="9961" width="8.81640625" style="27" customWidth="1"/>
    <col min="9962" max="10206" width="9.1796875" style="27"/>
    <col min="10207" max="10207" width="18.1796875" style="27" bestFit="1" customWidth="1"/>
    <col min="10208" max="10208" width="12.453125" style="27" bestFit="1" customWidth="1"/>
    <col min="10209" max="10209" width="11.453125" style="27" bestFit="1" customWidth="1"/>
    <col min="10210" max="10210" width="14.81640625" style="27" bestFit="1" customWidth="1"/>
    <col min="10211" max="10211" width="3.453125" style="27" customWidth="1"/>
    <col min="10212" max="10212" width="17.81640625" style="27" bestFit="1" customWidth="1"/>
    <col min="10213" max="10213" width="9.1796875" style="27"/>
    <col min="10214" max="10214" width="14.81640625" style="27" bestFit="1" customWidth="1"/>
    <col min="10215" max="10216" width="9.1796875" style="27"/>
    <col min="10217" max="10217" width="8.81640625" style="27" customWidth="1"/>
    <col min="10218" max="10462" width="9.1796875" style="27"/>
    <col min="10463" max="10463" width="18.1796875" style="27" bestFit="1" customWidth="1"/>
    <col min="10464" max="10464" width="12.453125" style="27" bestFit="1" customWidth="1"/>
    <col min="10465" max="10465" width="11.453125" style="27" bestFit="1" customWidth="1"/>
    <col min="10466" max="10466" width="14.81640625" style="27" bestFit="1" customWidth="1"/>
    <col min="10467" max="10467" width="3.453125" style="27" customWidth="1"/>
    <col min="10468" max="10468" width="17.81640625" style="27" bestFit="1" customWidth="1"/>
    <col min="10469" max="10469" width="9.1796875" style="27"/>
    <col min="10470" max="10470" width="14.81640625" style="27" bestFit="1" customWidth="1"/>
    <col min="10471" max="10472" width="9.1796875" style="27"/>
    <col min="10473" max="10473" width="8.81640625" style="27" customWidth="1"/>
    <col min="10474" max="10718" width="9.1796875" style="27"/>
    <col min="10719" max="10719" width="18.1796875" style="27" bestFit="1" customWidth="1"/>
    <col min="10720" max="10720" width="12.453125" style="27" bestFit="1" customWidth="1"/>
    <col min="10721" max="10721" width="11.453125" style="27" bestFit="1" customWidth="1"/>
    <col min="10722" max="10722" width="14.81640625" style="27" bestFit="1" customWidth="1"/>
    <col min="10723" max="10723" width="3.453125" style="27" customWidth="1"/>
    <col min="10724" max="10724" width="17.81640625" style="27" bestFit="1" customWidth="1"/>
    <col min="10725" max="10725" width="9.1796875" style="27"/>
    <col min="10726" max="10726" width="14.81640625" style="27" bestFit="1" customWidth="1"/>
    <col min="10727" max="10728" width="9.1796875" style="27"/>
    <col min="10729" max="10729" width="8.81640625" style="27" customWidth="1"/>
    <col min="10730" max="10974" width="9.1796875" style="27"/>
    <col min="10975" max="10975" width="18.1796875" style="27" bestFit="1" customWidth="1"/>
    <col min="10976" max="10976" width="12.453125" style="27" bestFit="1" customWidth="1"/>
    <col min="10977" max="10977" width="11.453125" style="27" bestFit="1" customWidth="1"/>
    <col min="10978" max="10978" width="14.81640625" style="27" bestFit="1" customWidth="1"/>
    <col min="10979" max="10979" width="3.453125" style="27" customWidth="1"/>
    <col min="10980" max="10980" width="17.81640625" style="27" bestFit="1" customWidth="1"/>
    <col min="10981" max="10981" width="9.1796875" style="27"/>
    <col min="10982" max="10982" width="14.81640625" style="27" bestFit="1" customWidth="1"/>
    <col min="10983" max="10984" width="9.1796875" style="27"/>
    <col min="10985" max="10985" width="8.81640625" style="27" customWidth="1"/>
    <col min="10986" max="11230" width="9.1796875" style="27"/>
    <col min="11231" max="11231" width="18.1796875" style="27" bestFit="1" customWidth="1"/>
    <col min="11232" max="11232" width="12.453125" style="27" bestFit="1" customWidth="1"/>
    <col min="11233" max="11233" width="11.453125" style="27" bestFit="1" customWidth="1"/>
    <col min="11234" max="11234" width="14.81640625" style="27" bestFit="1" customWidth="1"/>
    <col min="11235" max="11235" width="3.453125" style="27" customWidth="1"/>
    <col min="11236" max="11236" width="17.81640625" style="27" bestFit="1" customWidth="1"/>
    <col min="11237" max="11237" width="9.1796875" style="27"/>
    <col min="11238" max="11238" width="14.81640625" style="27" bestFit="1" customWidth="1"/>
    <col min="11239" max="11240" width="9.1796875" style="27"/>
    <col min="11241" max="11241" width="8.81640625" style="27" customWidth="1"/>
    <col min="11242" max="11486" width="9.1796875" style="27"/>
    <col min="11487" max="11487" width="18.1796875" style="27" bestFit="1" customWidth="1"/>
    <col min="11488" max="11488" width="12.453125" style="27" bestFit="1" customWidth="1"/>
    <col min="11489" max="11489" width="11.453125" style="27" bestFit="1" customWidth="1"/>
    <col min="11490" max="11490" width="14.81640625" style="27" bestFit="1" customWidth="1"/>
    <col min="11491" max="11491" width="3.453125" style="27" customWidth="1"/>
    <col min="11492" max="11492" width="17.81640625" style="27" bestFit="1" customWidth="1"/>
    <col min="11493" max="11493" width="9.1796875" style="27"/>
    <col min="11494" max="11494" width="14.81640625" style="27" bestFit="1" customWidth="1"/>
    <col min="11495" max="11496" width="9.1796875" style="27"/>
    <col min="11497" max="11497" width="8.81640625" style="27" customWidth="1"/>
    <col min="11498" max="11742" width="9.1796875" style="27"/>
    <col min="11743" max="11743" width="18.1796875" style="27" bestFit="1" customWidth="1"/>
    <col min="11744" max="11744" width="12.453125" style="27" bestFit="1" customWidth="1"/>
    <col min="11745" max="11745" width="11.453125" style="27" bestFit="1" customWidth="1"/>
    <col min="11746" max="11746" width="14.81640625" style="27" bestFit="1" customWidth="1"/>
    <col min="11747" max="11747" width="3.453125" style="27" customWidth="1"/>
    <col min="11748" max="11748" width="17.81640625" style="27" bestFit="1" customWidth="1"/>
    <col min="11749" max="11749" width="9.1796875" style="27"/>
    <col min="11750" max="11750" width="14.81640625" style="27" bestFit="1" customWidth="1"/>
    <col min="11751" max="11752" width="9.1796875" style="27"/>
    <col min="11753" max="11753" width="8.81640625" style="27" customWidth="1"/>
    <col min="11754" max="11998" width="9.1796875" style="27"/>
    <col min="11999" max="11999" width="18.1796875" style="27" bestFit="1" customWidth="1"/>
    <col min="12000" max="12000" width="12.453125" style="27" bestFit="1" customWidth="1"/>
    <col min="12001" max="12001" width="11.453125" style="27" bestFit="1" customWidth="1"/>
    <col min="12002" max="12002" width="14.81640625" style="27" bestFit="1" customWidth="1"/>
    <col min="12003" max="12003" width="3.453125" style="27" customWidth="1"/>
    <col min="12004" max="12004" width="17.81640625" style="27" bestFit="1" customWidth="1"/>
    <col min="12005" max="12005" width="9.1796875" style="27"/>
    <col min="12006" max="12006" width="14.81640625" style="27" bestFit="1" customWidth="1"/>
    <col min="12007" max="12008" width="9.1796875" style="27"/>
    <col min="12009" max="12009" width="8.81640625" style="27" customWidth="1"/>
    <col min="12010" max="12254" width="9.1796875" style="27"/>
    <col min="12255" max="12255" width="18.1796875" style="27" bestFit="1" customWidth="1"/>
    <col min="12256" max="12256" width="12.453125" style="27" bestFit="1" customWidth="1"/>
    <col min="12257" max="12257" width="11.453125" style="27" bestFit="1" customWidth="1"/>
    <col min="12258" max="12258" width="14.81640625" style="27" bestFit="1" customWidth="1"/>
    <col min="12259" max="12259" width="3.453125" style="27" customWidth="1"/>
    <col min="12260" max="12260" width="17.81640625" style="27" bestFit="1" customWidth="1"/>
    <col min="12261" max="12261" width="9.1796875" style="27"/>
    <col min="12262" max="12262" width="14.81640625" style="27" bestFit="1" customWidth="1"/>
    <col min="12263" max="12264" width="9.1796875" style="27"/>
    <col min="12265" max="12265" width="8.81640625" style="27" customWidth="1"/>
    <col min="12266" max="12510" width="9.1796875" style="27"/>
    <col min="12511" max="12511" width="18.1796875" style="27" bestFit="1" customWidth="1"/>
    <col min="12512" max="12512" width="12.453125" style="27" bestFit="1" customWidth="1"/>
    <col min="12513" max="12513" width="11.453125" style="27" bestFit="1" customWidth="1"/>
    <col min="12514" max="12514" width="14.81640625" style="27" bestFit="1" customWidth="1"/>
    <col min="12515" max="12515" width="3.453125" style="27" customWidth="1"/>
    <col min="12516" max="12516" width="17.81640625" style="27" bestFit="1" customWidth="1"/>
    <col min="12517" max="12517" width="9.1796875" style="27"/>
    <col min="12518" max="12518" width="14.81640625" style="27" bestFit="1" customWidth="1"/>
    <col min="12519" max="12520" width="9.1796875" style="27"/>
    <col min="12521" max="12521" width="8.81640625" style="27" customWidth="1"/>
    <col min="12522" max="12766" width="9.1796875" style="27"/>
    <col min="12767" max="12767" width="18.1796875" style="27" bestFit="1" customWidth="1"/>
    <col min="12768" max="12768" width="12.453125" style="27" bestFit="1" customWidth="1"/>
    <col min="12769" max="12769" width="11.453125" style="27" bestFit="1" customWidth="1"/>
    <col min="12770" max="12770" width="14.81640625" style="27" bestFit="1" customWidth="1"/>
    <col min="12771" max="12771" width="3.453125" style="27" customWidth="1"/>
    <col min="12772" max="12772" width="17.81640625" style="27" bestFit="1" customWidth="1"/>
    <col min="12773" max="12773" width="9.1796875" style="27"/>
    <col min="12774" max="12774" width="14.81640625" style="27" bestFit="1" customWidth="1"/>
    <col min="12775" max="12776" width="9.1796875" style="27"/>
    <col min="12777" max="12777" width="8.81640625" style="27" customWidth="1"/>
    <col min="12778" max="13022" width="9.1796875" style="27"/>
    <col min="13023" max="13023" width="18.1796875" style="27" bestFit="1" customWidth="1"/>
    <col min="13024" max="13024" width="12.453125" style="27" bestFit="1" customWidth="1"/>
    <col min="13025" max="13025" width="11.453125" style="27" bestFit="1" customWidth="1"/>
    <col min="13026" max="13026" width="14.81640625" style="27" bestFit="1" customWidth="1"/>
    <col min="13027" max="13027" width="3.453125" style="27" customWidth="1"/>
    <col min="13028" max="13028" width="17.81640625" style="27" bestFit="1" customWidth="1"/>
    <col min="13029" max="13029" width="9.1796875" style="27"/>
    <col min="13030" max="13030" width="14.81640625" style="27" bestFit="1" customWidth="1"/>
    <col min="13031" max="13032" width="9.1796875" style="27"/>
    <col min="13033" max="13033" width="8.81640625" style="27" customWidth="1"/>
    <col min="13034" max="13278" width="9.1796875" style="27"/>
    <col min="13279" max="13279" width="18.1796875" style="27" bestFit="1" customWidth="1"/>
    <col min="13280" max="13280" width="12.453125" style="27" bestFit="1" customWidth="1"/>
    <col min="13281" max="13281" width="11.453125" style="27" bestFit="1" customWidth="1"/>
    <col min="13282" max="13282" width="14.81640625" style="27" bestFit="1" customWidth="1"/>
    <col min="13283" max="13283" width="3.453125" style="27" customWidth="1"/>
    <col min="13284" max="13284" width="17.81640625" style="27" bestFit="1" customWidth="1"/>
    <col min="13285" max="13285" width="9.1796875" style="27"/>
    <col min="13286" max="13286" width="14.81640625" style="27" bestFit="1" customWidth="1"/>
    <col min="13287" max="13288" width="9.1796875" style="27"/>
    <col min="13289" max="13289" width="8.81640625" style="27" customWidth="1"/>
    <col min="13290" max="13534" width="9.1796875" style="27"/>
    <col min="13535" max="13535" width="18.1796875" style="27" bestFit="1" customWidth="1"/>
    <col min="13536" max="13536" width="12.453125" style="27" bestFit="1" customWidth="1"/>
    <col min="13537" max="13537" width="11.453125" style="27" bestFit="1" customWidth="1"/>
    <col min="13538" max="13538" width="14.81640625" style="27" bestFit="1" customWidth="1"/>
    <col min="13539" max="13539" width="3.453125" style="27" customWidth="1"/>
    <col min="13540" max="13540" width="17.81640625" style="27" bestFit="1" customWidth="1"/>
    <col min="13541" max="13541" width="9.1796875" style="27"/>
    <col min="13542" max="13542" width="14.81640625" style="27" bestFit="1" customWidth="1"/>
    <col min="13543" max="13544" width="9.1796875" style="27"/>
    <col min="13545" max="13545" width="8.81640625" style="27" customWidth="1"/>
    <col min="13546" max="13790" width="9.1796875" style="27"/>
    <col min="13791" max="13791" width="18.1796875" style="27" bestFit="1" customWidth="1"/>
    <col min="13792" max="13792" width="12.453125" style="27" bestFit="1" customWidth="1"/>
    <col min="13793" max="13793" width="11.453125" style="27" bestFit="1" customWidth="1"/>
    <col min="13794" max="13794" width="14.81640625" style="27" bestFit="1" customWidth="1"/>
    <col min="13795" max="13795" width="3.453125" style="27" customWidth="1"/>
    <col min="13796" max="13796" width="17.81640625" style="27" bestFit="1" customWidth="1"/>
    <col min="13797" max="13797" width="9.1796875" style="27"/>
    <col min="13798" max="13798" width="14.81640625" style="27" bestFit="1" customWidth="1"/>
    <col min="13799" max="13800" width="9.1796875" style="27"/>
    <col min="13801" max="13801" width="8.81640625" style="27" customWidth="1"/>
    <col min="13802" max="14046" width="9.1796875" style="27"/>
    <col min="14047" max="14047" width="18.1796875" style="27" bestFit="1" customWidth="1"/>
    <col min="14048" max="14048" width="12.453125" style="27" bestFit="1" customWidth="1"/>
    <col min="14049" max="14049" width="11.453125" style="27" bestFit="1" customWidth="1"/>
    <col min="14050" max="14050" width="14.81640625" style="27" bestFit="1" customWidth="1"/>
    <col min="14051" max="14051" width="3.453125" style="27" customWidth="1"/>
    <col min="14052" max="14052" width="17.81640625" style="27" bestFit="1" customWidth="1"/>
    <col min="14053" max="14053" width="9.1796875" style="27"/>
    <col min="14054" max="14054" width="14.81640625" style="27" bestFit="1" customWidth="1"/>
    <col min="14055" max="14056" width="9.1796875" style="27"/>
    <col min="14057" max="14057" width="8.81640625" style="27" customWidth="1"/>
    <col min="14058" max="14302" width="9.1796875" style="27"/>
    <col min="14303" max="14303" width="18.1796875" style="27" bestFit="1" customWidth="1"/>
    <col min="14304" max="14304" width="12.453125" style="27" bestFit="1" customWidth="1"/>
    <col min="14305" max="14305" width="11.453125" style="27" bestFit="1" customWidth="1"/>
    <col min="14306" max="14306" width="14.81640625" style="27" bestFit="1" customWidth="1"/>
    <col min="14307" max="14307" width="3.453125" style="27" customWidth="1"/>
    <col min="14308" max="14308" width="17.81640625" style="27" bestFit="1" customWidth="1"/>
    <col min="14309" max="14309" width="9.1796875" style="27"/>
    <col min="14310" max="14310" width="14.81640625" style="27" bestFit="1" customWidth="1"/>
    <col min="14311" max="14312" width="9.1796875" style="27"/>
    <col min="14313" max="14313" width="8.81640625" style="27" customWidth="1"/>
    <col min="14314" max="14558" width="9.1796875" style="27"/>
    <col min="14559" max="14559" width="18.1796875" style="27" bestFit="1" customWidth="1"/>
    <col min="14560" max="14560" width="12.453125" style="27" bestFit="1" customWidth="1"/>
    <col min="14561" max="14561" width="11.453125" style="27" bestFit="1" customWidth="1"/>
    <col min="14562" max="14562" width="14.81640625" style="27" bestFit="1" customWidth="1"/>
    <col min="14563" max="14563" width="3.453125" style="27" customWidth="1"/>
    <col min="14564" max="14564" width="17.81640625" style="27" bestFit="1" customWidth="1"/>
    <col min="14565" max="14565" width="9.1796875" style="27"/>
    <col min="14566" max="14566" width="14.81640625" style="27" bestFit="1" customWidth="1"/>
    <col min="14567" max="14568" width="9.1796875" style="27"/>
    <col min="14569" max="14569" width="8.81640625" style="27" customWidth="1"/>
    <col min="14570" max="14814" width="9.1796875" style="27"/>
    <col min="14815" max="14815" width="18.1796875" style="27" bestFit="1" customWidth="1"/>
    <col min="14816" max="14816" width="12.453125" style="27" bestFit="1" customWidth="1"/>
    <col min="14817" max="14817" width="11.453125" style="27" bestFit="1" customWidth="1"/>
    <col min="14818" max="14818" width="14.81640625" style="27" bestFit="1" customWidth="1"/>
    <col min="14819" max="14819" width="3.453125" style="27" customWidth="1"/>
    <col min="14820" max="14820" width="17.81640625" style="27" bestFit="1" customWidth="1"/>
    <col min="14821" max="14821" width="9.1796875" style="27"/>
    <col min="14822" max="14822" width="14.81640625" style="27" bestFit="1" customWidth="1"/>
    <col min="14823" max="14824" width="9.1796875" style="27"/>
    <col min="14825" max="14825" width="8.81640625" style="27" customWidth="1"/>
    <col min="14826" max="15070" width="9.1796875" style="27"/>
    <col min="15071" max="15071" width="18.1796875" style="27" bestFit="1" customWidth="1"/>
    <col min="15072" max="15072" width="12.453125" style="27" bestFit="1" customWidth="1"/>
    <col min="15073" max="15073" width="11.453125" style="27" bestFit="1" customWidth="1"/>
    <col min="15074" max="15074" width="14.81640625" style="27" bestFit="1" customWidth="1"/>
    <col min="15075" max="15075" width="3.453125" style="27" customWidth="1"/>
    <col min="15076" max="15076" width="17.81640625" style="27" bestFit="1" customWidth="1"/>
    <col min="15077" max="15077" width="9.1796875" style="27"/>
    <col min="15078" max="15078" width="14.81640625" style="27" bestFit="1" customWidth="1"/>
    <col min="15079" max="15080" width="9.1796875" style="27"/>
    <col min="15081" max="15081" width="8.81640625" style="27" customWidth="1"/>
    <col min="15082" max="15326" width="9.1796875" style="27"/>
    <col min="15327" max="15327" width="18.1796875" style="27" bestFit="1" customWidth="1"/>
    <col min="15328" max="15328" width="12.453125" style="27" bestFit="1" customWidth="1"/>
    <col min="15329" max="15329" width="11.453125" style="27" bestFit="1" customWidth="1"/>
    <col min="15330" max="15330" width="14.81640625" style="27" bestFit="1" customWidth="1"/>
    <col min="15331" max="15331" width="3.453125" style="27" customWidth="1"/>
    <col min="15332" max="15332" width="17.81640625" style="27" bestFit="1" customWidth="1"/>
    <col min="15333" max="15333" width="9.1796875" style="27"/>
    <col min="15334" max="15334" width="14.81640625" style="27" bestFit="1" customWidth="1"/>
    <col min="15335" max="15336" width="9.1796875" style="27"/>
    <col min="15337" max="15337" width="8.81640625" style="27" customWidth="1"/>
    <col min="15338" max="15582" width="9.1796875" style="27"/>
    <col min="15583" max="15583" width="18.1796875" style="27" bestFit="1" customWidth="1"/>
    <col min="15584" max="15584" width="12.453125" style="27" bestFit="1" customWidth="1"/>
    <col min="15585" max="15585" width="11.453125" style="27" bestFit="1" customWidth="1"/>
    <col min="15586" max="15586" width="14.81640625" style="27" bestFit="1" customWidth="1"/>
    <col min="15587" max="15587" width="3.453125" style="27" customWidth="1"/>
    <col min="15588" max="15588" width="17.81640625" style="27" bestFit="1" customWidth="1"/>
    <col min="15589" max="15589" width="9.1796875" style="27"/>
    <col min="15590" max="15590" width="14.81640625" style="27" bestFit="1" customWidth="1"/>
    <col min="15591" max="15592" width="9.1796875" style="27"/>
    <col min="15593" max="15593" width="8.81640625" style="27" customWidth="1"/>
    <col min="15594" max="15838" width="9.1796875" style="27"/>
    <col min="15839" max="15839" width="18.1796875" style="27" bestFit="1" customWidth="1"/>
    <col min="15840" max="15840" width="12.453125" style="27" bestFit="1" customWidth="1"/>
    <col min="15841" max="15841" width="11.453125" style="27" bestFit="1" customWidth="1"/>
    <col min="15842" max="15842" width="14.81640625" style="27" bestFit="1" customWidth="1"/>
    <col min="15843" max="15843" width="3.453125" style="27" customWidth="1"/>
    <col min="15844" max="15844" width="17.81640625" style="27" bestFit="1" customWidth="1"/>
    <col min="15845" max="15845" width="9.1796875" style="27"/>
    <col min="15846" max="15846" width="14.81640625" style="27" bestFit="1" customWidth="1"/>
    <col min="15847" max="15848" width="9.1796875" style="27"/>
    <col min="15849" max="15849" width="8.81640625" style="27" customWidth="1"/>
    <col min="15850" max="16094" width="9.1796875" style="27"/>
    <col min="16095" max="16095" width="18.1796875" style="27" bestFit="1" customWidth="1"/>
    <col min="16096" max="16096" width="12.453125" style="27" bestFit="1" customWidth="1"/>
    <col min="16097" max="16097" width="11.453125" style="27" bestFit="1" customWidth="1"/>
    <col min="16098" max="16098" width="14.81640625" style="27" bestFit="1" customWidth="1"/>
    <col min="16099" max="16099" width="3.453125" style="27" customWidth="1"/>
    <col min="16100" max="16100" width="17.81640625" style="27" bestFit="1" customWidth="1"/>
    <col min="16101" max="16101" width="9.1796875" style="27"/>
    <col min="16102" max="16102" width="14.81640625" style="27" bestFit="1" customWidth="1"/>
    <col min="16103" max="16104" width="9.1796875" style="27"/>
    <col min="16105" max="16105" width="8.81640625" style="27" customWidth="1"/>
    <col min="16106" max="16369" width="9.1796875" style="27"/>
    <col min="16370" max="16384" width="9.1796875" style="27" customWidth="1"/>
  </cols>
  <sheetData>
    <row r="1" spans="1:4" ht="15">
      <c r="A1" s="24" t="s">
        <v>15</v>
      </c>
      <c r="B1" s="24" t="s">
        <v>16</v>
      </c>
      <c r="C1" s="25" t="s">
        <v>17</v>
      </c>
      <c r="D1" s="26" t="s">
        <v>18</v>
      </c>
    </row>
    <row r="2" spans="1:4">
      <c r="A2" s="28" t="s">
        <v>19</v>
      </c>
      <c r="B2" s="29">
        <v>1980</v>
      </c>
      <c r="C2" s="31">
        <v>1.02</v>
      </c>
      <c r="D2" s="55">
        <f t="shared" ref="D2:D38" si="0">TRUNC(IF(C2,(D3*C2),""),5)</f>
        <v>1.99048</v>
      </c>
    </row>
    <row r="3" spans="1:4">
      <c r="A3" s="28" t="s">
        <v>20</v>
      </c>
      <c r="B3" s="29">
        <v>1981</v>
      </c>
      <c r="C3" s="31">
        <v>1.02</v>
      </c>
      <c r="D3" s="55">
        <f t="shared" si="0"/>
        <v>1.95146</v>
      </c>
    </row>
    <row r="4" spans="1:4">
      <c r="A4" s="28" t="s">
        <v>21</v>
      </c>
      <c r="B4" s="29">
        <v>1982</v>
      </c>
      <c r="C4" s="31">
        <v>1.01</v>
      </c>
      <c r="D4" s="55">
        <f t="shared" si="0"/>
        <v>1.9132</v>
      </c>
    </row>
    <row r="5" spans="1:4">
      <c r="A5" s="28" t="s">
        <v>22</v>
      </c>
      <c r="B5" s="29">
        <v>1983</v>
      </c>
      <c r="C5" s="31">
        <v>1.02</v>
      </c>
      <c r="D5" s="55">
        <f t="shared" si="0"/>
        <v>1.8942600000000001</v>
      </c>
    </row>
    <row r="6" spans="1:4">
      <c r="A6" s="28" t="s">
        <v>23</v>
      </c>
      <c r="B6" s="29">
        <v>1984</v>
      </c>
      <c r="C6" s="31">
        <v>1.02</v>
      </c>
      <c r="D6" s="55">
        <f t="shared" si="0"/>
        <v>1.8571200000000001</v>
      </c>
    </row>
    <row r="7" spans="1:4">
      <c r="A7" s="28" t="s">
        <v>24</v>
      </c>
      <c r="B7" s="29">
        <v>1985</v>
      </c>
      <c r="C7" s="31">
        <v>1.02</v>
      </c>
      <c r="D7" s="55">
        <f t="shared" si="0"/>
        <v>1.8207100000000001</v>
      </c>
    </row>
    <row r="8" spans="1:4">
      <c r="A8" s="28" t="s">
        <v>25</v>
      </c>
      <c r="B8" s="29">
        <v>1986</v>
      </c>
      <c r="C8" s="31">
        <v>1.02</v>
      </c>
      <c r="D8" s="55">
        <f t="shared" si="0"/>
        <v>1.78501</v>
      </c>
    </row>
    <row r="9" spans="1:4">
      <c r="A9" s="28" t="s">
        <v>26</v>
      </c>
      <c r="B9" s="29">
        <v>1987</v>
      </c>
      <c r="C9" s="31">
        <v>1.02</v>
      </c>
      <c r="D9" s="55">
        <f t="shared" si="0"/>
        <v>1.7500100000000001</v>
      </c>
    </row>
    <row r="10" spans="1:4">
      <c r="A10" s="28" t="s">
        <v>27</v>
      </c>
      <c r="B10" s="29">
        <v>1988</v>
      </c>
      <c r="C10" s="31">
        <v>1.02</v>
      </c>
      <c r="D10" s="55">
        <f t="shared" si="0"/>
        <v>1.7157</v>
      </c>
    </row>
    <row r="11" spans="1:4">
      <c r="A11" s="28" t="s">
        <v>28</v>
      </c>
      <c r="B11" s="29">
        <v>1989</v>
      </c>
      <c r="C11" s="31">
        <v>1.02</v>
      </c>
      <c r="D11" s="55">
        <f t="shared" si="0"/>
        <v>1.6820600000000001</v>
      </c>
    </row>
    <row r="12" spans="1:4">
      <c r="A12" s="28" t="s">
        <v>29</v>
      </c>
      <c r="B12" s="29">
        <v>1990</v>
      </c>
      <c r="C12" s="31">
        <v>1.02</v>
      </c>
      <c r="D12" s="55">
        <f t="shared" si="0"/>
        <v>1.6490800000000001</v>
      </c>
    </row>
    <row r="13" spans="1:4">
      <c r="A13" s="28" t="s">
        <v>30</v>
      </c>
      <c r="B13" s="29">
        <v>1991</v>
      </c>
      <c r="C13" s="31">
        <v>1.02</v>
      </c>
      <c r="D13" s="55">
        <f t="shared" si="0"/>
        <v>1.6167499999999999</v>
      </c>
    </row>
    <row r="14" spans="1:4">
      <c r="A14" s="28" t="s">
        <v>31</v>
      </c>
      <c r="B14" s="29">
        <v>1992</v>
      </c>
      <c r="C14" s="31">
        <v>1.02</v>
      </c>
      <c r="D14" s="55">
        <f t="shared" si="0"/>
        <v>1.5850500000000001</v>
      </c>
    </row>
    <row r="15" spans="1:4">
      <c r="A15" s="28" t="s">
        <v>32</v>
      </c>
      <c r="B15" s="29">
        <v>1993</v>
      </c>
      <c r="C15" s="31">
        <v>1.02</v>
      </c>
      <c r="D15" s="55">
        <f t="shared" si="0"/>
        <v>1.5539799999999999</v>
      </c>
    </row>
    <row r="16" spans="1:4">
      <c r="A16" s="28" t="s">
        <v>33</v>
      </c>
      <c r="B16" s="29">
        <v>1994</v>
      </c>
      <c r="C16" s="31">
        <v>1.0119</v>
      </c>
      <c r="D16" s="55">
        <f t="shared" si="0"/>
        <v>1.5235099999999999</v>
      </c>
    </row>
    <row r="17" spans="1:4">
      <c r="A17" s="28" t="s">
        <v>34</v>
      </c>
      <c r="B17" s="29">
        <v>1995</v>
      </c>
      <c r="C17" s="31">
        <v>1.0111000000000001</v>
      </c>
      <c r="D17" s="55">
        <f t="shared" si="0"/>
        <v>1.5056</v>
      </c>
    </row>
    <row r="18" spans="1:4">
      <c r="A18" s="28" t="s">
        <v>35</v>
      </c>
      <c r="B18" s="29">
        <v>1996</v>
      </c>
      <c r="C18" s="31">
        <v>1.02</v>
      </c>
      <c r="D18" s="55">
        <f t="shared" si="0"/>
        <v>1.48908</v>
      </c>
    </row>
    <row r="19" spans="1:4">
      <c r="A19" s="28" t="s">
        <v>36</v>
      </c>
      <c r="B19" s="29">
        <v>1997</v>
      </c>
      <c r="C19" s="31">
        <v>1.02</v>
      </c>
      <c r="D19" s="55">
        <f t="shared" si="0"/>
        <v>1.4598899999999999</v>
      </c>
    </row>
    <row r="20" spans="1:4">
      <c r="A20" s="28" t="s">
        <v>37</v>
      </c>
      <c r="B20" s="29">
        <v>1998</v>
      </c>
      <c r="C20" s="31">
        <v>1.0185299999999999</v>
      </c>
      <c r="D20" s="55">
        <f t="shared" si="0"/>
        <v>1.43127</v>
      </c>
    </row>
    <row r="21" spans="1:4">
      <c r="A21" s="28" t="s">
        <v>38</v>
      </c>
      <c r="B21" s="29">
        <v>1999</v>
      </c>
      <c r="C21" s="31">
        <v>1.02</v>
      </c>
      <c r="D21" s="55">
        <f t="shared" si="0"/>
        <v>1.40524</v>
      </c>
    </row>
    <row r="22" spans="1:4">
      <c r="A22" s="28" t="s">
        <v>39</v>
      </c>
      <c r="B22" s="29">
        <v>2000</v>
      </c>
      <c r="C22" s="31">
        <v>1.02</v>
      </c>
      <c r="D22" s="55">
        <f t="shared" si="0"/>
        <v>1.3776900000000001</v>
      </c>
    </row>
    <row r="23" spans="1:4">
      <c r="A23" s="28" t="s">
        <v>40</v>
      </c>
      <c r="B23" s="29">
        <v>2001</v>
      </c>
      <c r="C23" s="31">
        <v>1.02</v>
      </c>
      <c r="D23" s="55">
        <f t="shared" si="0"/>
        <v>1.3506800000000001</v>
      </c>
    </row>
    <row r="24" spans="1:4">
      <c r="A24" s="28" t="s">
        <v>41</v>
      </c>
      <c r="B24" s="29">
        <v>2002</v>
      </c>
      <c r="C24" s="31">
        <v>1.02</v>
      </c>
      <c r="D24" s="55">
        <f t="shared" si="0"/>
        <v>1.3242</v>
      </c>
    </row>
    <row r="25" spans="1:4">
      <c r="A25" s="28" t="s">
        <v>42</v>
      </c>
      <c r="B25" s="29">
        <v>2003</v>
      </c>
      <c r="C25" s="31">
        <v>1.01867</v>
      </c>
      <c r="D25" s="55">
        <f t="shared" si="0"/>
        <v>1.2982400000000001</v>
      </c>
    </row>
    <row r="26" spans="1:4">
      <c r="A26" s="28" t="s">
        <v>43</v>
      </c>
      <c r="B26" s="29">
        <v>2004</v>
      </c>
      <c r="C26" s="31">
        <v>1.02</v>
      </c>
      <c r="D26" s="55">
        <f t="shared" si="0"/>
        <v>1.2744500000000001</v>
      </c>
    </row>
    <row r="27" spans="1:4">
      <c r="A27" s="28" t="s">
        <v>44</v>
      </c>
      <c r="B27" s="29">
        <v>2005</v>
      </c>
      <c r="C27" s="31">
        <v>1.02</v>
      </c>
      <c r="D27" s="55">
        <f t="shared" si="0"/>
        <v>1.2494700000000001</v>
      </c>
    </row>
    <row r="28" spans="1:4">
      <c r="A28" s="28" t="s">
        <v>45</v>
      </c>
      <c r="B28" s="29">
        <v>2006</v>
      </c>
      <c r="C28" s="31">
        <v>1.02</v>
      </c>
      <c r="D28" s="55">
        <f t="shared" si="0"/>
        <v>1.22498</v>
      </c>
    </row>
    <row r="29" spans="1:4">
      <c r="A29" s="28" t="s">
        <v>46</v>
      </c>
      <c r="B29" s="29">
        <v>2007</v>
      </c>
      <c r="C29" s="31">
        <v>1.02</v>
      </c>
      <c r="D29" s="55">
        <f t="shared" si="0"/>
        <v>1.2009700000000001</v>
      </c>
    </row>
    <row r="30" spans="1:4">
      <c r="A30" s="28" t="s">
        <v>47</v>
      </c>
      <c r="B30" s="29">
        <v>2008</v>
      </c>
      <c r="C30" s="31">
        <v>1.02</v>
      </c>
      <c r="D30" s="55">
        <f t="shared" si="0"/>
        <v>1.17743</v>
      </c>
    </row>
    <row r="31" spans="1:4">
      <c r="A31" s="28" t="s">
        <v>48</v>
      </c>
      <c r="B31" s="29">
        <v>2009</v>
      </c>
      <c r="C31" s="31">
        <v>0.99763000000000002</v>
      </c>
      <c r="D31" s="55">
        <f t="shared" si="0"/>
        <v>1.15435</v>
      </c>
    </row>
    <row r="32" spans="1:4">
      <c r="A32" s="28" t="s">
        <v>49</v>
      </c>
      <c r="B32" s="29">
        <v>2010</v>
      </c>
      <c r="C32" s="31">
        <v>1.00753</v>
      </c>
      <c r="D32" s="55">
        <f>TRUNC(IF(C32,(D33*C32),""),5)</f>
        <v>1.1571</v>
      </c>
    </row>
    <row r="33" spans="1:4">
      <c r="A33" s="28" t="s">
        <v>50</v>
      </c>
      <c r="B33" s="29">
        <v>2011</v>
      </c>
      <c r="C33" s="31">
        <v>1.02</v>
      </c>
      <c r="D33" s="55">
        <f t="shared" si="0"/>
        <v>1.14846</v>
      </c>
    </row>
    <row r="34" spans="1:4">
      <c r="A34" s="28" t="s">
        <v>51</v>
      </c>
      <c r="B34" s="29">
        <v>2012</v>
      </c>
      <c r="C34" s="31">
        <v>1.02</v>
      </c>
      <c r="D34" s="55">
        <f t="shared" si="0"/>
        <v>1.12595</v>
      </c>
    </row>
    <row r="35" spans="1:4">
      <c r="A35" s="28" t="s">
        <v>52</v>
      </c>
      <c r="B35" s="29">
        <v>2013</v>
      </c>
      <c r="C35" s="31">
        <v>1.00454</v>
      </c>
      <c r="D35" s="55">
        <f t="shared" si="0"/>
        <v>1.10388</v>
      </c>
    </row>
    <row r="36" spans="1:4">
      <c r="A36" s="28" t="s">
        <v>53</v>
      </c>
      <c r="B36" s="29">
        <v>2014</v>
      </c>
      <c r="C36" s="31">
        <v>1.0199800000000001</v>
      </c>
      <c r="D36" s="55">
        <f t="shared" si="0"/>
        <v>1.0989</v>
      </c>
    </row>
    <row r="37" spans="1:4">
      <c r="A37" s="28" t="s">
        <v>54</v>
      </c>
      <c r="B37" s="29">
        <v>2015</v>
      </c>
      <c r="C37" s="31">
        <v>1.01525</v>
      </c>
      <c r="D37" s="55">
        <f>TRUNC(IF(C37,(D38*C37),""),5)</f>
        <v>1.07738</v>
      </c>
    </row>
    <row r="38" spans="1:4">
      <c r="A38" s="28" t="s">
        <v>55</v>
      </c>
      <c r="B38" s="29">
        <v>2016</v>
      </c>
      <c r="C38" s="31">
        <v>1.02</v>
      </c>
      <c r="D38" s="55">
        <f t="shared" si="0"/>
        <v>1.0611999999999999</v>
      </c>
    </row>
    <row r="39" spans="1:4">
      <c r="A39" s="28" t="s">
        <v>56</v>
      </c>
      <c r="B39" s="29">
        <v>2017</v>
      </c>
      <c r="C39" s="31">
        <v>1.02</v>
      </c>
      <c r="D39" s="55">
        <f>TRUNC(IF(C39,(D40*C39),"0"),5)</f>
        <v>1.0404</v>
      </c>
    </row>
    <row r="40" spans="1:4">
      <c r="A40" s="28" t="s">
        <v>57</v>
      </c>
      <c r="B40" s="29">
        <v>2018</v>
      </c>
      <c r="C40" s="31">
        <v>1.02</v>
      </c>
      <c r="D40" s="55">
        <f>TRUNC(IF(C40,(D41*C40),"0"),5)</f>
        <v>1.02</v>
      </c>
    </row>
    <row r="41" spans="1:4">
      <c r="A41" s="87" t="s">
        <v>58</v>
      </c>
      <c r="B41" s="28">
        <v>2019</v>
      </c>
      <c r="C41" s="31">
        <v>1.02</v>
      </c>
      <c r="D41" s="55">
        <v>1</v>
      </c>
    </row>
  </sheetData>
  <printOptions horizontalCentered="1"/>
  <pageMargins left="1" right="0" top="1" bottom="0.5" header="0.3" footer="0.3"/>
  <pageSetup orientation="portrait" r:id="rId1"/>
  <headerFooter>
    <oddHeader>&amp;CCPI Worksheet</oddHeader>
    <oddFooter>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Q60"/>
  <sheetViews>
    <sheetView topLeftCell="A19" zoomScale="90" zoomScaleNormal="90" workbookViewId="0">
      <selection activeCell="C11" sqref="C11"/>
    </sheetView>
  </sheetViews>
  <sheetFormatPr defaultColWidth="8.81640625" defaultRowHeight="14.5"/>
  <cols>
    <col min="1" max="1" width="12.453125" customWidth="1"/>
    <col min="2" max="5" width="16.7265625" customWidth="1"/>
    <col min="9" max="9" width="40.81640625" bestFit="1" customWidth="1"/>
    <col min="11" max="11" width="9.7265625" customWidth="1"/>
    <col min="14" max="14" width="8.26953125" customWidth="1"/>
    <col min="16" max="16" width="10.7265625" customWidth="1"/>
  </cols>
  <sheetData>
    <row r="2" spans="1:17" ht="15.5">
      <c r="A2" s="10" t="s">
        <v>16</v>
      </c>
      <c r="B2" s="34" t="s">
        <v>59</v>
      </c>
      <c r="C2" s="34" t="s">
        <v>60</v>
      </c>
      <c r="D2" s="34" t="s">
        <v>61</v>
      </c>
      <c r="E2" s="34" t="s">
        <v>62</v>
      </c>
      <c r="F2" s="8" t="s">
        <v>14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s="22" customFormat="1" ht="14.5" customHeight="1">
      <c r="A3" s="47">
        <v>2019</v>
      </c>
      <c r="B3" s="84">
        <v>100</v>
      </c>
      <c r="C3" s="88">
        <v>100</v>
      </c>
      <c r="D3" s="86">
        <v>100</v>
      </c>
      <c r="E3" s="86">
        <v>100</v>
      </c>
      <c r="F3" s="46">
        <v>1</v>
      </c>
      <c r="H3" s="92" t="s">
        <v>63</v>
      </c>
      <c r="I3" s="92"/>
      <c r="J3" s="92"/>
      <c r="K3" s="92"/>
      <c r="L3" s="92"/>
    </row>
    <row r="4" spans="1:17">
      <c r="A4" s="9">
        <v>2018</v>
      </c>
      <c r="B4" s="85">
        <v>104</v>
      </c>
      <c r="C4" s="88">
        <v>103</v>
      </c>
      <c r="D4" s="86">
        <v>103</v>
      </c>
      <c r="E4" s="86">
        <v>105</v>
      </c>
      <c r="F4" s="14">
        <v>2</v>
      </c>
      <c r="G4" s="22"/>
      <c r="H4" s="15" t="s">
        <v>64</v>
      </c>
      <c r="I4" s="15" t="s">
        <v>65</v>
      </c>
      <c r="J4" s="15"/>
      <c r="K4" s="15" t="s">
        <v>66</v>
      </c>
      <c r="L4" s="15"/>
      <c r="M4" s="22"/>
      <c r="N4" s="7"/>
      <c r="O4" s="7"/>
      <c r="P4" s="37" t="s">
        <v>67</v>
      </c>
      <c r="Q4" s="7"/>
    </row>
    <row r="5" spans="1:17">
      <c r="A5" s="47">
        <v>2017</v>
      </c>
      <c r="B5" s="86">
        <v>107</v>
      </c>
      <c r="C5" s="88">
        <v>106</v>
      </c>
      <c r="D5" s="86">
        <v>105</v>
      </c>
      <c r="E5" s="86">
        <v>105</v>
      </c>
      <c r="F5" s="46">
        <v>3</v>
      </c>
      <c r="G5" s="22"/>
      <c r="H5" s="11">
        <v>3</v>
      </c>
      <c r="I5" s="11">
        <v>1.25</v>
      </c>
      <c r="J5" s="13">
        <f t="shared" ref="J5:J25" si="0">H5*I5</f>
        <v>3.75</v>
      </c>
      <c r="K5" s="11">
        <v>4</v>
      </c>
      <c r="L5" s="12" t="s">
        <v>68</v>
      </c>
      <c r="M5" s="22"/>
      <c r="N5" s="40"/>
      <c r="O5" s="40"/>
      <c r="P5" s="40"/>
      <c r="Q5" s="7"/>
    </row>
    <row r="6" spans="1:17">
      <c r="A6" s="9">
        <v>2016</v>
      </c>
      <c r="B6" s="86">
        <v>109</v>
      </c>
      <c r="C6" s="88">
        <v>107</v>
      </c>
      <c r="D6" s="86">
        <v>106</v>
      </c>
      <c r="E6" s="86">
        <v>106</v>
      </c>
      <c r="F6" s="14">
        <v>4</v>
      </c>
      <c r="G6" s="22"/>
      <c r="H6" s="11">
        <v>4</v>
      </c>
      <c r="I6" s="11">
        <v>1.25</v>
      </c>
      <c r="J6" s="13">
        <f t="shared" si="0"/>
        <v>5</v>
      </c>
      <c r="K6" s="11">
        <v>5</v>
      </c>
      <c r="L6" s="12" t="s">
        <v>68</v>
      </c>
      <c r="M6" s="22"/>
      <c r="N6" s="40"/>
      <c r="O6" s="40"/>
      <c r="P6" s="40"/>
      <c r="Q6" s="7"/>
    </row>
    <row r="7" spans="1:17">
      <c r="A7" s="47">
        <v>2015</v>
      </c>
      <c r="B7" s="86">
        <v>109</v>
      </c>
      <c r="C7" s="88">
        <v>107</v>
      </c>
      <c r="D7" s="86">
        <v>107</v>
      </c>
      <c r="E7" s="86">
        <v>107</v>
      </c>
      <c r="F7" s="46">
        <v>5</v>
      </c>
      <c r="G7" s="22"/>
      <c r="H7" s="11">
        <v>5</v>
      </c>
      <c r="I7" s="11">
        <v>1.25</v>
      </c>
      <c r="J7" s="13">
        <f t="shared" si="0"/>
        <v>6.25</v>
      </c>
      <c r="K7" s="11">
        <v>6</v>
      </c>
      <c r="L7" s="12" t="s">
        <v>68</v>
      </c>
      <c r="M7" s="22"/>
      <c r="N7" s="40"/>
      <c r="O7" s="40"/>
      <c r="P7" s="40"/>
      <c r="Q7" s="7"/>
    </row>
    <row r="8" spans="1:17">
      <c r="A8" s="9">
        <v>2014</v>
      </c>
      <c r="B8" s="86">
        <v>110</v>
      </c>
      <c r="C8" s="88">
        <v>108</v>
      </c>
      <c r="D8" s="86">
        <v>108</v>
      </c>
      <c r="E8" s="86">
        <v>109</v>
      </c>
      <c r="F8" s="14">
        <v>6</v>
      </c>
      <c r="G8" s="22"/>
      <c r="H8" s="11">
        <v>6</v>
      </c>
      <c r="I8" s="11">
        <v>1.25</v>
      </c>
      <c r="J8" s="13">
        <f t="shared" si="0"/>
        <v>7.5</v>
      </c>
      <c r="K8" s="11">
        <v>8</v>
      </c>
      <c r="L8" s="12" t="s">
        <v>68</v>
      </c>
      <c r="M8" s="22"/>
      <c r="N8" s="40"/>
      <c r="O8" s="40"/>
      <c r="P8" s="40"/>
      <c r="Q8" s="7"/>
    </row>
    <row r="9" spans="1:17">
      <c r="A9" s="47">
        <v>2013</v>
      </c>
      <c r="B9" s="86">
        <v>111</v>
      </c>
      <c r="C9" s="88">
        <v>109</v>
      </c>
      <c r="D9" s="86">
        <v>110</v>
      </c>
      <c r="E9" s="86">
        <v>110</v>
      </c>
      <c r="F9" s="46">
        <v>7</v>
      </c>
      <c r="G9" s="22"/>
      <c r="H9" s="11">
        <v>7</v>
      </c>
      <c r="I9" s="11">
        <v>1.25</v>
      </c>
      <c r="J9" s="13">
        <f t="shared" si="0"/>
        <v>8.75</v>
      </c>
      <c r="K9" s="11">
        <v>9</v>
      </c>
      <c r="L9" s="12" t="s">
        <v>68</v>
      </c>
      <c r="M9" s="22"/>
      <c r="N9" s="40"/>
      <c r="O9" s="40"/>
      <c r="P9" s="40"/>
      <c r="Q9" s="7"/>
    </row>
    <row r="10" spans="1:17">
      <c r="A10" s="9">
        <v>2012</v>
      </c>
      <c r="B10" s="86">
        <v>112</v>
      </c>
      <c r="C10" s="88">
        <v>110</v>
      </c>
      <c r="D10" s="86">
        <v>111</v>
      </c>
      <c r="E10" s="86">
        <v>113</v>
      </c>
      <c r="F10" s="14">
        <v>8</v>
      </c>
      <c r="G10" s="22"/>
      <c r="H10" s="11">
        <v>8</v>
      </c>
      <c r="I10" s="11">
        <v>1.25</v>
      </c>
      <c r="J10" s="13">
        <f t="shared" si="0"/>
        <v>10</v>
      </c>
      <c r="K10" s="11">
        <v>10</v>
      </c>
      <c r="L10" s="12" t="s">
        <v>68</v>
      </c>
      <c r="M10" s="22"/>
      <c r="N10" s="40"/>
      <c r="O10" s="40"/>
      <c r="P10" s="40"/>
      <c r="Q10" s="7"/>
    </row>
    <row r="11" spans="1:17">
      <c r="A11" s="47">
        <v>2011</v>
      </c>
      <c r="B11" s="86">
        <v>115</v>
      </c>
      <c r="C11" s="88">
        <v>112</v>
      </c>
      <c r="D11" s="86">
        <v>113</v>
      </c>
      <c r="E11" s="86">
        <v>118</v>
      </c>
      <c r="F11" s="46">
        <v>9</v>
      </c>
      <c r="G11" s="22"/>
      <c r="H11" s="11">
        <v>9</v>
      </c>
      <c r="I11" s="11">
        <v>1.25</v>
      </c>
      <c r="J11" s="13">
        <f t="shared" si="0"/>
        <v>11.25</v>
      </c>
      <c r="K11" s="11">
        <v>11</v>
      </c>
      <c r="L11" s="12" t="s">
        <v>68</v>
      </c>
      <c r="M11" s="22"/>
      <c r="N11" s="40"/>
      <c r="O11" s="40"/>
      <c r="P11" s="40"/>
      <c r="Q11" s="7"/>
    </row>
    <row r="12" spans="1:17">
      <c r="A12" s="9">
        <v>2010</v>
      </c>
      <c r="B12" s="86">
        <v>119</v>
      </c>
      <c r="C12" s="88">
        <v>115</v>
      </c>
      <c r="D12" s="86">
        <v>117</v>
      </c>
      <c r="E12" s="86">
        <v>122</v>
      </c>
      <c r="F12" s="14">
        <v>10</v>
      </c>
      <c r="G12" s="22"/>
      <c r="H12" s="11">
        <v>10</v>
      </c>
      <c r="I12" s="11">
        <v>1.25</v>
      </c>
      <c r="J12" s="13">
        <f t="shared" si="0"/>
        <v>12.5</v>
      </c>
      <c r="K12" s="11">
        <v>13</v>
      </c>
      <c r="L12" s="12" t="s">
        <v>68</v>
      </c>
      <c r="M12" s="22"/>
      <c r="N12" s="40"/>
      <c r="O12" s="40"/>
      <c r="P12" s="40"/>
      <c r="Q12" s="7"/>
    </row>
    <row r="13" spans="1:17">
      <c r="A13" s="47">
        <v>2009</v>
      </c>
      <c r="B13" s="86">
        <v>118</v>
      </c>
      <c r="C13" s="88">
        <v>115</v>
      </c>
      <c r="D13" s="86">
        <v>119</v>
      </c>
      <c r="E13" s="86">
        <v>122</v>
      </c>
      <c r="F13" s="46">
        <v>11</v>
      </c>
      <c r="G13" s="22"/>
      <c r="H13" s="11">
        <v>11</v>
      </c>
      <c r="I13" s="11">
        <v>1.25</v>
      </c>
      <c r="J13" s="13">
        <f t="shared" si="0"/>
        <v>13.75</v>
      </c>
      <c r="K13" s="11">
        <v>14</v>
      </c>
      <c r="L13" s="12" t="s">
        <v>68</v>
      </c>
      <c r="M13" s="22"/>
      <c r="N13" s="40"/>
      <c r="O13" s="40"/>
      <c r="P13" s="40"/>
      <c r="Q13" s="7"/>
    </row>
    <row r="14" spans="1:17">
      <c r="A14" s="9">
        <v>2008</v>
      </c>
      <c r="B14" s="86">
        <v>122</v>
      </c>
      <c r="C14" s="88">
        <v>116</v>
      </c>
      <c r="D14" s="86">
        <v>123</v>
      </c>
      <c r="E14" s="86">
        <v>126</v>
      </c>
      <c r="F14" s="14">
        <v>12</v>
      </c>
      <c r="G14" s="22"/>
      <c r="H14" s="11">
        <v>12</v>
      </c>
      <c r="I14" s="11">
        <v>1.25</v>
      </c>
      <c r="J14" s="13">
        <f t="shared" si="0"/>
        <v>15</v>
      </c>
      <c r="K14" s="11">
        <v>15</v>
      </c>
      <c r="L14" s="12" t="s">
        <v>68</v>
      </c>
      <c r="M14" s="22"/>
      <c r="N14" s="40"/>
      <c r="O14" s="40"/>
      <c r="P14" s="40"/>
      <c r="Q14" s="7"/>
    </row>
    <row r="15" spans="1:17">
      <c r="A15" s="47">
        <v>2007</v>
      </c>
      <c r="B15" s="86">
        <v>126</v>
      </c>
      <c r="C15" s="88">
        <v>121</v>
      </c>
      <c r="D15" s="86">
        <v>129</v>
      </c>
      <c r="E15" s="86">
        <v>130</v>
      </c>
      <c r="F15" s="46">
        <v>13</v>
      </c>
      <c r="G15" s="22"/>
      <c r="H15" s="11">
        <v>13</v>
      </c>
      <c r="I15" s="11">
        <v>1.25</v>
      </c>
      <c r="J15" s="13">
        <f t="shared" si="0"/>
        <v>16.25</v>
      </c>
      <c r="K15" s="11">
        <v>16</v>
      </c>
      <c r="L15" s="12" t="s">
        <v>68</v>
      </c>
      <c r="M15" s="22"/>
      <c r="N15" s="40"/>
      <c r="O15" s="40"/>
      <c r="P15" s="40"/>
      <c r="Q15" s="7"/>
    </row>
    <row r="16" spans="1:17">
      <c r="A16" s="9">
        <v>2006</v>
      </c>
      <c r="B16" s="86">
        <v>132</v>
      </c>
      <c r="C16" s="88">
        <v>124</v>
      </c>
      <c r="D16" s="86">
        <v>133</v>
      </c>
      <c r="E16" s="86">
        <v>133</v>
      </c>
      <c r="F16" s="14">
        <v>14</v>
      </c>
      <c r="G16" s="22"/>
      <c r="H16" s="11">
        <v>14</v>
      </c>
      <c r="I16" s="11">
        <v>1.25</v>
      </c>
      <c r="J16" s="13">
        <f t="shared" si="0"/>
        <v>17.5</v>
      </c>
      <c r="K16" s="11">
        <v>18</v>
      </c>
      <c r="L16" s="12" t="s">
        <v>68</v>
      </c>
      <c r="M16" s="22"/>
      <c r="N16" s="40"/>
      <c r="O16" s="40"/>
      <c r="P16" s="40"/>
      <c r="Q16" s="7"/>
    </row>
    <row r="17" spans="1:17">
      <c r="A17" s="47">
        <v>2005</v>
      </c>
      <c r="B17" s="86">
        <v>137</v>
      </c>
      <c r="C17" s="88">
        <v>128</v>
      </c>
      <c r="D17" s="86">
        <v>136</v>
      </c>
      <c r="E17" s="86">
        <v>138</v>
      </c>
      <c r="F17" s="46">
        <v>15</v>
      </c>
      <c r="G17" s="22"/>
      <c r="H17" s="11">
        <v>15</v>
      </c>
      <c r="I17" s="11">
        <v>1.25</v>
      </c>
      <c r="J17" s="13">
        <f t="shared" si="0"/>
        <v>18.75</v>
      </c>
      <c r="K17" s="11">
        <v>19</v>
      </c>
      <c r="L17" s="12" t="s">
        <v>68</v>
      </c>
      <c r="M17" s="22"/>
      <c r="N17" s="40"/>
      <c r="O17" s="40"/>
      <c r="P17" s="40"/>
      <c r="Q17" s="7"/>
    </row>
    <row r="18" spans="1:17">
      <c r="A18" s="9">
        <v>2004</v>
      </c>
      <c r="B18" s="86">
        <v>147</v>
      </c>
      <c r="C18" s="88">
        <v>132</v>
      </c>
      <c r="D18" s="86">
        <v>143</v>
      </c>
      <c r="E18" s="86">
        <v>147</v>
      </c>
      <c r="F18" s="14">
        <v>16</v>
      </c>
      <c r="G18" s="22"/>
      <c r="H18" s="11">
        <v>17</v>
      </c>
      <c r="I18" s="11">
        <v>1.25</v>
      </c>
      <c r="J18" s="13">
        <f t="shared" si="0"/>
        <v>21.25</v>
      </c>
      <c r="K18" s="11">
        <v>21</v>
      </c>
      <c r="L18" s="12" t="s">
        <v>68</v>
      </c>
      <c r="M18" s="22"/>
      <c r="N18" s="40"/>
      <c r="O18" s="40"/>
      <c r="P18" s="40"/>
      <c r="Q18" s="7"/>
    </row>
    <row r="19" spans="1:17">
      <c r="A19" s="47">
        <v>2003</v>
      </c>
      <c r="B19" s="86">
        <v>151</v>
      </c>
      <c r="C19" s="88">
        <v>137</v>
      </c>
      <c r="D19" s="86">
        <v>148</v>
      </c>
      <c r="E19" s="86">
        <v>152</v>
      </c>
      <c r="F19" s="46">
        <v>17</v>
      </c>
      <c r="G19" s="22"/>
      <c r="H19" s="11">
        <v>18</v>
      </c>
      <c r="I19" s="11">
        <v>1.25</v>
      </c>
      <c r="J19" s="13">
        <f t="shared" si="0"/>
        <v>22.5</v>
      </c>
      <c r="K19" s="11">
        <v>23</v>
      </c>
      <c r="L19" s="12" t="s">
        <v>68</v>
      </c>
      <c r="M19" s="22"/>
      <c r="N19" s="40"/>
      <c r="O19" s="40"/>
      <c r="P19" s="40"/>
      <c r="Q19" s="7"/>
    </row>
    <row r="20" spans="1:17">
      <c r="A20" s="9">
        <v>2002</v>
      </c>
      <c r="B20" s="86">
        <v>154</v>
      </c>
      <c r="C20" s="88">
        <v>137</v>
      </c>
      <c r="D20" s="86">
        <v>150</v>
      </c>
      <c r="E20" s="86">
        <v>154</v>
      </c>
      <c r="F20" s="14">
        <v>18</v>
      </c>
      <c r="G20" s="22"/>
      <c r="H20" s="11">
        <v>20</v>
      </c>
      <c r="I20" s="11">
        <v>1.25</v>
      </c>
      <c r="J20" s="13">
        <f t="shared" si="0"/>
        <v>25</v>
      </c>
      <c r="K20" s="11">
        <v>25</v>
      </c>
      <c r="L20" s="12" t="s">
        <v>68</v>
      </c>
      <c r="M20" s="22"/>
      <c r="N20" s="40"/>
      <c r="O20" s="40"/>
      <c r="P20" s="40"/>
      <c r="Q20" s="7"/>
    </row>
    <row r="21" spans="1:17">
      <c r="A21" s="47">
        <v>2001</v>
      </c>
      <c r="B21" s="86">
        <v>155</v>
      </c>
      <c r="C21" s="88">
        <v>138</v>
      </c>
      <c r="D21" s="86">
        <v>152</v>
      </c>
      <c r="E21" s="86">
        <v>156</v>
      </c>
      <c r="F21" s="46">
        <v>19</v>
      </c>
      <c r="G21" s="22"/>
      <c r="H21" s="11">
        <v>22</v>
      </c>
      <c r="I21" s="11">
        <v>1.25</v>
      </c>
      <c r="J21" s="13">
        <f t="shared" si="0"/>
        <v>27.5</v>
      </c>
      <c r="K21" s="11">
        <v>28</v>
      </c>
      <c r="L21" s="12" t="s">
        <v>68</v>
      </c>
      <c r="M21" s="22"/>
      <c r="N21" s="40"/>
      <c r="O21" s="40"/>
      <c r="P21" s="40"/>
      <c r="Q21" s="7"/>
    </row>
    <row r="22" spans="1:17">
      <c r="A22" s="9">
        <v>2000</v>
      </c>
      <c r="B22" s="86">
        <v>156</v>
      </c>
      <c r="C22" s="88">
        <v>139</v>
      </c>
      <c r="D22" s="86">
        <v>155</v>
      </c>
      <c r="E22" s="86">
        <v>157</v>
      </c>
      <c r="F22" s="14">
        <v>20</v>
      </c>
      <c r="G22" s="22"/>
      <c r="H22" s="11">
        <v>25</v>
      </c>
      <c r="I22" s="11">
        <v>1.25</v>
      </c>
      <c r="J22" s="13">
        <f t="shared" si="0"/>
        <v>31.25</v>
      </c>
      <c r="K22" s="11">
        <v>31</v>
      </c>
      <c r="L22" s="12" t="s">
        <v>68</v>
      </c>
      <c r="M22" s="22"/>
      <c r="N22" s="40"/>
      <c r="O22" s="40"/>
      <c r="P22" s="40"/>
      <c r="Q22" s="7"/>
    </row>
    <row r="23" spans="1:17">
      <c r="A23" s="47">
        <v>1999</v>
      </c>
      <c r="B23" s="86">
        <v>159</v>
      </c>
      <c r="C23" s="88">
        <v>140</v>
      </c>
      <c r="D23" s="86">
        <v>156</v>
      </c>
      <c r="E23" s="86">
        <v>158</v>
      </c>
      <c r="F23" s="46">
        <v>21</v>
      </c>
      <c r="G23" s="22"/>
      <c r="H23" s="11">
        <v>30</v>
      </c>
      <c r="I23" s="11">
        <v>1.25</v>
      </c>
      <c r="J23" s="13">
        <f t="shared" si="0"/>
        <v>37.5</v>
      </c>
      <c r="K23" s="11">
        <v>38</v>
      </c>
      <c r="L23" s="12" t="s">
        <v>68</v>
      </c>
      <c r="M23" s="22"/>
      <c r="N23" s="40"/>
      <c r="O23" s="40"/>
      <c r="P23" s="40"/>
      <c r="Q23" s="7"/>
    </row>
    <row r="24" spans="1:17">
      <c r="A24" s="9">
        <v>1998</v>
      </c>
      <c r="B24" s="86">
        <v>159</v>
      </c>
      <c r="C24" s="88">
        <v>141</v>
      </c>
      <c r="D24" s="86">
        <v>158</v>
      </c>
      <c r="E24" s="86">
        <v>160</v>
      </c>
      <c r="F24" s="14">
        <v>22</v>
      </c>
      <c r="G24" s="22"/>
      <c r="H24" s="11">
        <v>35</v>
      </c>
      <c r="I24" s="11">
        <v>1.25</v>
      </c>
      <c r="J24" s="13">
        <f t="shared" si="0"/>
        <v>43.75</v>
      </c>
      <c r="K24" s="11">
        <v>44</v>
      </c>
      <c r="L24" s="12" t="s">
        <v>68</v>
      </c>
      <c r="M24" s="22"/>
      <c r="N24" s="40"/>
      <c r="O24" s="41"/>
      <c r="P24" s="41"/>
      <c r="Q24" s="7"/>
    </row>
    <row r="25" spans="1:17">
      <c r="A25" s="47">
        <v>1997</v>
      </c>
      <c r="B25" s="86">
        <v>160</v>
      </c>
      <c r="C25" s="88">
        <v>143</v>
      </c>
      <c r="D25" s="86">
        <v>160</v>
      </c>
      <c r="E25" s="86">
        <v>164</v>
      </c>
      <c r="F25" s="46">
        <v>23</v>
      </c>
      <c r="G25" s="22"/>
      <c r="H25" s="11">
        <v>40</v>
      </c>
      <c r="I25" s="11">
        <v>1.25</v>
      </c>
      <c r="J25" s="13">
        <f t="shared" si="0"/>
        <v>50</v>
      </c>
      <c r="K25" s="11">
        <v>50</v>
      </c>
      <c r="L25" s="12" t="s">
        <v>68</v>
      </c>
      <c r="M25" s="22"/>
      <c r="N25" s="40"/>
      <c r="O25" s="41"/>
      <c r="P25" s="41"/>
      <c r="Q25" s="7"/>
    </row>
    <row r="26" spans="1:17" s="59" customFormat="1">
      <c r="A26" s="9">
        <v>1996</v>
      </c>
      <c r="B26" s="86">
        <v>163</v>
      </c>
      <c r="C26" s="88">
        <v>145</v>
      </c>
      <c r="D26" s="86">
        <v>162</v>
      </c>
      <c r="E26" s="86">
        <v>166</v>
      </c>
      <c r="F26" s="73">
        <v>24</v>
      </c>
      <c r="H26" s="72"/>
      <c r="I26" s="72"/>
      <c r="J26" s="74"/>
      <c r="K26" s="72"/>
      <c r="L26" s="75"/>
      <c r="N26" s="76"/>
      <c r="O26" s="76"/>
      <c r="P26" s="76"/>
      <c r="Q26" s="77"/>
    </row>
    <row r="27" spans="1:17">
      <c r="A27" s="47">
        <v>1995</v>
      </c>
      <c r="B27" s="86">
        <v>165</v>
      </c>
      <c r="C27" s="88">
        <v>148</v>
      </c>
      <c r="D27" s="86">
        <v>166</v>
      </c>
      <c r="E27" s="86">
        <v>170</v>
      </c>
      <c r="F27" s="46">
        <v>25</v>
      </c>
      <c r="G27" s="22"/>
      <c r="H27" s="22"/>
      <c r="I27" s="22"/>
      <c r="J27" s="22"/>
      <c r="K27" s="22"/>
      <c r="L27" s="22"/>
      <c r="M27" s="22"/>
      <c r="N27" s="40"/>
      <c r="O27" s="40"/>
      <c r="P27" s="40"/>
      <c r="Q27" s="7"/>
    </row>
    <row r="28" spans="1:17">
      <c r="A28" s="9">
        <v>1994</v>
      </c>
      <c r="B28" s="86">
        <v>171</v>
      </c>
      <c r="C28" s="88">
        <v>152</v>
      </c>
      <c r="D28" s="86">
        <v>174</v>
      </c>
      <c r="E28" s="86">
        <v>174</v>
      </c>
      <c r="F28" s="14">
        <v>26</v>
      </c>
      <c r="G28" s="22"/>
      <c r="H28" s="22"/>
      <c r="I28" s="22"/>
      <c r="J28" s="22"/>
      <c r="K28" s="22"/>
      <c r="L28" s="22"/>
      <c r="M28" s="22"/>
      <c r="N28" s="40"/>
      <c r="O28" s="40"/>
      <c r="P28" s="40"/>
      <c r="Q28" s="7"/>
    </row>
    <row r="29" spans="1:17">
      <c r="A29" s="47">
        <v>1993</v>
      </c>
      <c r="B29" s="86">
        <v>176</v>
      </c>
      <c r="C29" s="88">
        <v>156</v>
      </c>
      <c r="D29" s="86">
        <v>178</v>
      </c>
      <c r="E29" s="86">
        <v>176</v>
      </c>
      <c r="F29" s="46">
        <v>27</v>
      </c>
      <c r="G29" s="22"/>
      <c r="H29" s="22"/>
      <c r="I29" s="22"/>
      <c r="J29" s="22"/>
      <c r="K29" s="22"/>
      <c r="L29" s="22"/>
      <c r="M29" s="22"/>
      <c r="N29" s="40"/>
      <c r="O29" s="40"/>
      <c r="P29" s="40"/>
      <c r="Q29" s="7"/>
    </row>
    <row r="30" spans="1:17">
      <c r="A30" s="9">
        <v>1992</v>
      </c>
      <c r="B30" s="86">
        <v>180</v>
      </c>
      <c r="C30" s="88">
        <v>158</v>
      </c>
      <c r="D30" s="86">
        <v>184</v>
      </c>
      <c r="E30" s="86">
        <v>181</v>
      </c>
      <c r="F30" s="14">
        <v>28</v>
      </c>
      <c r="G30" s="22"/>
      <c r="H30" s="22"/>
      <c r="I30" s="22"/>
      <c r="J30" s="22"/>
      <c r="K30" s="22"/>
      <c r="L30" s="22"/>
      <c r="M30" s="22"/>
      <c r="N30" s="40"/>
      <c r="O30" s="40"/>
      <c r="P30" s="40"/>
      <c r="Q30" s="7"/>
    </row>
    <row r="31" spans="1:17">
      <c r="A31" s="47">
        <v>1991</v>
      </c>
      <c r="B31" s="86">
        <v>182</v>
      </c>
      <c r="C31" s="88">
        <v>161</v>
      </c>
      <c r="D31" s="86">
        <v>189</v>
      </c>
      <c r="E31" s="86">
        <v>186</v>
      </c>
      <c r="F31" s="46">
        <v>29</v>
      </c>
      <c r="G31" s="22"/>
      <c r="H31" s="22"/>
      <c r="I31" s="22"/>
      <c r="J31" s="22"/>
      <c r="K31" s="22"/>
      <c r="L31" s="22"/>
      <c r="M31" s="22"/>
      <c r="N31" s="40"/>
      <c r="O31" s="40"/>
      <c r="P31" s="40"/>
      <c r="Q31" s="7"/>
    </row>
    <row r="32" spans="1:17">
      <c r="A32" s="9">
        <v>1990</v>
      </c>
      <c r="B32" s="86">
        <v>186</v>
      </c>
      <c r="C32" s="88">
        <v>165</v>
      </c>
      <c r="D32" s="86">
        <v>195</v>
      </c>
      <c r="E32" s="86">
        <v>191</v>
      </c>
      <c r="F32" s="14">
        <v>30</v>
      </c>
      <c r="G32" s="22"/>
      <c r="H32" s="22"/>
      <c r="I32" s="22"/>
      <c r="J32" s="22"/>
      <c r="K32" s="22"/>
      <c r="L32" s="22"/>
      <c r="M32" s="22"/>
      <c r="N32" s="40"/>
      <c r="O32" s="40"/>
      <c r="P32" s="40"/>
      <c r="Q32" s="7"/>
    </row>
    <row r="33" spans="1:17">
      <c r="A33" s="47">
        <v>1989</v>
      </c>
      <c r="B33" s="86">
        <v>191</v>
      </c>
      <c r="C33" s="88">
        <v>170</v>
      </c>
      <c r="D33" s="86">
        <v>202</v>
      </c>
      <c r="E33" s="86">
        <v>198</v>
      </c>
      <c r="F33" s="46">
        <v>31</v>
      </c>
      <c r="G33" s="22"/>
      <c r="H33" s="22"/>
      <c r="I33" s="22"/>
      <c r="J33" s="22"/>
      <c r="K33" s="22"/>
      <c r="L33" s="22"/>
      <c r="M33" s="22"/>
      <c r="N33" s="40"/>
      <c r="O33" s="40"/>
      <c r="P33" s="40"/>
      <c r="Q33" s="7"/>
    </row>
    <row r="34" spans="1:17">
      <c r="A34" s="9">
        <v>1988</v>
      </c>
      <c r="B34" s="86">
        <v>200</v>
      </c>
      <c r="C34" s="88">
        <v>178</v>
      </c>
      <c r="D34" s="86">
        <v>211</v>
      </c>
      <c r="E34" s="86">
        <v>208</v>
      </c>
      <c r="F34" s="14">
        <v>32</v>
      </c>
      <c r="G34" s="22"/>
      <c r="H34" s="22"/>
      <c r="I34" s="22"/>
      <c r="J34" s="22"/>
      <c r="K34" s="22"/>
      <c r="L34" s="22"/>
      <c r="M34" s="22"/>
      <c r="N34" s="40"/>
      <c r="O34" s="40"/>
      <c r="P34" s="40"/>
      <c r="Q34" s="7"/>
    </row>
    <row r="35" spans="1:17">
      <c r="A35" s="47">
        <v>1987</v>
      </c>
      <c r="B35" s="86">
        <v>209</v>
      </c>
      <c r="C35" s="88">
        <v>186</v>
      </c>
      <c r="D35" s="86">
        <v>217</v>
      </c>
      <c r="E35" s="86">
        <v>214</v>
      </c>
      <c r="F35" s="46">
        <v>33</v>
      </c>
      <c r="G35" s="22"/>
      <c r="H35" s="22"/>
      <c r="I35" s="22"/>
      <c r="J35" s="22"/>
      <c r="K35" s="22"/>
      <c r="L35" s="22"/>
      <c r="M35" s="22"/>
      <c r="N35" s="40"/>
      <c r="O35" s="40"/>
      <c r="P35" s="40"/>
      <c r="Q35" s="7"/>
    </row>
    <row r="36" spans="1:17">
      <c r="A36" s="9">
        <v>1986</v>
      </c>
      <c r="B36" s="86">
        <v>213</v>
      </c>
      <c r="C36" s="88">
        <v>189</v>
      </c>
      <c r="D36" s="86">
        <v>218</v>
      </c>
      <c r="E36" s="86">
        <v>218</v>
      </c>
      <c r="F36" s="14">
        <v>34</v>
      </c>
      <c r="G36" s="22"/>
      <c r="H36" s="22"/>
      <c r="I36" s="22"/>
      <c r="J36" s="22"/>
      <c r="K36" s="22"/>
      <c r="L36" s="22"/>
      <c r="M36" s="22"/>
      <c r="N36" s="40"/>
      <c r="O36" s="40"/>
      <c r="P36" s="40"/>
      <c r="Q36" s="7"/>
    </row>
    <row r="37" spans="1:17">
      <c r="A37" s="47">
        <v>1985</v>
      </c>
      <c r="B37" s="86">
        <v>215</v>
      </c>
      <c r="C37" s="88">
        <v>192</v>
      </c>
      <c r="D37" s="86">
        <v>219</v>
      </c>
      <c r="E37" s="86">
        <v>221</v>
      </c>
      <c r="F37" s="46">
        <v>35</v>
      </c>
      <c r="G37" s="22"/>
      <c r="H37" s="22"/>
      <c r="I37" s="22"/>
      <c r="J37" s="22"/>
      <c r="K37" s="22"/>
      <c r="L37" s="22"/>
      <c r="M37" s="22"/>
      <c r="N37" s="40"/>
      <c r="O37" s="40"/>
      <c r="P37" s="40"/>
      <c r="Q37" s="7"/>
    </row>
    <row r="38" spans="1:17">
      <c r="A38" s="9">
        <v>1984</v>
      </c>
      <c r="B38" s="86">
        <v>218</v>
      </c>
      <c r="C38" s="88">
        <v>197</v>
      </c>
      <c r="D38" s="86">
        <v>220</v>
      </c>
      <c r="E38" s="86">
        <v>224</v>
      </c>
      <c r="F38" s="14">
        <v>36</v>
      </c>
      <c r="G38" s="22"/>
      <c r="H38" s="22"/>
      <c r="I38" s="22"/>
      <c r="J38" s="22"/>
      <c r="K38" s="22"/>
      <c r="L38" s="22"/>
      <c r="M38" s="22"/>
      <c r="N38" s="40"/>
      <c r="O38" s="40"/>
      <c r="P38" s="40"/>
      <c r="Q38" s="7"/>
    </row>
    <row r="39" spans="1:17">
      <c r="A39" s="47">
        <v>1983</v>
      </c>
      <c r="B39" s="86">
        <v>225</v>
      </c>
      <c r="C39" s="88">
        <v>201</v>
      </c>
      <c r="D39" s="86">
        <v>227</v>
      </c>
      <c r="E39" s="86">
        <v>227</v>
      </c>
      <c r="F39" s="46">
        <v>37</v>
      </c>
      <c r="G39" s="22"/>
      <c r="H39" s="22"/>
      <c r="I39" s="22"/>
      <c r="J39" s="22"/>
      <c r="K39" s="22"/>
      <c r="L39" s="22"/>
      <c r="M39" s="22"/>
      <c r="N39" s="40"/>
      <c r="O39" s="40"/>
      <c r="P39" s="40"/>
      <c r="Q39" s="7"/>
    </row>
    <row r="40" spans="1:17">
      <c r="A40" s="9">
        <v>1982</v>
      </c>
      <c r="B40" s="86">
        <v>230</v>
      </c>
      <c r="C40" s="88">
        <v>205</v>
      </c>
      <c r="D40" s="86">
        <v>238</v>
      </c>
      <c r="E40" s="86">
        <v>233</v>
      </c>
      <c r="F40" s="14">
        <v>38</v>
      </c>
      <c r="G40" s="22"/>
      <c r="H40" s="22"/>
      <c r="I40" s="22"/>
      <c r="J40" s="22"/>
      <c r="K40" s="22"/>
      <c r="L40" s="22"/>
      <c r="M40" s="22"/>
      <c r="N40" s="40"/>
      <c r="O40" s="40"/>
      <c r="P40" s="40"/>
      <c r="Q40" s="7"/>
    </row>
    <row r="41" spans="1:17">
      <c r="A41" s="47">
        <v>1981</v>
      </c>
      <c r="B41" s="86">
        <v>240</v>
      </c>
      <c r="C41" s="88">
        <v>216</v>
      </c>
      <c r="D41" s="86">
        <v>257</v>
      </c>
      <c r="E41" s="86">
        <v>249</v>
      </c>
      <c r="F41" s="46">
        <v>39</v>
      </c>
      <c r="G41" s="22"/>
      <c r="H41" s="22"/>
      <c r="I41" s="22"/>
      <c r="J41" s="22"/>
      <c r="K41" s="22"/>
      <c r="L41" s="22"/>
      <c r="M41" s="22"/>
      <c r="N41" s="40"/>
      <c r="O41" s="40"/>
      <c r="P41" s="40"/>
      <c r="Q41" s="7"/>
    </row>
    <row r="42" spans="1:17">
      <c r="A42" s="9">
        <v>1980</v>
      </c>
      <c r="B42" s="86">
        <v>263</v>
      </c>
      <c r="C42" s="88">
        <v>238</v>
      </c>
      <c r="D42" s="86">
        <v>285</v>
      </c>
      <c r="E42" s="86">
        <v>276</v>
      </c>
      <c r="F42" s="14">
        <v>40</v>
      </c>
      <c r="G42" s="22"/>
      <c r="H42" s="22"/>
      <c r="I42" s="22"/>
      <c r="J42" s="22"/>
      <c r="K42" s="22"/>
      <c r="L42" s="22"/>
      <c r="M42" s="22"/>
      <c r="N42" s="40"/>
      <c r="O42" s="40"/>
      <c r="P42" s="40"/>
      <c r="Q42" s="7"/>
    </row>
    <row r="43" spans="1:17">
      <c r="A43" s="22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40"/>
      <c r="O43" s="40"/>
      <c r="P43" s="40"/>
      <c r="Q43" s="7"/>
    </row>
    <row r="44" spans="1:17">
      <c r="A44" s="22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40"/>
      <c r="O44" s="40"/>
      <c r="P44" s="40"/>
      <c r="Q44" s="7"/>
    </row>
    <row r="45" spans="1:17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40"/>
      <c r="O45" s="41"/>
      <c r="P45" s="41"/>
      <c r="Q45" s="7"/>
    </row>
    <row r="46" spans="1:17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40"/>
      <c r="O46" s="41"/>
      <c r="P46" s="41"/>
      <c r="Q46" s="7"/>
    </row>
    <row r="47" spans="1:1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40"/>
      <c r="O47" s="40"/>
      <c r="P47" s="40"/>
      <c r="Q47" s="7"/>
    </row>
    <row r="48" spans="1:17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41"/>
      <c r="O48" s="40"/>
      <c r="P48" s="40"/>
      <c r="Q48" s="7"/>
    </row>
    <row r="49" spans="14:17">
      <c r="N49" s="41"/>
      <c r="O49" s="40"/>
      <c r="P49" s="40"/>
      <c r="Q49" s="7"/>
    </row>
    <row r="50" spans="14:17">
      <c r="N50" s="41"/>
      <c r="O50" s="40"/>
      <c r="P50" s="40"/>
      <c r="Q50" s="7"/>
    </row>
    <row r="51" spans="14:17">
      <c r="N51" s="41"/>
      <c r="O51" s="40"/>
      <c r="P51" s="40"/>
      <c r="Q51" s="7"/>
    </row>
    <row r="52" spans="14:17">
      <c r="N52" s="41"/>
      <c r="O52" s="40"/>
      <c r="P52" s="40"/>
      <c r="Q52" s="7"/>
    </row>
    <row r="53" spans="14:17">
      <c r="N53" s="41"/>
      <c r="O53" s="40"/>
      <c r="P53" s="40"/>
      <c r="Q53" s="7"/>
    </row>
    <row r="54" spans="14:17">
      <c r="N54" s="41"/>
      <c r="O54" s="40"/>
      <c r="P54" s="40"/>
      <c r="Q54" s="7"/>
    </row>
    <row r="55" spans="14:17">
      <c r="N55" s="7"/>
      <c r="O55" s="7"/>
      <c r="P55" s="7"/>
      <c r="Q55" s="7"/>
    </row>
    <row r="56" spans="14:17">
      <c r="N56" s="41"/>
      <c r="O56" s="40"/>
      <c r="P56" s="40"/>
      <c r="Q56" s="7"/>
    </row>
    <row r="57" spans="14:17">
      <c r="N57" s="41"/>
      <c r="O57" s="40"/>
      <c r="P57" s="40"/>
      <c r="Q57" s="7"/>
    </row>
    <row r="58" spans="14:17">
      <c r="N58" s="41"/>
      <c r="O58" s="40"/>
      <c r="P58" s="40"/>
      <c r="Q58" s="7"/>
    </row>
    <row r="59" spans="14:17">
      <c r="N59" s="7"/>
      <c r="O59" s="7"/>
      <c r="P59" s="7"/>
      <c r="Q59" s="7"/>
    </row>
    <row r="60" spans="14:17">
      <c r="N60" s="7"/>
      <c r="O60" s="7"/>
      <c r="P60" s="7"/>
      <c r="Q60" s="7"/>
    </row>
  </sheetData>
  <mergeCells count="1">
    <mergeCell ref="H3:L3"/>
  </mergeCells>
  <pageMargins left="0.7" right="0.7" top="0.75" bottom="0.75" header="0.3" footer="0.3"/>
  <pageSetup orientation="portrait" r:id="rId1"/>
  <headerFooter>
    <oddFooter>&amp;A</oddFooter>
  </headerFooter>
  <colBreaks count="1" manualBreakCount="1">
    <brk id="6" max="4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H44"/>
  <sheetViews>
    <sheetView zoomScaleNormal="100" workbookViewId="0">
      <selection activeCell="C6" sqref="C6"/>
    </sheetView>
  </sheetViews>
  <sheetFormatPr defaultColWidth="8.81640625" defaultRowHeight="14.5"/>
  <cols>
    <col min="1" max="1" width="8.453125" bestFit="1" customWidth="1"/>
    <col min="2" max="23" width="5.7265625" customWidth="1"/>
  </cols>
  <sheetData>
    <row r="1" spans="1:34">
      <c r="A1" s="22"/>
      <c r="B1" s="92" t="s">
        <v>69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3" t="s">
        <v>16</v>
      </c>
      <c r="B2" s="48">
        <v>3</v>
      </c>
      <c r="C2" s="3">
        <v>4</v>
      </c>
      <c r="D2" s="3">
        <v>5</v>
      </c>
      <c r="E2" s="3">
        <v>6</v>
      </c>
      <c r="F2" s="3">
        <v>7</v>
      </c>
      <c r="G2" s="3">
        <v>8</v>
      </c>
      <c r="H2" s="3">
        <v>9</v>
      </c>
      <c r="I2" s="3">
        <v>10</v>
      </c>
      <c r="J2" s="3">
        <v>11</v>
      </c>
      <c r="K2" s="3">
        <v>12</v>
      </c>
      <c r="L2" s="3">
        <v>13</v>
      </c>
      <c r="M2" s="3">
        <v>14</v>
      </c>
      <c r="N2" s="3">
        <v>15</v>
      </c>
      <c r="O2" s="3">
        <v>17</v>
      </c>
      <c r="P2" s="3">
        <v>18</v>
      </c>
      <c r="Q2" s="3">
        <v>20</v>
      </c>
      <c r="R2" s="3">
        <v>22</v>
      </c>
      <c r="S2" s="3">
        <v>25</v>
      </c>
      <c r="T2" s="3">
        <v>30</v>
      </c>
      <c r="U2" s="3">
        <v>35</v>
      </c>
      <c r="V2" s="3">
        <v>40</v>
      </c>
      <c r="W2" s="48" t="s">
        <v>6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s="22" customFormat="1">
      <c r="A3" s="81">
        <v>2019</v>
      </c>
      <c r="B3" s="82">
        <v>66.317783824789927</v>
      </c>
      <c r="C3" s="82">
        <v>74.899362007046804</v>
      </c>
      <c r="D3" s="83">
        <v>80.182149163236573</v>
      </c>
      <c r="E3" s="82">
        <v>83.746373236449486</v>
      </c>
      <c r="F3" s="82">
        <v>86.314881539518609</v>
      </c>
      <c r="G3" s="82">
        <v>88.246432992957068</v>
      </c>
      <c r="H3" s="82">
        <v>89.752688709908242</v>
      </c>
      <c r="I3" s="83">
        <v>90.957270857569554</v>
      </c>
      <c r="J3" s="82">
        <v>91.942669521274354</v>
      </c>
      <c r="K3" s="82">
        <v>92.762443461077282</v>
      </c>
      <c r="L3" s="82">
        <v>93.454551345631984</v>
      </c>
      <c r="M3" s="82">
        <v>94.04741263603168</v>
      </c>
      <c r="N3" s="83">
        <v>94.558456603150717</v>
      </c>
      <c r="O3" s="82">
        <v>95.39664351131313</v>
      </c>
      <c r="P3" s="82">
        <v>95.744130208247327</v>
      </c>
      <c r="Q3" s="83">
        <v>96.330716895470388</v>
      </c>
      <c r="R3" s="82">
        <v>96.805131952330044</v>
      </c>
      <c r="S3" s="83">
        <v>97.366553809588368</v>
      </c>
      <c r="T3" s="83">
        <v>98.033865716516772</v>
      </c>
      <c r="U3" s="83">
        <v>98.491231931649025</v>
      </c>
      <c r="V3" s="83">
        <v>98.818422299993003</v>
      </c>
      <c r="W3" s="6">
        <v>1</v>
      </c>
    </row>
    <row r="4" spans="1:34">
      <c r="A4" s="81">
        <v>2018</v>
      </c>
      <c r="B4" s="82">
        <v>36.876770872262135</v>
      </c>
      <c r="C4" s="82">
        <v>51.391888244520715</v>
      </c>
      <c r="D4" s="83">
        <v>60.984981258072899</v>
      </c>
      <c r="E4" s="82">
        <v>67.710148010882747</v>
      </c>
      <c r="F4" s="82">
        <v>72.653626831508163</v>
      </c>
      <c r="G4" s="82">
        <v>76.435522946631735</v>
      </c>
      <c r="H4" s="82">
        <v>79.399885966791032</v>
      </c>
      <c r="I4" s="83">
        <v>81.787592634879303</v>
      </c>
      <c r="J4" s="82">
        <v>83.748567569422022</v>
      </c>
      <c r="K4" s="82">
        <v>85.382490089151503</v>
      </c>
      <c r="L4" s="82">
        <v>86.770053046597212</v>
      </c>
      <c r="M4" s="82">
        <v>87.95938820302672</v>
      </c>
      <c r="N4" s="83">
        <v>88.987862955640622</v>
      </c>
      <c r="O4" s="82">
        <v>90.67461283989266</v>
      </c>
      <c r="P4" s="82">
        <v>91.376633948887658</v>
      </c>
      <c r="Q4" s="83">
        <v>92.559937688579751</v>
      </c>
      <c r="R4" s="82">
        <v>93.519548827111691</v>
      </c>
      <c r="S4" s="83">
        <v>94.65566447973535</v>
      </c>
      <c r="T4" s="83">
        <v>96.00767779601091</v>
      </c>
      <c r="U4" s="83">
        <v>96.936057967076252</v>
      </c>
      <c r="V4" s="83">
        <v>97.600907817210015</v>
      </c>
      <c r="W4" s="6">
        <v>2</v>
      </c>
      <c r="X4" s="22"/>
      <c r="Y4" s="22"/>
      <c r="Z4" s="22"/>
      <c r="AA4" s="36" t="s">
        <v>70</v>
      </c>
      <c r="AB4" s="23"/>
      <c r="AC4" s="23"/>
      <c r="AD4" s="23"/>
      <c r="AE4" s="23"/>
      <c r="AF4" s="23"/>
      <c r="AG4" s="23"/>
      <c r="AH4" s="23"/>
    </row>
    <row r="5" spans="1:34">
      <c r="A5" s="81">
        <v>2017</v>
      </c>
      <c r="B5" s="82">
        <v>16.098759313544416</v>
      </c>
      <c r="C5" s="82">
        <v>31.26628732988916</v>
      </c>
      <c r="D5" s="83">
        <v>43.392993227994694</v>
      </c>
      <c r="E5" s="82">
        <v>52.468819147720524</v>
      </c>
      <c r="F5" s="82">
        <v>59.337674865298204</v>
      </c>
      <c r="G5" s="82">
        <v>64.760763679909374</v>
      </c>
      <c r="H5" s="82">
        <v>69.075340533731506</v>
      </c>
      <c r="I5" s="83">
        <v>72.584128855475001</v>
      </c>
      <c r="J5" s="82">
        <v>75.479737242033735</v>
      </c>
      <c r="K5" s="82">
        <v>77.915170887308818</v>
      </c>
      <c r="L5" s="82">
        <v>79.985312185348008</v>
      </c>
      <c r="M5" s="82">
        <v>81.758819851662224</v>
      </c>
      <c r="N5" s="83">
        <v>83.305378948415608</v>
      </c>
      <c r="O5" s="82">
        <v>85.843168251321444</v>
      </c>
      <c r="P5" s="82">
        <v>86.89936236778172</v>
      </c>
      <c r="Q5" s="83">
        <v>88.691199176437394</v>
      </c>
      <c r="R5" s="82">
        <v>90.142431934511734</v>
      </c>
      <c r="S5" s="83">
        <v>91.86745751748785</v>
      </c>
      <c r="T5" s="83">
        <v>93.92203426982563</v>
      </c>
      <c r="U5" s="83">
        <v>95.334291029677615</v>
      </c>
      <c r="V5" s="83">
        <v>96.34629652537123</v>
      </c>
      <c r="W5" s="6">
        <v>3</v>
      </c>
      <c r="X5" s="22"/>
      <c r="Y5" s="22"/>
      <c r="Z5" s="22"/>
      <c r="AA5" s="35"/>
      <c r="AB5" s="22"/>
      <c r="AC5" s="22"/>
      <c r="AD5" s="22"/>
      <c r="AE5" s="22"/>
      <c r="AF5" s="22"/>
      <c r="AG5" s="22"/>
      <c r="AH5" s="22"/>
    </row>
    <row r="6" spans="1:34">
      <c r="A6" s="81">
        <v>2016</v>
      </c>
      <c r="B6" s="82">
        <v>5.849216513144003</v>
      </c>
      <c r="C6" s="82">
        <v>16</v>
      </c>
      <c r="D6" s="83">
        <v>28.272063254894075</v>
      </c>
      <c r="E6" s="82">
        <v>38.463977132758778</v>
      </c>
      <c r="F6" s="82">
        <v>46.852706062972807</v>
      </c>
      <c r="G6" s="82">
        <v>53.541122661472649</v>
      </c>
      <c r="H6" s="82">
        <v>58.957845818106335</v>
      </c>
      <c r="I6" s="83">
        <v>63.476676873226488</v>
      </c>
      <c r="J6" s="82">
        <v>67.224232118875022</v>
      </c>
      <c r="K6" s="82">
        <v>70.410851017721782</v>
      </c>
      <c r="L6" s="82">
        <v>73.118557555808707</v>
      </c>
      <c r="M6" s="82">
        <v>75.480638657465775</v>
      </c>
      <c r="N6" s="83">
        <v>77.527140852578142</v>
      </c>
      <c r="O6" s="82">
        <v>80.918168385156235</v>
      </c>
      <c r="P6" s="82">
        <v>82.334805592934529</v>
      </c>
      <c r="Q6" s="83">
        <v>84.731924769563577</v>
      </c>
      <c r="R6" s="82">
        <v>86.683437582399478</v>
      </c>
      <c r="S6" s="83">
        <v>89.003056708633451</v>
      </c>
      <c r="T6" s="83">
        <v>91.775063932880002</v>
      </c>
      <c r="U6" s="83">
        <v>93.684471260547923</v>
      </c>
      <c r="V6" s="83">
        <v>95.054428322327595</v>
      </c>
      <c r="W6" s="6">
        <v>4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81">
        <v>2015</v>
      </c>
      <c r="B7" s="82">
        <v>0</v>
      </c>
      <c r="C7" s="82">
        <v>7.9982768565838889</v>
      </c>
      <c r="D7" s="83">
        <v>16.792635856945832</v>
      </c>
      <c r="E7" s="82">
        <v>26.461599051613653</v>
      </c>
      <c r="F7" s="82">
        <v>35.341947003584458</v>
      </c>
      <c r="G7" s="82">
        <v>42.904350384530993</v>
      </c>
      <c r="H7" s="82">
        <v>49.229690067590106</v>
      </c>
      <c r="I7" s="83">
        <v>54.607852528823251</v>
      </c>
      <c r="J7" s="82">
        <v>59.085406287785112</v>
      </c>
      <c r="K7" s="82">
        <v>62.93990376927546</v>
      </c>
      <c r="L7" s="82">
        <v>66.283502761606883</v>
      </c>
      <c r="M7" s="82">
        <v>69.162504929850783</v>
      </c>
      <c r="N7" s="83">
        <v>71.714493266938845</v>
      </c>
      <c r="O7" s="82">
        <v>75.920700695149122</v>
      </c>
      <c r="P7" s="82">
        <v>77.677987780977944</v>
      </c>
      <c r="Q7" s="83">
        <v>80.692190017632242</v>
      </c>
      <c r="R7" s="82">
        <v>83.136569405006938</v>
      </c>
      <c r="S7" s="83">
        <v>86.064912205396723</v>
      </c>
      <c r="T7" s="83">
        <v>89.565721695858898</v>
      </c>
      <c r="U7" s="83">
        <v>91.986710301956592</v>
      </c>
      <c r="V7" s="83">
        <v>93.723263129672759</v>
      </c>
      <c r="W7" s="6">
        <v>5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81">
        <v>2014</v>
      </c>
      <c r="B8" s="82">
        <v>0</v>
      </c>
      <c r="C8" s="82">
        <v>2.5663090625429956</v>
      </c>
      <c r="D8" s="83">
        <v>9.4804095238911987</v>
      </c>
      <c r="E8" s="82">
        <v>17.144997393229989</v>
      </c>
      <c r="F8" s="82">
        <v>25.26083017868363</v>
      </c>
      <c r="G8" s="82">
        <v>33.260606935273557</v>
      </c>
      <c r="H8" s="82">
        <v>40.051603537510786</v>
      </c>
      <c r="I8" s="83">
        <v>46.100741466824338</v>
      </c>
      <c r="J8" s="82">
        <v>51.176727332203967</v>
      </c>
      <c r="K8" s="82">
        <v>55.667831024892678</v>
      </c>
      <c r="L8" s="82">
        <v>59.525230359729917</v>
      </c>
      <c r="M8" s="82">
        <v>62.869908718776699</v>
      </c>
      <c r="N8" s="83">
        <v>65.897536771426886</v>
      </c>
      <c r="O8" s="82">
        <v>70.876899930171561</v>
      </c>
      <c r="P8" s="82">
        <v>72.984238817272868</v>
      </c>
      <c r="Q8" s="83">
        <v>76.585326727310871</v>
      </c>
      <c r="R8" s="82">
        <v>79.531006266854988</v>
      </c>
      <c r="S8" s="83">
        <v>83.060747109045167</v>
      </c>
      <c r="T8" s="83">
        <v>87.303369591369957</v>
      </c>
      <c r="U8" s="83">
        <v>90.241808739020399</v>
      </c>
      <c r="V8" s="83">
        <v>92.354658533106218</v>
      </c>
      <c r="W8" s="6">
        <v>6</v>
      </c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81">
        <v>2013</v>
      </c>
      <c r="B9" s="81"/>
      <c r="C9" s="82">
        <v>0</v>
      </c>
      <c r="D9" s="83">
        <v>4.8474810803284623</v>
      </c>
      <c r="E9" s="82">
        <v>10.381776532153374</v>
      </c>
      <c r="F9" s="82">
        <v>17.500802128446434</v>
      </c>
      <c r="G9" s="82">
        <v>24.653348383703801</v>
      </c>
      <c r="H9" s="82">
        <v>31.589731441870562</v>
      </c>
      <c r="I9" s="83">
        <v>38.062893238001685</v>
      </c>
      <c r="J9" s="82">
        <v>43.570802735623268</v>
      </c>
      <c r="K9" s="82">
        <v>48.538343400445285</v>
      </c>
      <c r="L9" s="82">
        <v>52.817998600437491</v>
      </c>
      <c r="M9" s="82">
        <v>56.720108641179777</v>
      </c>
      <c r="N9" s="83">
        <v>60.063972620129825</v>
      </c>
      <c r="O9" s="82">
        <v>65.825972198298146</v>
      </c>
      <c r="P9" s="82">
        <v>68.220640075973023</v>
      </c>
      <c r="Q9" s="83">
        <v>72.427102910848589</v>
      </c>
      <c r="R9" s="82">
        <v>75.841398753431037</v>
      </c>
      <c r="S9" s="83">
        <v>79.993588471342676</v>
      </c>
      <c r="T9" s="83">
        <v>84.978774470299939</v>
      </c>
      <c r="U9" s="83">
        <v>88.447565771148589</v>
      </c>
      <c r="V9" s="83">
        <v>90.944599327258345</v>
      </c>
      <c r="W9" s="6">
        <v>7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81">
        <v>2012</v>
      </c>
      <c r="B10" s="81"/>
      <c r="C10" s="82">
        <v>0</v>
      </c>
      <c r="D10" s="83">
        <v>0.80654216463811856</v>
      </c>
      <c r="E10" s="82">
        <v>6.3596885554397335</v>
      </c>
      <c r="F10" s="82">
        <v>11.591154712745046</v>
      </c>
      <c r="G10" s="82">
        <v>17.859969380990727</v>
      </c>
      <c r="H10" s="82">
        <v>24.108555359709868</v>
      </c>
      <c r="I10" s="83">
        <v>30.661541414395323</v>
      </c>
      <c r="J10" s="82">
        <v>36.358660710250518</v>
      </c>
      <c r="K10" s="82">
        <v>41.645600988372934</v>
      </c>
      <c r="L10" s="82">
        <v>46.381344870721094</v>
      </c>
      <c r="M10" s="82">
        <v>50.63832319503522</v>
      </c>
      <c r="N10" s="83">
        <v>54.37268450293152</v>
      </c>
      <c r="O10" s="82">
        <v>60.791568939760928</v>
      </c>
      <c r="P10" s="82">
        <v>63.493237463159559</v>
      </c>
      <c r="Q10" s="83">
        <v>68.234929152340158</v>
      </c>
      <c r="R10" s="82">
        <v>72.1327060707209</v>
      </c>
      <c r="S10" s="83">
        <v>76.869418025716641</v>
      </c>
      <c r="T10" s="83">
        <v>82.593315794757515</v>
      </c>
      <c r="U10" s="83">
        <v>86.598245400445123</v>
      </c>
      <c r="V10" s="83">
        <v>89.49890101664964</v>
      </c>
      <c r="W10" s="6">
        <v>8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81">
        <v>2011</v>
      </c>
      <c r="B11" s="81"/>
      <c r="C11" s="82">
        <v>0</v>
      </c>
      <c r="D11" s="83">
        <v>0</v>
      </c>
      <c r="E11" s="82">
        <v>2.73106221612283</v>
      </c>
      <c r="F11" s="82">
        <v>7.4984665199284457</v>
      </c>
      <c r="G11" s="82">
        <v>12.390265969975129</v>
      </c>
      <c r="H11" s="82">
        <v>18.222415076476139</v>
      </c>
      <c r="I11" s="83">
        <v>24.114220467853873</v>
      </c>
      <c r="J11" s="82">
        <v>29.678020179539423</v>
      </c>
      <c r="K11" s="82">
        <v>35.283888802649471</v>
      </c>
      <c r="L11" s="82">
        <v>40.208026698622618</v>
      </c>
      <c r="M11" s="82">
        <v>44.700772003691995</v>
      </c>
      <c r="N11" s="83">
        <v>48.800405398561928</v>
      </c>
      <c r="O11" s="82">
        <v>55.698626202119094</v>
      </c>
      <c r="P11" s="82">
        <v>58.797388447603659</v>
      </c>
      <c r="Q11" s="83">
        <v>64.026884224814012</v>
      </c>
      <c r="R11" s="82">
        <v>68.339821555528204</v>
      </c>
      <c r="S11" s="83">
        <v>73.695060549379406</v>
      </c>
      <c r="T11" s="83">
        <v>80.175090870833913</v>
      </c>
      <c r="U11" s="83">
        <v>84.707377959565292</v>
      </c>
      <c r="V11" s="83">
        <v>88.00868323613102</v>
      </c>
      <c r="W11" s="6">
        <v>9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81">
        <v>2010</v>
      </c>
      <c r="B12" s="81"/>
      <c r="C12" s="82">
        <v>0</v>
      </c>
      <c r="D12" s="83">
        <v>0</v>
      </c>
      <c r="E12" s="82">
        <v>0</v>
      </c>
      <c r="F12" s="82">
        <v>4.0363805507868795</v>
      </c>
      <c r="G12" s="82">
        <v>8.8653290080612059</v>
      </c>
      <c r="H12" s="82">
        <v>13.36881585031422</v>
      </c>
      <c r="I12" s="83">
        <v>18.588052360103887</v>
      </c>
      <c r="J12" s="82">
        <v>23.690538115393988</v>
      </c>
      <c r="K12" s="82">
        <v>29.238231662672153</v>
      </c>
      <c r="L12" s="82">
        <v>34.158911664042833</v>
      </c>
      <c r="M12" s="82">
        <v>38.970974179470154</v>
      </c>
      <c r="N12" s="83">
        <v>43.242196704163071</v>
      </c>
      <c r="O12" s="82">
        <v>50.752741025726664</v>
      </c>
      <c r="P12" s="82">
        <v>54.050016630568166</v>
      </c>
      <c r="Q12" s="83">
        <v>59.820481647119685</v>
      </c>
      <c r="R12" s="82">
        <v>64.582378796770001</v>
      </c>
      <c r="S12" s="83">
        <v>70.478011506211899</v>
      </c>
      <c r="T12" s="83">
        <v>77.691622068519735</v>
      </c>
      <c r="U12" s="83">
        <v>82.777928301892501</v>
      </c>
      <c r="V12" s="83">
        <v>86.486988943368928</v>
      </c>
      <c r="W12" s="6">
        <v>10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81">
        <v>2009</v>
      </c>
      <c r="B13" s="81"/>
      <c r="C13" s="82">
        <v>0</v>
      </c>
      <c r="D13" s="83">
        <v>0</v>
      </c>
      <c r="E13" s="82">
        <v>0</v>
      </c>
      <c r="F13" s="82">
        <v>1.3183453057223853</v>
      </c>
      <c r="G13" s="82">
        <v>5.638853246152066</v>
      </c>
      <c r="H13" s="82">
        <v>9.7191587127251964</v>
      </c>
      <c r="I13" s="83">
        <v>14.137039299621327</v>
      </c>
      <c r="J13" s="82">
        <v>18.956791943042404</v>
      </c>
      <c r="K13" s="82">
        <v>23.746596635083694</v>
      </c>
      <c r="L13" s="82">
        <v>28.745040790242243</v>
      </c>
      <c r="M13" s="82">
        <v>33.523893346106298</v>
      </c>
      <c r="N13" s="83">
        <v>38.03437600744914</v>
      </c>
      <c r="O13" s="82">
        <v>45.897237358557014</v>
      </c>
      <c r="P13" s="82">
        <v>49.479650851015414</v>
      </c>
      <c r="Q13" s="83">
        <v>55.631604741886164</v>
      </c>
      <c r="R13" s="82">
        <v>60.832032125649661</v>
      </c>
      <c r="S13" s="83">
        <v>67.237505995997054</v>
      </c>
      <c r="T13" s="83">
        <v>75.152645888689619</v>
      </c>
      <c r="U13" s="83">
        <v>80.802353557382389</v>
      </c>
      <c r="V13" s="83">
        <v>84.916675616037764</v>
      </c>
      <c r="W13" s="6">
        <v>11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81">
        <v>2008</v>
      </c>
      <c r="B14" s="81"/>
      <c r="C14" s="82">
        <v>0</v>
      </c>
      <c r="D14" s="83">
        <v>0</v>
      </c>
      <c r="E14" s="82">
        <v>0</v>
      </c>
      <c r="F14" s="82">
        <v>0</v>
      </c>
      <c r="G14" s="82">
        <v>2.9019505563929737</v>
      </c>
      <c r="H14" s="82">
        <v>6.8945041996181997</v>
      </c>
      <c r="I14" s="83">
        <v>10.705655420687233</v>
      </c>
      <c r="J14" s="82">
        <v>14.782100884762094</v>
      </c>
      <c r="K14" s="82">
        <v>19.328542339907056</v>
      </c>
      <c r="L14" s="82">
        <v>23.913156668862303</v>
      </c>
      <c r="M14" s="82">
        <v>28.418991842610986</v>
      </c>
      <c r="N14" s="83">
        <v>33.101866094881593</v>
      </c>
      <c r="O14" s="82">
        <v>41.163094195596791</v>
      </c>
      <c r="P14" s="82">
        <v>44.8375548533215</v>
      </c>
      <c r="Q14" s="83">
        <v>51.474245874420234</v>
      </c>
      <c r="R14" s="82">
        <v>56.994343804678891</v>
      </c>
      <c r="S14" s="83">
        <v>63.972815198353636</v>
      </c>
      <c r="T14" s="83">
        <v>72.617698350192398</v>
      </c>
      <c r="U14" s="83">
        <v>78.787967070935167</v>
      </c>
      <c r="V14" s="83">
        <v>83.322069803689487</v>
      </c>
      <c r="W14" s="6">
        <v>12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81">
        <v>2007</v>
      </c>
      <c r="B15" s="81"/>
      <c r="C15" s="82">
        <v>0</v>
      </c>
      <c r="D15" s="83">
        <v>0</v>
      </c>
      <c r="E15" s="82">
        <v>0</v>
      </c>
      <c r="F15" s="82">
        <v>0</v>
      </c>
      <c r="G15" s="82">
        <v>0</v>
      </c>
      <c r="H15" s="82">
        <v>4.082233140272935</v>
      </c>
      <c r="I15" s="83">
        <v>8.0739760190333527</v>
      </c>
      <c r="J15" s="82">
        <v>11.443035996746262</v>
      </c>
      <c r="K15" s="82">
        <v>15.304025012666203</v>
      </c>
      <c r="L15" s="82">
        <v>19.70314781675399</v>
      </c>
      <c r="M15" s="82">
        <v>23.801980919302888</v>
      </c>
      <c r="N15" s="83">
        <v>28.262793744840653</v>
      </c>
      <c r="O15" s="82">
        <v>36.619223596366332</v>
      </c>
      <c r="P15" s="82">
        <v>40.481602650007268</v>
      </c>
      <c r="Q15" s="83">
        <v>47.364253227486643</v>
      </c>
      <c r="R15" s="82">
        <v>53.276990016705703</v>
      </c>
      <c r="S15" s="83">
        <v>60.691294277133181</v>
      </c>
      <c r="T15" s="83">
        <v>70.006990213542139</v>
      </c>
      <c r="U15" s="83">
        <v>76.738356473499067</v>
      </c>
      <c r="V15" s="83">
        <v>81.673005439136091</v>
      </c>
      <c r="W15" s="6">
        <v>13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81">
        <v>2006</v>
      </c>
      <c r="B16" s="81"/>
      <c r="C16" s="82">
        <v>0</v>
      </c>
      <c r="D16" s="83">
        <v>0</v>
      </c>
      <c r="E16" s="82">
        <v>0</v>
      </c>
      <c r="F16" s="82">
        <v>0</v>
      </c>
      <c r="G16" s="82">
        <v>0</v>
      </c>
      <c r="H16" s="82">
        <v>1.5068310338139119</v>
      </c>
      <c r="I16" s="83">
        <v>5.5816488892871448</v>
      </c>
      <c r="J16" s="82">
        <v>8.8060927876361337</v>
      </c>
      <c r="K16" s="82">
        <v>11.937057145781752</v>
      </c>
      <c r="L16" s="82">
        <v>15.726462900383709</v>
      </c>
      <c r="M16" s="82">
        <v>20.080640919483447</v>
      </c>
      <c r="N16" s="83">
        <v>24.12671409142477</v>
      </c>
      <c r="O16" s="82">
        <v>32.304020060199335</v>
      </c>
      <c r="P16" s="82">
        <v>36.062155362640446</v>
      </c>
      <c r="Q16" s="83">
        <v>43.323735943815414</v>
      </c>
      <c r="R16" s="82">
        <v>49.448800709224997</v>
      </c>
      <c r="S16" s="83">
        <v>57.400007591864757</v>
      </c>
      <c r="T16" s="83">
        <v>67.348592397949787</v>
      </c>
      <c r="U16" s="83">
        <v>74.646922743540131</v>
      </c>
      <c r="V16" s="83">
        <v>80.010342370238789</v>
      </c>
      <c r="W16" s="6">
        <v>14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23">
      <c r="A17" s="81">
        <v>2005</v>
      </c>
      <c r="B17" s="81"/>
      <c r="C17" s="82">
        <v>0</v>
      </c>
      <c r="D17" s="83">
        <v>0</v>
      </c>
      <c r="E17" s="82">
        <v>0</v>
      </c>
      <c r="F17" s="82">
        <v>0</v>
      </c>
      <c r="G17" s="82">
        <v>0</v>
      </c>
      <c r="H17" s="82">
        <v>0</v>
      </c>
      <c r="I17" s="83">
        <v>3.0787942540720792</v>
      </c>
      <c r="J17" s="82">
        <v>6.4895549457392772</v>
      </c>
      <c r="K17" s="82">
        <v>9.7802831683461182</v>
      </c>
      <c r="L17" s="82">
        <v>12.801874399073707</v>
      </c>
      <c r="M17" s="82">
        <v>16.571305999478607</v>
      </c>
      <c r="N17" s="83">
        <v>20.460858529576079</v>
      </c>
      <c r="O17" s="82">
        <v>28.272094593447843</v>
      </c>
      <c r="P17" s="82">
        <v>32.089534443416781</v>
      </c>
      <c r="Q17" s="83">
        <v>39.382612365141043</v>
      </c>
      <c r="R17" s="82">
        <v>45.81716742025371</v>
      </c>
      <c r="S17" s="83">
        <v>54.105594944409084</v>
      </c>
      <c r="T17" s="83">
        <v>64.746064104188989</v>
      </c>
      <c r="U17" s="83">
        <v>72.471629552598429</v>
      </c>
      <c r="V17" s="83">
        <v>78.284977355197668</v>
      </c>
      <c r="W17" s="6">
        <v>15</v>
      </c>
    </row>
    <row r="18" spans="1:23">
      <c r="A18" s="81">
        <v>2004</v>
      </c>
      <c r="B18" s="81"/>
      <c r="C18" s="82">
        <v>0</v>
      </c>
      <c r="D18" s="83">
        <v>0</v>
      </c>
      <c r="E18" s="82">
        <v>0</v>
      </c>
      <c r="F18" s="82">
        <v>0</v>
      </c>
      <c r="G18" s="82">
        <v>0</v>
      </c>
      <c r="H18" s="82">
        <v>0</v>
      </c>
      <c r="I18" s="83">
        <v>0.9467896635108306</v>
      </c>
      <c r="J18" s="82">
        <v>4.0503095477050861</v>
      </c>
      <c r="K18" s="82">
        <v>7.4528410678868049</v>
      </c>
      <c r="L18" s="82">
        <v>10.525261822821076</v>
      </c>
      <c r="M18" s="82">
        <v>13.559500444440124</v>
      </c>
      <c r="N18" s="83">
        <v>16.852867614657999</v>
      </c>
      <c r="O18" s="82">
        <v>24.569635058848046</v>
      </c>
      <c r="P18" s="82">
        <v>28.062059344992441</v>
      </c>
      <c r="Q18" s="83">
        <v>35.576761184879018</v>
      </c>
      <c r="R18" s="82">
        <v>42.054598778300992</v>
      </c>
      <c r="S18" s="83">
        <v>50.83196403216985</v>
      </c>
      <c r="T18" s="83">
        <v>62.044200261351115</v>
      </c>
      <c r="U18" s="83">
        <v>70.307345993723231</v>
      </c>
      <c r="V18" s="83">
        <v>76.560538005352825</v>
      </c>
      <c r="W18" s="6">
        <v>16</v>
      </c>
    </row>
    <row r="19" spans="1:23">
      <c r="A19" s="81">
        <v>2003</v>
      </c>
      <c r="B19" s="81"/>
      <c r="C19" s="82">
        <v>0</v>
      </c>
      <c r="D19" s="83">
        <v>0</v>
      </c>
      <c r="E19" s="82">
        <v>0</v>
      </c>
      <c r="F19" s="82">
        <v>0</v>
      </c>
      <c r="G19" s="82">
        <v>0</v>
      </c>
      <c r="H19" s="82">
        <v>0</v>
      </c>
      <c r="I19" s="83">
        <v>0</v>
      </c>
      <c r="J19" s="82">
        <v>1.8332553019889075</v>
      </c>
      <c r="K19" s="82">
        <v>5.0722397406590298</v>
      </c>
      <c r="L19" s="82">
        <v>8.0381791929563668</v>
      </c>
      <c r="M19" s="82">
        <v>11.048299098615445</v>
      </c>
      <c r="N19" s="83">
        <v>14.199075441226086</v>
      </c>
      <c r="O19" s="82">
        <v>21.229071946723625</v>
      </c>
      <c r="P19" s="82">
        <v>24.659338271654669</v>
      </c>
      <c r="Q19" s="83">
        <v>31.943763080387281</v>
      </c>
      <c r="R19" s="82">
        <v>38.596239790870399</v>
      </c>
      <c r="S19" s="83">
        <v>47.576846421987355</v>
      </c>
      <c r="T19" s="83">
        <v>59.30278327177313</v>
      </c>
      <c r="U19" s="83">
        <v>68.130881816994858</v>
      </c>
      <c r="V19" s="83">
        <v>74.762182341211954</v>
      </c>
      <c r="W19" s="6">
        <v>17</v>
      </c>
    </row>
    <row r="20" spans="1:23">
      <c r="A20" s="81">
        <v>2002</v>
      </c>
      <c r="B20" s="81"/>
      <c r="C20" s="82">
        <v>0</v>
      </c>
      <c r="D20" s="83">
        <v>0</v>
      </c>
      <c r="E20" s="82">
        <v>0</v>
      </c>
      <c r="F20" s="82">
        <v>0</v>
      </c>
      <c r="G20" s="82">
        <v>0</v>
      </c>
      <c r="H20" s="82">
        <v>0</v>
      </c>
      <c r="I20" s="83">
        <v>0</v>
      </c>
      <c r="J20" s="82"/>
      <c r="K20" s="82">
        <v>3.2616109868110192</v>
      </c>
      <c r="L20" s="82">
        <v>6.2043415669851703</v>
      </c>
      <c r="M20" s="82">
        <v>8.9380466255872442</v>
      </c>
      <c r="N20" s="83">
        <v>12.00605965878718</v>
      </c>
      <c r="O20" s="82">
        <v>17.777329150473285</v>
      </c>
      <c r="P20" s="82">
        <v>21.61686670381804</v>
      </c>
      <c r="Q20" s="83">
        <v>28.518728251989316</v>
      </c>
      <c r="R20" s="82">
        <v>34.985192588323478</v>
      </c>
      <c r="S20" s="83">
        <v>44.3540799956846</v>
      </c>
      <c r="T20" s="83">
        <v>56.678954205853415</v>
      </c>
      <c r="U20" s="83">
        <v>65.921161528744875</v>
      </c>
      <c r="V20" s="83">
        <v>72.983250703108325</v>
      </c>
      <c r="W20" s="6">
        <v>18</v>
      </c>
    </row>
    <row r="21" spans="1:23">
      <c r="A21" s="81">
        <v>2001</v>
      </c>
      <c r="B21" s="81"/>
      <c r="C21" s="82">
        <v>0</v>
      </c>
      <c r="D21" s="83">
        <v>0</v>
      </c>
      <c r="E21" s="82">
        <v>0</v>
      </c>
      <c r="F21" s="82">
        <v>0</v>
      </c>
      <c r="G21" s="82">
        <v>0</v>
      </c>
      <c r="H21" s="82">
        <v>0</v>
      </c>
      <c r="I21" s="83">
        <v>0</v>
      </c>
      <c r="J21" s="82">
        <v>0</v>
      </c>
      <c r="K21" s="82">
        <v>1.1747351136204567</v>
      </c>
      <c r="L21" s="82">
        <v>4.266025881949485</v>
      </c>
      <c r="M21" s="82">
        <v>6.9912786426435378</v>
      </c>
      <c r="N21" s="83">
        <v>9.609572041961318</v>
      </c>
      <c r="O21" s="82">
        <v>15.1910501550066</v>
      </c>
      <c r="P21" s="82">
        <v>18.452975204254965</v>
      </c>
      <c r="Q21" s="83">
        <v>25.33035637900602</v>
      </c>
      <c r="R21" s="82">
        <v>31.818328613239672</v>
      </c>
      <c r="S21" s="83">
        <v>41.17918998078148</v>
      </c>
      <c r="T21" s="83">
        <v>53.920460840093007</v>
      </c>
      <c r="U21" s="83">
        <v>63.693438171674401</v>
      </c>
      <c r="V21" s="83">
        <v>71.115654790438981</v>
      </c>
      <c r="W21" s="6">
        <v>19</v>
      </c>
    </row>
    <row r="22" spans="1:23">
      <c r="A22" s="81">
        <v>2000</v>
      </c>
      <c r="B22" s="81"/>
      <c r="C22" s="82">
        <v>0</v>
      </c>
      <c r="D22" s="83">
        <v>0</v>
      </c>
      <c r="E22" s="82">
        <v>0</v>
      </c>
      <c r="F22" s="82">
        <v>0</v>
      </c>
      <c r="G22" s="82">
        <v>0</v>
      </c>
      <c r="H22" s="82">
        <v>0</v>
      </c>
      <c r="I22" s="83">
        <v>0</v>
      </c>
      <c r="J22" s="82"/>
      <c r="K22" s="82">
        <v>0</v>
      </c>
      <c r="L22" s="82">
        <v>1.9395170749481347</v>
      </c>
      <c r="M22" s="82">
        <v>4.901336258253691</v>
      </c>
      <c r="N22" s="83">
        <v>8.0335350914510393</v>
      </c>
      <c r="O22" s="82">
        <v>12.975206000279105</v>
      </c>
      <c r="P22" s="82">
        <v>16.15760372635776</v>
      </c>
      <c r="Q22" s="83">
        <v>22.399321076269729</v>
      </c>
      <c r="R22" s="82">
        <v>28.457939524098503</v>
      </c>
      <c r="S22" s="83">
        <v>38.069520985263026</v>
      </c>
      <c r="T22" s="83">
        <v>51.132954519575726</v>
      </c>
      <c r="U22" s="83">
        <v>61.450558109449169</v>
      </c>
      <c r="V22" s="83">
        <v>69.289835964332809</v>
      </c>
      <c r="W22" s="6">
        <v>20</v>
      </c>
    </row>
    <row r="23" spans="1:23">
      <c r="A23" s="81">
        <v>1999</v>
      </c>
      <c r="B23" s="81"/>
      <c r="C23" s="82">
        <v>0</v>
      </c>
      <c r="D23" s="83">
        <v>0</v>
      </c>
      <c r="E23" s="82">
        <v>0</v>
      </c>
      <c r="F23" s="82">
        <v>0</v>
      </c>
      <c r="G23" s="82">
        <v>0</v>
      </c>
      <c r="H23" s="82">
        <v>0</v>
      </c>
      <c r="I23" s="83">
        <v>0</v>
      </c>
      <c r="J23" s="82"/>
      <c r="K23" s="82">
        <v>0</v>
      </c>
      <c r="L23" s="82">
        <v>0</v>
      </c>
      <c r="M23" s="82">
        <v>3.4500976590844954</v>
      </c>
      <c r="N23" s="83">
        <v>6.3725248373946828</v>
      </c>
      <c r="O23" s="82">
        <v>11.094570437236914</v>
      </c>
      <c r="P23" s="82">
        <v>13.596010782071311</v>
      </c>
      <c r="Q23" s="83">
        <v>19.737746587798664</v>
      </c>
      <c r="R23" s="82">
        <v>25.694524150230151</v>
      </c>
      <c r="S23" s="83">
        <v>35.081964417444247</v>
      </c>
      <c r="T23" s="83">
        <v>48.542242709445112</v>
      </c>
      <c r="U23" s="83">
        <v>59.18044103358698</v>
      </c>
      <c r="V23" s="83">
        <v>67.356744288866182</v>
      </c>
      <c r="W23" s="6">
        <v>21</v>
      </c>
    </row>
    <row r="24" spans="1:23">
      <c r="A24" s="81">
        <v>1998</v>
      </c>
      <c r="B24" s="81"/>
      <c r="C24" s="82">
        <v>0</v>
      </c>
      <c r="D24" s="83">
        <v>0</v>
      </c>
      <c r="E24" s="82">
        <v>0</v>
      </c>
      <c r="F24" s="82">
        <v>0</v>
      </c>
      <c r="G24" s="82">
        <v>0</v>
      </c>
      <c r="H24" s="82">
        <v>0</v>
      </c>
      <c r="I24" s="83">
        <v>0</v>
      </c>
      <c r="J24" s="82"/>
      <c r="K24" s="82">
        <v>0</v>
      </c>
      <c r="L24" s="82">
        <v>0</v>
      </c>
      <c r="M24" s="82">
        <v>1.6302379454053046</v>
      </c>
      <c r="N24" s="83">
        <v>4.0577783839402635</v>
      </c>
      <c r="O24" s="82">
        <v>9.4669593320500702</v>
      </c>
      <c r="P24" s="82">
        <v>11.960899245437689</v>
      </c>
      <c r="Q24" s="83">
        <v>17.350051213569682</v>
      </c>
      <c r="R24" s="82">
        <v>23.190193465337426</v>
      </c>
      <c r="S24" s="83">
        <v>32.205806738455621</v>
      </c>
      <c r="T24" s="83">
        <v>45.785101970581337</v>
      </c>
      <c r="U24" s="83">
        <v>56.749642386756136</v>
      </c>
      <c r="V24" s="83">
        <v>65.491323482780558</v>
      </c>
      <c r="W24" s="6">
        <v>22</v>
      </c>
    </row>
    <row r="25" spans="1:23">
      <c r="A25" s="81">
        <v>1997</v>
      </c>
      <c r="B25" s="81"/>
      <c r="C25" s="82">
        <v>0</v>
      </c>
      <c r="D25" s="83">
        <v>0</v>
      </c>
      <c r="E25" s="82">
        <v>0</v>
      </c>
      <c r="F25" s="82">
        <v>0</v>
      </c>
      <c r="G25" s="82">
        <v>0</v>
      </c>
      <c r="H25" s="82">
        <v>0</v>
      </c>
      <c r="I25" s="83">
        <v>0</v>
      </c>
      <c r="J25" s="82"/>
      <c r="K25" s="82">
        <v>0</v>
      </c>
      <c r="L25" s="82">
        <v>0</v>
      </c>
      <c r="M25" s="82">
        <v>0</v>
      </c>
      <c r="N25" s="83">
        <v>2.4919856881966811</v>
      </c>
      <c r="O25" s="82">
        <v>7.9235207471035354</v>
      </c>
      <c r="P25" s="82">
        <v>9.9010935411543635</v>
      </c>
      <c r="Q25" s="83">
        <v>15.2330758850525</v>
      </c>
      <c r="R25" s="82">
        <v>20.425205677105001</v>
      </c>
      <c r="S25" s="83">
        <v>29.456540169597332</v>
      </c>
      <c r="T25" s="83">
        <v>43.017720495153291</v>
      </c>
      <c r="U25" s="83">
        <v>54.439146630985014</v>
      </c>
      <c r="V25" s="83">
        <v>63.496295059982032</v>
      </c>
      <c r="W25" s="6">
        <v>23</v>
      </c>
    </row>
    <row r="26" spans="1:23">
      <c r="A26" s="81">
        <v>1996</v>
      </c>
      <c r="B26" s="81"/>
      <c r="C26" s="82">
        <v>0</v>
      </c>
      <c r="D26" s="83">
        <v>0</v>
      </c>
      <c r="E26" s="82">
        <v>0</v>
      </c>
      <c r="F26" s="82">
        <v>0</v>
      </c>
      <c r="G26" s="82">
        <v>0</v>
      </c>
      <c r="H26" s="82">
        <v>0</v>
      </c>
      <c r="I26" s="83">
        <v>0</v>
      </c>
      <c r="J26" s="82"/>
      <c r="K26" s="82">
        <v>0</v>
      </c>
      <c r="L26" s="82">
        <v>0</v>
      </c>
      <c r="M26" s="82">
        <v>0</v>
      </c>
      <c r="N26" s="83">
        <v>1.1002210648936919</v>
      </c>
      <c r="O26" s="82">
        <v>6.2326949589327478</v>
      </c>
      <c r="P26" s="82">
        <v>8.6353294843142425</v>
      </c>
      <c r="Q26" s="83">
        <v>13.373645370241766</v>
      </c>
      <c r="R26" s="82">
        <v>18.411408655083729</v>
      </c>
      <c r="S26" s="83">
        <v>26.847641347838451</v>
      </c>
      <c r="T26" s="83">
        <v>40.563872635424559</v>
      </c>
      <c r="U26" s="83">
        <v>52.14854451582103</v>
      </c>
      <c r="V26" s="83">
        <v>61.598064108650441</v>
      </c>
      <c r="W26" s="6">
        <v>24</v>
      </c>
    </row>
    <row r="27" spans="1:23">
      <c r="A27" s="81">
        <v>1995</v>
      </c>
      <c r="B27" s="81"/>
      <c r="C27" s="82">
        <v>0</v>
      </c>
      <c r="D27" s="83">
        <v>0</v>
      </c>
      <c r="E27" s="82">
        <v>0</v>
      </c>
      <c r="F27" s="82">
        <v>0</v>
      </c>
      <c r="G27" s="82">
        <v>0</v>
      </c>
      <c r="H27" s="82">
        <v>0</v>
      </c>
      <c r="I27" s="83">
        <v>0</v>
      </c>
      <c r="J27" s="82"/>
      <c r="K27" s="82">
        <v>0</v>
      </c>
      <c r="L27" s="82">
        <v>0</v>
      </c>
      <c r="M27" s="82">
        <v>0</v>
      </c>
      <c r="N27" s="83"/>
      <c r="O27" s="82">
        <v>4.5457297916527537</v>
      </c>
      <c r="P27" s="82">
        <v>6.6334333916534023</v>
      </c>
      <c r="Q27" s="83">
        <v>11.739926788241144</v>
      </c>
      <c r="R27" s="82">
        <v>16.032870840486403</v>
      </c>
      <c r="S27" s="83">
        <v>24.390593914304127</v>
      </c>
      <c r="T27" s="83">
        <v>37.905853046838487</v>
      </c>
      <c r="U27" s="83">
        <v>49.845942290748205</v>
      </c>
      <c r="V27" s="83">
        <v>59.546002651878858</v>
      </c>
      <c r="W27" s="6">
        <v>25</v>
      </c>
    </row>
    <row r="28" spans="1:23">
      <c r="A28" s="81">
        <v>1994</v>
      </c>
      <c r="B28" s="81"/>
      <c r="C28" s="82">
        <v>0</v>
      </c>
      <c r="D28" s="83">
        <v>0</v>
      </c>
      <c r="E28" s="82">
        <v>0</v>
      </c>
      <c r="F28" s="82">
        <v>0</v>
      </c>
      <c r="G28" s="82">
        <v>0</v>
      </c>
      <c r="H28" s="82">
        <v>0</v>
      </c>
      <c r="I28" s="83">
        <v>0</v>
      </c>
      <c r="J28" s="82"/>
      <c r="K28" s="82">
        <v>0</v>
      </c>
      <c r="L28" s="82">
        <v>0</v>
      </c>
      <c r="M28" s="82">
        <v>0</v>
      </c>
      <c r="N28" s="83">
        <v>0</v>
      </c>
      <c r="O28" s="82">
        <v>2.3507104600615536</v>
      </c>
      <c r="P28" s="82">
        <v>5.203688534034014</v>
      </c>
      <c r="Q28" s="83">
        <v>10.26072199569052</v>
      </c>
      <c r="R28" s="82">
        <v>14.503381219172876</v>
      </c>
      <c r="S28" s="83">
        <v>22.141380060367382</v>
      </c>
      <c r="T28" s="83">
        <v>35.261743139113186</v>
      </c>
      <c r="U28" s="83">
        <v>47.558510945918648</v>
      </c>
      <c r="V28" s="83">
        <v>57.623709158310575</v>
      </c>
      <c r="W28" s="6">
        <v>26</v>
      </c>
    </row>
    <row r="29" spans="1:23">
      <c r="A29" s="81">
        <v>1993</v>
      </c>
      <c r="B29" s="81"/>
      <c r="C29" s="82">
        <v>0</v>
      </c>
      <c r="D29" s="83">
        <v>0</v>
      </c>
      <c r="E29" s="82">
        <v>0</v>
      </c>
      <c r="F29" s="82">
        <v>0</v>
      </c>
      <c r="G29" s="82">
        <v>0</v>
      </c>
      <c r="H29" s="82">
        <v>0</v>
      </c>
      <c r="I29" s="83">
        <v>0</v>
      </c>
      <c r="J29" s="82"/>
      <c r="K29" s="82">
        <v>0</v>
      </c>
      <c r="L29" s="82">
        <v>0</v>
      </c>
      <c r="M29" s="82">
        <v>0</v>
      </c>
      <c r="N29" s="83">
        <v>0</v>
      </c>
      <c r="O29" s="82">
        <v>0.91890473497202863</v>
      </c>
      <c r="P29" s="82">
        <v>3.8436494635190139</v>
      </c>
      <c r="Q29" s="83">
        <v>8.8019035646986641</v>
      </c>
      <c r="R29" s="82">
        <v>12.488035360918175</v>
      </c>
      <c r="S29" s="83">
        <v>20.057849629622329</v>
      </c>
      <c r="T29" s="83">
        <v>33.081557379266002</v>
      </c>
      <c r="U29" s="83">
        <v>45.29985319153716</v>
      </c>
      <c r="V29" s="83">
        <v>55.523022119984169</v>
      </c>
      <c r="W29" s="6">
        <v>27</v>
      </c>
    </row>
    <row r="30" spans="1:23">
      <c r="A30" s="81">
        <v>1992</v>
      </c>
      <c r="B30" s="81"/>
      <c r="C30" s="82">
        <v>0</v>
      </c>
      <c r="D30" s="83">
        <v>0</v>
      </c>
      <c r="E30" s="82">
        <v>0</v>
      </c>
      <c r="F30" s="82">
        <v>0</v>
      </c>
      <c r="G30" s="82">
        <v>0</v>
      </c>
      <c r="H30" s="82">
        <v>0</v>
      </c>
      <c r="I30" s="83">
        <v>0</v>
      </c>
      <c r="J30" s="82"/>
      <c r="K30" s="82">
        <v>0</v>
      </c>
      <c r="L30" s="82">
        <v>0</v>
      </c>
      <c r="M30" s="82">
        <v>0</v>
      </c>
      <c r="N30" s="83">
        <v>0</v>
      </c>
      <c r="O30" s="82">
        <v>0</v>
      </c>
      <c r="P30" s="82">
        <v>1.9544772142318694</v>
      </c>
      <c r="Q30" s="83">
        <v>7.2151537318018528</v>
      </c>
      <c r="R30" s="82">
        <v>11.35131038504319</v>
      </c>
      <c r="S30" s="83">
        <v>18.141213184480542</v>
      </c>
      <c r="T30" s="83">
        <v>30.62959197232265</v>
      </c>
      <c r="U30" s="83">
        <v>43.044094973180627</v>
      </c>
      <c r="V30" s="83">
        <v>53.590775713436365</v>
      </c>
      <c r="W30" s="6">
        <v>28</v>
      </c>
    </row>
    <row r="31" spans="1:23">
      <c r="A31" s="81">
        <v>1991</v>
      </c>
      <c r="B31" s="81"/>
      <c r="C31" s="82">
        <v>0</v>
      </c>
      <c r="D31" s="83">
        <v>0</v>
      </c>
      <c r="E31" s="82">
        <v>0</v>
      </c>
      <c r="F31" s="82">
        <v>0</v>
      </c>
      <c r="G31" s="82">
        <v>0</v>
      </c>
      <c r="H31" s="82">
        <v>0</v>
      </c>
      <c r="I31" s="83">
        <v>0</v>
      </c>
      <c r="J31" s="82"/>
      <c r="K31" s="82">
        <v>0</v>
      </c>
      <c r="L31" s="82">
        <v>0</v>
      </c>
      <c r="M31" s="82">
        <v>0</v>
      </c>
      <c r="N31" s="83">
        <v>0</v>
      </c>
      <c r="O31" s="82">
        <v>0</v>
      </c>
      <c r="P31" s="82">
        <v>0.85475147767053505</v>
      </c>
      <c r="Q31" s="83">
        <v>5.5860041467656822</v>
      </c>
      <c r="R31" s="82">
        <v>9.5653819382327043</v>
      </c>
      <c r="S31" s="83">
        <v>16.38994751675439</v>
      </c>
      <c r="T31" s="83">
        <v>28.213239014052725</v>
      </c>
      <c r="U31" s="83">
        <v>40.521801975074396</v>
      </c>
      <c r="V31" s="83">
        <v>51.45457199598944</v>
      </c>
      <c r="W31" s="6">
        <v>29</v>
      </c>
    </row>
    <row r="32" spans="1:23">
      <c r="A32" s="81">
        <v>1990</v>
      </c>
      <c r="B32" s="81"/>
      <c r="C32" s="82">
        <v>0</v>
      </c>
      <c r="D32" s="83">
        <v>0</v>
      </c>
      <c r="E32" s="82">
        <v>0</v>
      </c>
      <c r="F32" s="82">
        <v>0</v>
      </c>
      <c r="G32" s="82">
        <v>0</v>
      </c>
      <c r="H32" s="82">
        <v>0</v>
      </c>
      <c r="I32" s="83">
        <v>0</v>
      </c>
      <c r="J32" s="82"/>
      <c r="K32" s="82">
        <v>0</v>
      </c>
      <c r="L32" s="82">
        <v>0</v>
      </c>
      <c r="M32" s="82">
        <v>0</v>
      </c>
      <c r="N32" s="83">
        <v>0</v>
      </c>
      <c r="O32" s="82">
        <v>0</v>
      </c>
      <c r="P32" s="82">
        <v>0</v>
      </c>
      <c r="Q32" s="83">
        <v>4.0481958906706836</v>
      </c>
      <c r="R32" s="82">
        <v>8.5052163108156282</v>
      </c>
      <c r="S32" s="83">
        <v>14.799558655094014</v>
      </c>
      <c r="T32" s="83">
        <v>26.421558858003401</v>
      </c>
      <c r="U32" s="83">
        <v>38.317929999816165</v>
      </c>
      <c r="V32" s="83">
        <v>49.533269817870298</v>
      </c>
      <c r="W32" s="6">
        <v>30</v>
      </c>
    </row>
    <row r="33" spans="1:23">
      <c r="A33" s="81">
        <v>1989</v>
      </c>
      <c r="B33" s="81"/>
      <c r="C33" s="82">
        <v>0</v>
      </c>
      <c r="D33" s="83">
        <v>0</v>
      </c>
      <c r="E33" s="82">
        <v>0</v>
      </c>
      <c r="F33" s="82">
        <v>0</v>
      </c>
      <c r="G33" s="82">
        <v>0</v>
      </c>
      <c r="H33" s="82">
        <v>0</v>
      </c>
      <c r="I33" s="83">
        <v>0</v>
      </c>
      <c r="J33" s="82"/>
      <c r="K33" s="82">
        <v>0</v>
      </c>
      <c r="L33" s="82">
        <v>0</v>
      </c>
      <c r="M33" s="82">
        <v>0</v>
      </c>
      <c r="N33" s="83">
        <v>0</v>
      </c>
      <c r="O33" s="82">
        <v>0</v>
      </c>
      <c r="P33" s="82">
        <v>0</v>
      </c>
      <c r="Q33" s="83">
        <v>2.6028709941595394</v>
      </c>
      <c r="R33" s="82">
        <v>6.6240761071842407</v>
      </c>
      <c r="S33" s="83">
        <v>13.389207130546357</v>
      </c>
      <c r="T33" s="83">
        <v>24.254812069249589</v>
      </c>
      <c r="U33" s="83">
        <v>36.22482763022348</v>
      </c>
      <c r="V33" s="83">
        <v>47.379081690756927</v>
      </c>
      <c r="W33" s="6">
        <v>31</v>
      </c>
    </row>
    <row r="34" spans="1:23">
      <c r="A34" s="81">
        <v>1988</v>
      </c>
      <c r="B34" s="81"/>
      <c r="C34" s="82">
        <v>0</v>
      </c>
      <c r="D34" s="83">
        <v>0</v>
      </c>
      <c r="E34" s="82">
        <v>0</v>
      </c>
      <c r="F34" s="82">
        <v>0</v>
      </c>
      <c r="G34" s="82">
        <v>0</v>
      </c>
      <c r="H34" s="82">
        <v>0</v>
      </c>
      <c r="I34" s="83">
        <v>0</v>
      </c>
      <c r="J34" s="82"/>
      <c r="K34" s="82">
        <v>0</v>
      </c>
      <c r="L34" s="82">
        <v>0</v>
      </c>
      <c r="M34" s="82">
        <v>0</v>
      </c>
      <c r="N34" s="83">
        <v>0</v>
      </c>
      <c r="O34" s="82">
        <v>0</v>
      </c>
      <c r="P34" s="82">
        <v>0</v>
      </c>
      <c r="Q34" s="83">
        <v>1.2658277414948422</v>
      </c>
      <c r="R34" s="82">
        <v>5.3977205332494202</v>
      </c>
      <c r="S34" s="83">
        <v>12.075526754667857</v>
      </c>
      <c r="T34" s="83">
        <v>22.137924716140965</v>
      </c>
      <c r="U34" s="83">
        <v>34.164787857092804</v>
      </c>
      <c r="V34" s="83">
        <v>45.49563989975821</v>
      </c>
      <c r="W34" s="6">
        <v>32</v>
      </c>
    </row>
    <row r="35" spans="1:23">
      <c r="A35" s="81">
        <v>1987</v>
      </c>
      <c r="B35" s="81"/>
      <c r="C35" s="82">
        <v>0</v>
      </c>
      <c r="D35" s="83">
        <v>0</v>
      </c>
      <c r="E35" s="82">
        <v>0</v>
      </c>
      <c r="F35" s="82">
        <v>0</v>
      </c>
      <c r="G35" s="82">
        <v>0</v>
      </c>
      <c r="H35" s="82">
        <v>0</v>
      </c>
      <c r="I35" s="83">
        <v>0</v>
      </c>
      <c r="J35" s="82"/>
      <c r="K35" s="82">
        <v>0</v>
      </c>
      <c r="L35" s="82">
        <v>0</v>
      </c>
      <c r="M35" s="82">
        <v>0</v>
      </c>
      <c r="N35" s="83">
        <v>0</v>
      </c>
      <c r="O35" s="82">
        <v>0</v>
      </c>
      <c r="P35" s="82">
        <v>0</v>
      </c>
      <c r="Q35" s="83">
        <v>0</v>
      </c>
      <c r="R35" s="82">
        <v>4.2577113595900729</v>
      </c>
      <c r="S35" s="83">
        <v>10.799419225562747</v>
      </c>
      <c r="T35" s="83">
        <v>20.795975897691918</v>
      </c>
      <c r="U35" s="83">
        <v>32.190348870382913</v>
      </c>
      <c r="V35" s="83">
        <v>43.344048767199219</v>
      </c>
      <c r="W35" s="6">
        <v>33</v>
      </c>
    </row>
    <row r="36" spans="1:23">
      <c r="A36" s="81">
        <v>1986</v>
      </c>
      <c r="B36" s="81"/>
      <c r="C36" s="82">
        <v>0</v>
      </c>
      <c r="D36" s="83">
        <v>0</v>
      </c>
      <c r="E36" s="82">
        <v>0</v>
      </c>
      <c r="F36" s="82">
        <v>0</v>
      </c>
      <c r="G36" s="82">
        <v>0</v>
      </c>
      <c r="H36" s="82">
        <v>0</v>
      </c>
      <c r="I36" s="83">
        <v>0</v>
      </c>
      <c r="J36" s="82"/>
      <c r="K36" s="82">
        <v>0</v>
      </c>
      <c r="L36" s="82">
        <v>0</v>
      </c>
      <c r="M36" s="82">
        <v>0</v>
      </c>
      <c r="N36" s="83">
        <v>0</v>
      </c>
      <c r="O36" s="82">
        <v>0</v>
      </c>
      <c r="P36" s="82">
        <v>0</v>
      </c>
      <c r="Q36" s="83">
        <v>0</v>
      </c>
      <c r="R36" s="82">
        <v>2.4836915104089172</v>
      </c>
      <c r="S36" s="83">
        <v>9.4978767711823071</v>
      </c>
      <c r="T36" s="83">
        <v>18.952718811126992</v>
      </c>
      <c r="U36" s="83">
        <v>30.310876009364446</v>
      </c>
      <c r="V36" s="83">
        <v>41.528738442492077</v>
      </c>
      <c r="W36" s="6">
        <v>34</v>
      </c>
    </row>
    <row r="37" spans="1:23">
      <c r="A37" s="81">
        <v>1985</v>
      </c>
      <c r="B37" s="81"/>
      <c r="C37" s="82">
        <v>0</v>
      </c>
      <c r="D37" s="83">
        <v>0</v>
      </c>
      <c r="E37" s="82">
        <v>0</v>
      </c>
      <c r="F37" s="82">
        <v>0</v>
      </c>
      <c r="G37" s="82">
        <v>0</v>
      </c>
      <c r="H37" s="82">
        <v>0</v>
      </c>
      <c r="I37" s="83">
        <v>0</v>
      </c>
      <c r="J37" s="82"/>
      <c r="K37" s="82">
        <v>0</v>
      </c>
      <c r="L37" s="82">
        <v>0</v>
      </c>
      <c r="M37" s="82">
        <v>0</v>
      </c>
      <c r="N37" s="83">
        <v>0</v>
      </c>
      <c r="O37" s="82">
        <v>0</v>
      </c>
      <c r="P37" s="82">
        <v>0</v>
      </c>
      <c r="Q37" s="83">
        <v>0</v>
      </c>
      <c r="R37" s="82">
        <v>1.5218665988104463</v>
      </c>
      <c r="S37" s="83">
        <v>8.103952659292613</v>
      </c>
      <c r="T37" s="83">
        <v>17.164244149798787</v>
      </c>
      <c r="U37" s="83">
        <v>28.479065584338137</v>
      </c>
      <c r="V37" s="83">
        <v>39.401363966996172</v>
      </c>
      <c r="W37" s="6">
        <v>35</v>
      </c>
    </row>
    <row r="38" spans="1:23">
      <c r="A38" s="81">
        <v>1984</v>
      </c>
      <c r="B38" s="81"/>
      <c r="C38" s="82">
        <v>0</v>
      </c>
      <c r="D38" s="83">
        <v>0</v>
      </c>
      <c r="E38" s="82">
        <v>0</v>
      </c>
      <c r="F38" s="82">
        <v>0</v>
      </c>
      <c r="G38" s="82">
        <v>0</v>
      </c>
      <c r="H38" s="82">
        <v>0</v>
      </c>
      <c r="I38" s="83">
        <v>0</v>
      </c>
      <c r="J38" s="82"/>
      <c r="K38" s="82">
        <v>0</v>
      </c>
      <c r="L38" s="82">
        <v>0</v>
      </c>
      <c r="M38" s="82">
        <v>0</v>
      </c>
      <c r="N38" s="83">
        <v>0</v>
      </c>
      <c r="O38" s="82">
        <v>0</v>
      </c>
      <c r="P38" s="82">
        <v>0</v>
      </c>
      <c r="Q38" s="83">
        <v>0</v>
      </c>
      <c r="R38" s="82">
        <v>0</v>
      </c>
      <c r="S38" s="83">
        <v>6.6567633584948602</v>
      </c>
      <c r="T38" s="83">
        <v>16.27414414770859</v>
      </c>
      <c r="U38" s="83">
        <v>26.170756711202419</v>
      </c>
      <c r="V38" s="83">
        <v>37.684582793154377</v>
      </c>
      <c r="W38" s="6">
        <v>36</v>
      </c>
    </row>
    <row r="39" spans="1:23">
      <c r="A39" s="81">
        <v>1983</v>
      </c>
      <c r="B39" s="81"/>
      <c r="C39" s="82">
        <v>0</v>
      </c>
      <c r="D39" s="83">
        <v>0</v>
      </c>
      <c r="E39" s="82">
        <v>0</v>
      </c>
      <c r="F39" s="82">
        <v>0</v>
      </c>
      <c r="G39" s="82">
        <v>0</v>
      </c>
      <c r="H39" s="82">
        <v>0</v>
      </c>
      <c r="I39" s="83">
        <v>0</v>
      </c>
      <c r="J39" s="82"/>
      <c r="K39" s="82">
        <v>0</v>
      </c>
      <c r="L39" s="82">
        <v>0</v>
      </c>
      <c r="M39" s="82">
        <v>0</v>
      </c>
      <c r="N39" s="83">
        <v>0</v>
      </c>
      <c r="O39" s="82">
        <v>0</v>
      </c>
      <c r="P39" s="82">
        <v>0</v>
      </c>
      <c r="Q39" s="83">
        <v>0</v>
      </c>
      <c r="R39" s="82">
        <v>0</v>
      </c>
      <c r="S39" s="83">
        <v>5.2645107334699723</v>
      </c>
      <c r="T39" s="83">
        <v>14.735281854212035</v>
      </c>
      <c r="U39" s="83">
        <v>24.488223129766151</v>
      </c>
      <c r="V39" s="83">
        <v>35.602099755259154</v>
      </c>
      <c r="W39" s="6">
        <v>37</v>
      </c>
    </row>
    <row r="40" spans="1:23">
      <c r="A40" s="81">
        <v>1982</v>
      </c>
      <c r="B40" s="81"/>
      <c r="C40" s="82">
        <v>0</v>
      </c>
      <c r="D40" s="83">
        <v>0</v>
      </c>
      <c r="E40" s="82">
        <v>0</v>
      </c>
      <c r="F40" s="82">
        <v>0</v>
      </c>
      <c r="G40" s="82">
        <v>0</v>
      </c>
      <c r="H40" s="82">
        <v>0</v>
      </c>
      <c r="I40" s="83">
        <v>0</v>
      </c>
      <c r="J40" s="82"/>
      <c r="K40" s="82">
        <v>0</v>
      </c>
      <c r="L40" s="82">
        <v>0</v>
      </c>
      <c r="M40" s="82">
        <v>0</v>
      </c>
      <c r="N40" s="83">
        <v>0</v>
      </c>
      <c r="O40" s="82">
        <v>0</v>
      </c>
      <c r="P40" s="82">
        <v>0</v>
      </c>
      <c r="Q40" s="83">
        <v>0</v>
      </c>
      <c r="R40" s="82">
        <v>0</v>
      </c>
      <c r="S40" s="83">
        <v>3.9279938417063778</v>
      </c>
      <c r="T40" s="83">
        <v>13.231965078922689</v>
      </c>
      <c r="U40" s="83">
        <v>22.974194785611825</v>
      </c>
      <c r="V40" s="83">
        <v>34.011383128470435</v>
      </c>
      <c r="W40" s="6">
        <v>38</v>
      </c>
    </row>
    <row r="41" spans="1:23">
      <c r="A41" s="81">
        <v>1981</v>
      </c>
      <c r="B41" s="81"/>
      <c r="C41" s="82">
        <v>0</v>
      </c>
      <c r="D41" s="83">
        <v>0</v>
      </c>
      <c r="E41" s="82">
        <v>0</v>
      </c>
      <c r="F41" s="82">
        <v>0</v>
      </c>
      <c r="G41" s="82">
        <v>0</v>
      </c>
      <c r="H41" s="82">
        <v>0</v>
      </c>
      <c r="I41" s="83">
        <v>0</v>
      </c>
      <c r="J41" s="82"/>
      <c r="K41" s="82">
        <v>0</v>
      </c>
      <c r="L41" s="82">
        <v>0</v>
      </c>
      <c r="M41" s="82">
        <v>0</v>
      </c>
      <c r="N41" s="83">
        <v>0</v>
      </c>
      <c r="O41" s="82">
        <v>0</v>
      </c>
      <c r="P41" s="82">
        <v>0</v>
      </c>
      <c r="Q41" s="83">
        <v>0</v>
      </c>
      <c r="R41" s="82">
        <v>0</v>
      </c>
      <c r="S41" s="83">
        <v>2.6514991474350587</v>
      </c>
      <c r="T41" s="83">
        <v>12.665438061944709</v>
      </c>
      <c r="U41" s="83">
        <v>21.519451315836839</v>
      </c>
      <c r="V41" s="83">
        <v>31.992125575122039</v>
      </c>
      <c r="W41" s="6">
        <v>39</v>
      </c>
    </row>
    <row r="42" spans="1:23">
      <c r="A42" s="81">
        <v>1980</v>
      </c>
      <c r="B42" s="81"/>
      <c r="C42" s="82">
        <v>0</v>
      </c>
      <c r="D42" s="83">
        <v>0</v>
      </c>
      <c r="E42" s="82">
        <v>0</v>
      </c>
      <c r="F42" s="82">
        <v>0</v>
      </c>
      <c r="G42" s="82">
        <v>0</v>
      </c>
      <c r="H42" s="82">
        <v>0</v>
      </c>
      <c r="I42" s="83">
        <v>0</v>
      </c>
      <c r="J42" s="82"/>
      <c r="K42" s="82">
        <v>0</v>
      </c>
      <c r="L42" s="82">
        <v>0</v>
      </c>
      <c r="M42" s="82">
        <v>0</v>
      </c>
      <c r="N42" s="83">
        <v>0</v>
      </c>
      <c r="O42" s="82">
        <v>0</v>
      </c>
      <c r="P42" s="82">
        <v>0</v>
      </c>
      <c r="Q42" s="83">
        <v>0</v>
      </c>
      <c r="R42" s="82">
        <v>0</v>
      </c>
      <c r="S42" s="83">
        <v>1.442627803758215</v>
      </c>
      <c r="T42" s="83">
        <v>11.222899636161136</v>
      </c>
      <c r="U42" s="83">
        <v>20.180767908949974</v>
      </c>
      <c r="V42" s="83">
        <v>30.550233983267077</v>
      </c>
      <c r="W42" s="6">
        <v>40</v>
      </c>
    </row>
    <row r="43" spans="1:23">
      <c r="A43" s="22"/>
      <c r="B43" s="22"/>
      <c r="C43" s="22"/>
      <c r="D43" s="1"/>
      <c r="E43" s="2"/>
      <c r="F43" s="22"/>
      <c r="G43" s="22"/>
      <c r="H43" s="22"/>
      <c r="I43" s="22"/>
      <c r="J43" s="22"/>
      <c r="K43" s="2"/>
      <c r="L43" s="22"/>
      <c r="M43" s="22"/>
      <c r="N43" s="22"/>
      <c r="O43" s="22"/>
      <c r="P43" s="22"/>
      <c r="Q43" s="22"/>
      <c r="R43" s="22"/>
      <c r="S43" s="1"/>
      <c r="T43" s="22"/>
      <c r="U43" s="22"/>
      <c r="V43" s="22"/>
      <c r="W43" s="22"/>
    </row>
    <row r="44" spans="1:23">
      <c r="A44" s="22"/>
      <c r="B44" s="22"/>
      <c r="C44" s="22"/>
      <c r="D44" s="22"/>
      <c r="E44" s="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1"/>
      <c r="T44" s="22"/>
      <c r="U44" s="22"/>
      <c r="V44" s="22"/>
      <c r="W44" s="22"/>
    </row>
  </sheetData>
  <mergeCells count="1">
    <mergeCell ref="B1:V1"/>
  </mergeCells>
  <printOptions horizontalCentered="1"/>
  <pageMargins left="0.7" right="0.7" top="0.75" bottom="0.75" header="0.3" footer="0.3"/>
  <pageSetup scale="82" orientation="landscape" r:id="rId1"/>
  <headerFooter>
    <oddFooter>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N43"/>
  <sheetViews>
    <sheetView topLeftCell="A23" zoomScaleNormal="100" workbookViewId="0">
      <selection activeCell="A4" sqref="A4:A43"/>
    </sheetView>
  </sheetViews>
  <sheetFormatPr defaultColWidth="8.81640625" defaultRowHeight="14.5"/>
  <sheetData>
    <row r="2" spans="1:14">
      <c r="A2" s="18"/>
      <c r="B2" s="93" t="s">
        <v>8</v>
      </c>
      <c r="C2" s="94"/>
      <c r="D2" s="94"/>
      <c r="E2" s="93" t="s">
        <v>9</v>
      </c>
      <c r="F2" s="94"/>
      <c r="G2" s="94"/>
      <c r="H2" s="18"/>
      <c r="I2" s="22"/>
      <c r="J2" s="22"/>
      <c r="K2" s="22"/>
      <c r="L2" s="22"/>
      <c r="M2" s="22"/>
      <c r="N2" s="22"/>
    </row>
    <row r="3" spans="1:14">
      <c r="A3" s="19" t="s">
        <v>16</v>
      </c>
      <c r="B3" s="16" t="s">
        <v>10</v>
      </c>
      <c r="C3" s="16" t="s">
        <v>11</v>
      </c>
      <c r="D3" s="16" t="s">
        <v>12</v>
      </c>
      <c r="E3" s="17" t="s">
        <v>10</v>
      </c>
      <c r="F3" s="16" t="s">
        <v>11</v>
      </c>
      <c r="G3" s="16" t="s">
        <v>12</v>
      </c>
      <c r="H3" s="78" t="s">
        <v>6</v>
      </c>
      <c r="I3" s="22"/>
      <c r="J3" s="22"/>
      <c r="K3" s="22"/>
      <c r="L3" s="22"/>
      <c r="M3" s="22"/>
      <c r="N3" s="22"/>
    </row>
    <row r="4" spans="1:14" s="22" customFormat="1">
      <c r="A4" s="53">
        <v>2019</v>
      </c>
      <c r="B4" s="49">
        <v>78</v>
      </c>
      <c r="C4" s="49">
        <v>92</v>
      </c>
      <c r="D4" s="20">
        <v>85</v>
      </c>
      <c r="E4" s="52">
        <v>74</v>
      </c>
      <c r="F4" s="20">
        <v>90</v>
      </c>
      <c r="G4" s="20">
        <v>82</v>
      </c>
      <c r="H4" s="51">
        <v>1</v>
      </c>
    </row>
    <row r="5" spans="1:14">
      <c r="A5" s="54">
        <v>2018</v>
      </c>
      <c r="B5" s="4">
        <v>70</v>
      </c>
      <c r="C5" s="4">
        <v>82</v>
      </c>
      <c r="D5" s="23">
        <v>76</v>
      </c>
      <c r="E5" s="50">
        <v>64</v>
      </c>
      <c r="F5" s="20">
        <v>78</v>
      </c>
      <c r="G5" s="20">
        <v>71</v>
      </c>
      <c r="H5" s="51">
        <v>2</v>
      </c>
      <c r="I5" s="22"/>
      <c r="J5" s="22"/>
      <c r="K5" s="22"/>
      <c r="L5" s="22"/>
      <c r="M5" s="22"/>
      <c r="N5" s="22"/>
    </row>
    <row r="6" spans="1:14">
      <c r="A6" s="53">
        <v>2017</v>
      </c>
      <c r="B6" s="4">
        <v>64</v>
      </c>
      <c r="C6" s="4">
        <v>75</v>
      </c>
      <c r="D6" s="23">
        <v>70</v>
      </c>
      <c r="E6" s="50">
        <v>57</v>
      </c>
      <c r="F6" s="20">
        <v>69</v>
      </c>
      <c r="G6" s="20">
        <v>63</v>
      </c>
      <c r="H6" s="51">
        <v>3</v>
      </c>
      <c r="I6" s="22"/>
      <c r="J6" s="22"/>
      <c r="K6" s="22"/>
      <c r="L6" s="22"/>
      <c r="M6" s="22"/>
      <c r="N6" s="22"/>
    </row>
    <row r="7" spans="1:14">
      <c r="A7" s="54">
        <v>2016</v>
      </c>
      <c r="B7" s="4">
        <v>58</v>
      </c>
      <c r="C7" s="4">
        <v>68</v>
      </c>
      <c r="D7" s="23">
        <v>63</v>
      </c>
      <c r="E7" s="50">
        <v>50</v>
      </c>
      <c r="F7" s="20">
        <v>60</v>
      </c>
      <c r="G7" s="20">
        <v>55</v>
      </c>
      <c r="H7" s="51">
        <v>4</v>
      </c>
      <c r="I7" s="22"/>
      <c r="J7" s="22"/>
      <c r="K7" s="22"/>
      <c r="L7" s="22"/>
      <c r="M7" s="22"/>
      <c r="N7" s="22"/>
    </row>
    <row r="8" spans="1:14">
      <c r="A8" s="53">
        <v>2015</v>
      </c>
      <c r="B8" s="4">
        <v>52</v>
      </c>
      <c r="C8" s="4">
        <v>62</v>
      </c>
      <c r="D8" s="23">
        <v>57</v>
      </c>
      <c r="E8" s="50">
        <v>43</v>
      </c>
      <c r="F8" s="20">
        <v>53</v>
      </c>
      <c r="G8" s="20">
        <v>48</v>
      </c>
      <c r="H8" s="51">
        <v>5</v>
      </c>
      <c r="I8" s="22"/>
      <c r="J8" s="22"/>
      <c r="K8" s="22"/>
      <c r="L8" s="22"/>
      <c r="M8" s="22"/>
      <c r="N8" s="22"/>
    </row>
    <row r="9" spans="1:14">
      <c r="A9" s="54">
        <v>2014</v>
      </c>
      <c r="B9" s="4">
        <v>47</v>
      </c>
      <c r="C9" s="4">
        <v>56</v>
      </c>
      <c r="D9" s="23">
        <v>52</v>
      </c>
      <c r="E9" s="50">
        <v>38</v>
      </c>
      <c r="F9" s="23">
        <v>46</v>
      </c>
      <c r="G9" s="23">
        <v>42</v>
      </c>
      <c r="H9" s="51">
        <v>6</v>
      </c>
      <c r="I9" s="22"/>
      <c r="J9" s="22"/>
      <c r="K9" s="22"/>
      <c r="L9" s="22"/>
      <c r="M9" s="22"/>
      <c r="N9" s="22"/>
    </row>
    <row r="10" spans="1:14">
      <c r="A10" s="53">
        <v>2013</v>
      </c>
      <c r="B10" s="4">
        <v>42</v>
      </c>
      <c r="C10" s="4">
        <v>50</v>
      </c>
      <c r="D10" s="23">
        <v>46</v>
      </c>
      <c r="E10" s="50">
        <v>33</v>
      </c>
      <c r="F10" s="20">
        <v>40</v>
      </c>
      <c r="G10" s="20">
        <v>37</v>
      </c>
      <c r="H10" s="51">
        <v>7</v>
      </c>
      <c r="I10" s="22"/>
      <c r="J10" s="22"/>
      <c r="K10" s="22"/>
      <c r="L10" s="22"/>
      <c r="M10" s="22"/>
      <c r="N10" s="22"/>
    </row>
    <row r="11" spans="1:14">
      <c r="A11" s="54">
        <v>2012</v>
      </c>
      <c r="B11" s="4">
        <v>38</v>
      </c>
      <c r="C11" s="4">
        <v>45</v>
      </c>
      <c r="D11" s="23">
        <v>42</v>
      </c>
      <c r="E11" s="50">
        <v>29</v>
      </c>
      <c r="F11" s="20">
        <v>35</v>
      </c>
      <c r="G11" s="20">
        <v>32</v>
      </c>
      <c r="H11" s="51">
        <v>8</v>
      </c>
      <c r="I11" s="22"/>
      <c r="J11" s="22"/>
      <c r="K11" s="22"/>
      <c r="L11" s="22"/>
      <c r="M11" s="22"/>
      <c r="N11" s="22"/>
    </row>
    <row r="12" spans="1:14">
      <c r="A12" s="53">
        <v>2011</v>
      </c>
      <c r="B12" s="4">
        <v>34</v>
      </c>
      <c r="C12" s="4">
        <v>40</v>
      </c>
      <c r="D12" s="23">
        <v>37</v>
      </c>
      <c r="E12" s="50">
        <v>25</v>
      </c>
      <c r="F12" s="20">
        <v>30</v>
      </c>
      <c r="G12" s="20">
        <v>28</v>
      </c>
      <c r="H12" s="51">
        <v>9</v>
      </c>
      <c r="I12" s="22"/>
      <c r="J12" s="22"/>
      <c r="K12" s="22"/>
      <c r="L12" s="22"/>
      <c r="M12" s="22"/>
      <c r="N12" s="22"/>
    </row>
    <row r="13" spans="1:14">
      <c r="A13" s="54">
        <v>2010</v>
      </c>
      <c r="B13" s="4">
        <v>30</v>
      </c>
      <c r="C13" s="4">
        <v>36</v>
      </c>
      <c r="D13" s="23">
        <v>33</v>
      </c>
      <c r="E13" s="50">
        <v>21</v>
      </c>
      <c r="F13" s="20">
        <v>26</v>
      </c>
      <c r="G13" s="20">
        <v>24</v>
      </c>
      <c r="H13" s="51">
        <v>10</v>
      </c>
      <c r="I13" s="22"/>
      <c r="J13" s="22"/>
      <c r="K13" s="22"/>
      <c r="L13" s="22"/>
      <c r="M13" s="22"/>
      <c r="N13" s="22"/>
    </row>
    <row r="14" spans="1:14">
      <c r="A14" s="53">
        <v>2009</v>
      </c>
      <c r="B14" s="4">
        <v>27</v>
      </c>
      <c r="C14" s="4">
        <v>32</v>
      </c>
      <c r="D14" s="23">
        <v>30</v>
      </c>
      <c r="E14" s="50">
        <v>19</v>
      </c>
      <c r="F14" s="23">
        <v>23</v>
      </c>
      <c r="G14" s="23">
        <v>21</v>
      </c>
      <c r="H14" s="51">
        <v>11</v>
      </c>
      <c r="I14" s="22"/>
      <c r="J14" s="22"/>
      <c r="K14" s="22"/>
      <c r="L14" s="22"/>
      <c r="M14" s="22"/>
      <c r="N14" s="22"/>
    </row>
    <row r="15" spans="1:14">
      <c r="A15" s="54">
        <v>2008</v>
      </c>
      <c r="B15" s="4">
        <v>25</v>
      </c>
      <c r="C15" s="4">
        <v>30</v>
      </c>
      <c r="D15" s="23">
        <v>28</v>
      </c>
      <c r="E15" s="50">
        <v>17</v>
      </c>
      <c r="F15" s="20">
        <v>21</v>
      </c>
      <c r="G15" s="20">
        <v>19</v>
      </c>
      <c r="H15" s="51">
        <v>12</v>
      </c>
      <c r="I15" s="22"/>
      <c r="J15" s="22"/>
      <c r="K15" s="22"/>
      <c r="L15" s="22"/>
      <c r="M15" s="22"/>
      <c r="N15" s="22"/>
    </row>
    <row r="16" spans="1:14">
      <c r="A16" s="53">
        <v>2007</v>
      </c>
      <c r="B16" s="4">
        <v>23</v>
      </c>
      <c r="C16" s="4">
        <v>28</v>
      </c>
      <c r="D16" s="23">
        <v>26</v>
      </c>
      <c r="E16" s="50">
        <v>15</v>
      </c>
      <c r="F16" s="20">
        <v>18</v>
      </c>
      <c r="G16" s="20">
        <v>17</v>
      </c>
      <c r="H16" s="51">
        <v>13</v>
      </c>
      <c r="I16" s="22"/>
      <c r="J16" s="22"/>
      <c r="K16" s="22"/>
      <c r="L16" s="22"/>
      <c r="M16" s="22"/>
      <c r="N16" s="22"/>
    </row>
    <row r="17" spans="1:14">
      <c r="A17" s="54">
        <v>2006</v>
      </c>
      <c r="B17" s="4">
        <v>22</v>
      </c>
      <c r="C17" s="4">
        <v>26</v>
      </c>
      <c r="D17" s="23">
        <v>24</v>
      </c>
      <c r="E17" s="50"/>
      <c r="F17" s="20">
        <v>16</v>
      </c>
      <c r="G17" s="20"/>
      <c r="H17" s="51">
        <v>14</v>
      </c>
      <c r="I17" s="22"/>
      <c r="J17" s="22"/>
      <c r="K17" s="22"/>
      <c r="L17" s="22"/>
      <c r="M17" s="22"/>
      <c r="N17" s="22"/>
    </row>
    <row r="18" spans="1:14">
      <c r="A18" s="53">
        <v>2005</v>
      </c>
      <c r="B18" s="4">
        <v>20</v>
      </c>
      <c r="C18" s="4">
        <v>23</v>
      </c>
      <c r="D18" s="23">
        <v>22</v>
      </c>
      <c r="E18" s="50"/>
      <c r="F18" s="20">
        <v>14</v>
      </c>
      <c r="G18" s="20"/>
      <c r="H18" s="51">
        <v>15</v>
      </c>
      <c r="I18" s="22"/>
      <c r="J18" s="22"/>
      <c r="K18" s="22"/>
      <c r="L18" s="22"/>
      <c r="M18" s="22"/>
      <c r="N18" s="22"/>
    </row>
    <row r="19" spans="1:14">
      <c r="A19" s="54">
        <v>2004</v>
      </c>
      <c r="B19" s="4">
        <v>18</v>
      </c>
      <c r="C19" s="4">
        <v>21</v>
      </c>
      <c r="D19" s="23">
        <v>20</v>
      </c>
      <c r="E19" s="50"/>
      <c r="F19" s="23">
        <v>14</v>
      </c>
      <c r="G19" s="20"/>
      <c r="H19" s="51">
        <v>16</v>
      </c>
      <c r="I19" s="22"/>
      <c r="J19" s="22"/>
      <c r="K19" s="22"/>
      <c r="L19" s="22"/>
      <c r="M19" s="22"/>
      <c r="N19" s="22"/>
    </row>
    <row r="20" spans="1:14">
      <c r="A20" s="53">
        <v>2003</v>
      </c>
      <c r="B20" s="4"/>
      <c r="C20" s="4">
        <v>19</v>
      </c>
      <c r="D20" s="23"/>
      <c r="E20" s="50"/>
      <c r="F20" s="23"/>
      <c r="G20" s="20"/>
      <c r="H20" s="51">
        <v>17</v>
      </c>
      <c r="I20" s="22"/>
      <c r="J20" s="22"/>
      <c r="K20" s="22"/>
      <c r="L20" s="22"/>
      <c r="M20" s="22"/>
      <c r="N20" s="22"/>
    </row>
    <row r="21" spans="1:14">
      <c r="A21" s="54">
        <v>2002</v>
      </c>
      <c r="B21" s="4"/>
      <c r="C21" s="4">
        <v>17</v>
      </c>
      <c r="D21" s="23"/>
      <c r="E21" s="50"/>
      <c r="F21" s="23"/>
      <c r="G21" s="20"/>
      <c r="H21" s="51">
        <v>18</v>
      </c>
      <c r="I21" s="22"/>
      <c r="J21" s="22"/>
      <c r="K21" s="22"/>
      <c r="L21" s="22"/>
      <c r="M21" s="22"/>
      <c r="N21" s="22"/>
    </row>
    <row r="22" spans="1:14">
      <c r="A22" s="53">
        <v>2001</v>
      </c>
      <c r="B22" s="4"/>
      <c r="C22" s="4"/>
      <c r="D22" s="23"/>
      <c r="E22" s="50"/>
      <c r="F22" s="23"/>
      <c r="G22" s="20"/>
      <c r="H22" s="51">
        <v>19</v>
      </c>
      <c r="I22" s="22"/>
      <c r="J22" s="22"/>
      <c r="K22" s="22"/>
      <c r="L22" s="22"/>
      <c r="M22" s="22"/>
      <c r="N22" s="22"/>
    </row>
    <row r="23" spans="1:14">
      <c r="A23" s="54">
        <v>2000</v>
      </c>
      <c r="B23" s="4"/>
      <c r="C23" s="4"/>
      <c r="D23" s="23"/>
      <c r="E23" s="50"/>
      <c r="F23" s="23"/>
      <c r="G23" s="20"/>
      <c r="H23" s="51">
        <v>20</v>
      </c>
      <c r="I23" s="22"/>
      <c r="J23" s="22"/>
      <c r="K23" s="22"/>
      <c r="L23" s="22"/>
      <c r="M23" s="22"/>
      <c r="N23" s="22"/>
    </row>
    <row r="24" spans="1:14">
      <c r="A24" s="53">
        <v>1999</v>
      </c>
      <c r="B24" s="4"/>
      <c r="C24" s="4"/>
      <c r="D24" s="23"/>
      <c r="E24" s="50"/>
      <c r="F24" s="23"/>
      <c r="G24" s="20"/>
      <c r="H24" s="51">
        <v>21</v>
      </c>
      <c r="I24" s="22"/>
      <c r="J24" s="22"/>
      <c r="K24" s="22"/>
      <c r="L24" s="22"/>
      <c r="M24" s="22"/>
      <c r="N24" s="22"/>
    </row>
    <row r="25" spans="1:14">
      <c r="A25" s="54">
        <v>1998</v>
      </c>
      <c r="B25" s="4"/>
      <c r="C25" s="4"/>
      <c r="D25" s="23"/>
      <c r="E25" s="50"/>
      <c r="F25" s="23"/>
      <c r="G25" s="20"/>
      <c r="H25" s="51">
        <v>22</v>
      </c>
      <c r="I25" s="22"/>
      <c r="J25" s="22"/>
      <c r="K25" s="22"/>
      <c r="L25" s="22"/>
      <c r="M25" s="22"/>
      <c r="N25" s="22"/>
    </row>
    <row r="26" spans="1:14">
      <c r="A26" s="53">
        <v>1997</v>
      </c>
      <c r="B26" s="4"/>
      <c r="C26" s="4"/>
      <c r="D26" s="23"/>
      <c r="E26" s="50"/>
      <c r="F26" s="23"/>
      <c r="G26" s="20"/>
      <c r="H26" s="51">
        <v>23</v>
      </c>
      <c r="I26" s="22"/>
      <c r="J26" s="22"/>
      <c r="K26" s="22"/>
      <c r="L26" s="22"/>
      <c r="M26" s="22"/>
      <c r="N26" s="22"/>
    </row>
    <row r="27" spans="1:14">
      <c r="A27" s="54">
        <v>1996</v>
      </c>
      <c r="B27" s="4"/>
      <c r="C27" s="4"/>
      <c r="D27" s="23"/>
      <c r="E27" s="50"/>
      <c r="F27" s="23"/>
      <c r="G27" s="20"/>
      <c r="H27" s="51">
        <v>24</v>
      </c>
      <c r="I27" s="22"/>
      <c r="J27" s="22"/>
      <c r="K27" s="22"/>
      <c r="L27" s="22"/>
      <c r="M27" s="22"/>
      <c r="N27" s="22"/>
    </row>
    <row r="28" spans="1:14">
      <c r="A28" s="53">
        <v>1995</v>
      </c>
      <c r="B28" s="4"/>
      <c r="C28" s="4"/>
      <c r="D28" s="23"/>
      <c r="E28" s="50"/>
      <c r="F28" s="23"/>
      <c r="G28" s="20"/>
      <c r="H28" s="51">
        <v>25</v>
      </c>
      <c r="I28" s="22"/>
      <c r="J28" s="22"/>
      <c r="K28" s="22"/>
      <c r="L28" s="22"/>
      <c r="M28" s="22"/>
      <c r="N28" s="22"/>
    </row>
    <row r="29" spans="1:14">
      <c r="A29" s="54">
        <v>1994</v>
      </c>
      <c r="B29" s="4"/>
      <c r="C29" s="4"/>
      <c r="D29" s="23"/>
      <c r="E29" s="50"/>
      <c r="F29" s="23"/>
      <c r="G29" s="20"/>
      <c r="H29" s="51">
        <v>26</v>
      </c>
      <c r="I29" s="22"/>
      <c r="J29" s="22"/>
      <c r="K29" s="22"/>
      <c r="L29" s="22"/>
      <c r="M29" s="22"/>
      <c r="N29" s="22"/>
    </row>
    <row r="30" spans="1:14">
      <c r="A30" s="53">
        <v>1993</v>
      </c>
      <c r="B30" s="4"/>
      <c r="C30" s="4"/>
      <c r="D30" s="23"/>
      <c r="E30" s="50"/>
      <c r="F30" s="23"/>
      <c r="G30" s="20"/>
      <c r="H30" s="51">
        <v>27</v>
      </c>
      <c r="I30" s="22"/>
      <c r="J30" s="22"/>
      <c r="K30" s="22"/>
      <c r="L30" s="22"/>
      <c r="M30" s="22"/>
      <c r="N30" s="22"/>
    </row>
    <row r="31" spans="1:14">
      <c r="A31" s="54">
        <v>1992</v>
      </c>
      <c r="B31" s="4"/>
      <c r="C31" s="4"/>
      <c r="D31" s="23"/>
      <c r="E31" s="50"/>
      <c r="F31" s="23"/>
      <c r="G31" s="20"/>
      <c r="H31" s="51">
        <v>28</v>
      </c>
      <c r="I31" s="22"/>
      <c r="J31" s="22"/>
      <c r="K31" s="22"/>
      <c r="L31" s="22"/>
      <c r="M31" s="22"/>
      <c r="N31" s="22"/>
    </row>
    <row r="32" spans="1:14">
      <c r="A32" s="53">
        <v>1991</v>
      </c>
      <c r="B32" s="4"/>
      <c r="C32" s="4"/>
      <c r="D32" s="23"/>
      <c r="E32" s="50"/>
      <c r="F32" s="23"/>
      <c r="G32" s="20"/>
      <c r="H32" s="51">
        <v>29</v>
      </c>
      <c r="I32" s="22"/>
      <c r="J32" s="22"/>
      <c r="K32" s="22"/>
      <c r="L32" s="22"/>
      <c r="M32" s="22"/>
      <c r="N32" s="22"/>
    </row>
    <row r="33" spans="1:14">
      <c r="A33" s="54">
        <v>1990</v>
      </c>
      <c r="B33" s="4"/>
      <c r="C33" s="4"/>
      <c r="D33" s="23"/>
      <c r="E33" s="50"/>
      <c r="F33" s="23"/>
      <c r="G33" s="20"/>
      <c r="H33" s="51">
        <v>30</v>
      </c>
      <c r="I33" s="22"/>
      <c r="J33" s="22"/>
      <c r="K33" s="22"/>
      <c r="L33" s="22"/>
      <c r="M33" s="22"/>
      <c r="N33" s="22"/>
    </row>
    <row r="34" spans="1:14">
      <c r="A34" s="53">
        <v>1989</v>
      </c>
      <c r="B34" s="4"/>
      <c r="C34" s="4"/>
      <c r="D34" s="23"/>
      <c r="E34" s="50"/>
      <c r="F34" s="23"/>
      <c r="G34" s="20"/>
      <c r="H34" s="51">
        <v>31</v>
      </c>
      <c r="I34" s="22"/>
      <c r="J34" s="22"/>
      <c r="K34" s="22"/>
      <c r="L34" s="22"/>
      <c r="M34" s="22"/>
      <c r="N34" s="22"/>
    </row>
    <row r="35" spans="1:14">
      <c r="A35" s="54">
        <v>1988</v>
      </c>
      <c r="B35" s="4"/>
      <c r="C35" s="4"/>
      <c r="D35" s="23"/>
      <c r="E35" s="50"/>
      <c r="F35" s="23"/>
      <c r="G35" s="20"/>
      <c r="H35" s="51">
        <v>32</v>
      </c>
      <c r="I35" s="22"/>
      <c r="J35" s="22"/>
      <c r="K35" s="22"/>
      <c r="L35" s="22"/>
      <c r="M35" s="22"/>
      <c r="N35" s="22"/>
    </row>
    <row r="36" spans="1:14">
      <c r="A36" s="53">
        <v>1987</v>
      </c>
      <c r="B36" s="4"/>
      <c r="C36" s="4"/>
      <c r="D36" s="23"/>
      <c r="E36" s="50"/>
      <c r="F36" s="23"/>
      <c r="G36" s="20"/>
      <c r="H36" s="51">
        <v>33</v>
      </c>
      <c r="I36" s="22"/>
      <c r="J36" s="22"/>
      <c r="K36" s="22"/>
      <c r="L36" s="22"/>
      <c r="M36" s="22"/>
      <c r="N36" s="22"/>
    </row>
    <row r="37" spans="1:14">
      <c r="A37" s="54">
        <v>1986</v>
      </c>
      <c r="B37" s="4"/>
      <c r="C37" s="4"/>
      <c r="D37" s="23"/>
      <c r="E37" s="50"/>
      <c r="F37" s="23"/>
      <c r="G37" s="20"/>
      <c r="H37" s="51">
        <v>34</v>
      </c>
      <c r="I37" s="22"/>
      <c r="J37" s="22"/>
      <c r="K37" s="22"/>
      <c r="L37" s="22"/>
      <c r="M37" s="22"/>
      <c r="N37" s="22"/>
    </row>
    <row r="38" spans="1:14">
      <c r="A38" s="53">
        <v>1985</v>
      </c>
      <c r="B38" s="4"/>
      <c r="C38" s="4"/>
      <c r="D38" s="23"/>
      <c r="E38" s="50"/>
      <c r="F38" s="23"/>
      <c r="G38" s="20"/>
      <c r="H38" s="51">
        <v>35</v>
      </c>
      <c r="I38" s="22"/>
      <c r="J38" s="22"/>
      <c r="K38" s="22"/>
      <c r="L38" s="22"/>
      <c r="M38" s="22"/>
      <c r="N38" s="22"/>
    </row>
    <row r="39" spans="1:14">
      <c r="A39" s="54">
        <v>1984</v>
      </c>
      <c r="B39" s="4"/>
      <c r="C39" s="4"/>
      <c r="D39" s="23"/>
      <c r="E39" s="50"/>
      <c r="F39" s="23"/>
      <c r="G39" s="20"/>
      <c r="H39" s="51">
        <v>36</v>
      </c>
      <c r="I39" s="22"/>
      <c r="J39" s="22"/>
      <c r="K39" s="22"/>
      <c r="L39" s="22"/>
      <c r="M39" s="22"/>
      <c r="N39" s="22"/>
    </row>
    <row r="40" spans="1:14">
      <c r="A40" s="53">
        <v>1983</v>
      </c>
      <c r="B40" s="4"/>
      <c r="C40" s="4"/>
      <c r="D40" s="23"/>
      <c r="E40" s="50"/>
      <c r="F40" s="23"/>
      <c r="G40" s="20"/>
      <c r="H40" s="51">
        <v>37</v>
      </c>
      <c r="I40" s="22"/>
      <c r="J40" s="22"/>
      <c r="K40" s="22"/>
      <c r="L40" s="22"/>
      <c r="M40" s="22"/>
      <c r="N40" s="22"/>
    </row>
    <row r="41" spans="1:14">
      <c r="A41" s="54">
        <v>1982</v>
      </c>
      <c r="B41" s="4"/>
      <c r="C41" s="4"/>
      <c r="D41" s="23"/>
      <c r="E41" s="50"/>
      <c r="F41" s="23"/>
      <c r="G41" s="20"/>
      <c r="H41" s="51">
        <v>38</v>
      </c>
      <c r="I41" s="22"/>
      <c r="J41" s="22"/>
      <c r="K41" s="22"/>
      <c r="L41" s="22"/>
      <c r="M41" s="22"/>
      <c r="N41" s="22"/>
    </row>
    <row r="42" spans="1:14">
      <c r="A42" s="53">
        <v>1981</v>
      </c>
      <c r="B42" s="4"/>
      <c r="C42" s="4"/>
      <c r="D42" s="23"/>
      <c r="E42" s="50"/>
      <c r="F42" s="23"/>
      <c r="G42" s="20"/>
      <c r="H42" s="51">
        <v>39</v>
      </c>
      <c r="I42" s="22"/>
      <c r="J42" s="22"/>
      <c r="K42" s="22"/>
      <c r="L42" s="22"/>
      <c r="M42" s="22"/>
      <c r="N42" s="22"/>
    </row>
    <row r="43" spans="1:14">
      <c r="A43" s="54">
        <v>1980</v>
      </c>
      <c r="B43" s="4"/>
      <c r="C43" s="4"/>
      <c r="D43" s="23"/>
      <c r="E43" s="50"/>
      <c r="F43" s="23"/>
      <c r="G43" s="20"/>
      <c r="H43" s="51">
        <v>40</v>
      </c>
      <c r="I43" s="22"/>
      <c r="J43" s="22"/>
      <c r="K43" s="22"/>
      <c r="L43" s="22"/>
      <c r="M43" s="22"/>
      <c r="N43" s="22"/>
    </row>
  </sheetData>
  <mergeCells count="2">
    <mergeCell ref="B2:D2"/>
    <mergeCell ref="E2:G2"/>
  </mergeCells>
  <printOptions horizontalCentered="1"/>
  <pageMargins left="0.7" right="0" top="1" bottom="0.75" header="0.3" footer="0.3"/>
  <pageSetup orientation="portrait" r:id="rId1"/>
  <headerFooter>
    <oddFooter>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J42"/>
  <sheetViews>
    <sheetView topLeftCell="A17" zoomScaleNormal="100" workbookViewId="0">
      <selection activeCell="P20" sqref="P20"/>
    </sheetView>
  </sheetViews>
  <sheetFormatPr defaultColWidth="8.81640625" defaultRowHeight="14.5"/>
  <sheetData>
    <row r="2" spans="1:10">
      <c r="A2" s="42" t="s">
        <v>71</v>
      </c>
      <c r="B2" s="43" t="s">
        <v>10</v>
      </c>
      <c r="C2" s="43" t="s">
        <v>11</v>
      </c>
      <c r="D2" s="43" t="s">
        <v>12</v>
      </c>
      <c r="E2" s="44" t="s">
        <v>14</v>
      </c>
      <c r="F2" s="22"/>
      <c r="G2" s="22"/>
      <c r="H2" s="22"/>
      <c r="I2" s="22"/>
      <c r="J2" s="22"/>
    </row>
    <row r="3" spans="1:10" s="22" customFormat="1">
      <c r="A3" s="56">
        <v>2019</v>
      </c>
      <c r="B3" s="45">
        <v>74</v>
      </c>
      <c r="C3" s="20">
        <v>91</v>
      </c>
      <c r="D3" s="45">
        <v>83</v>
      </c>
      <c r="E3" s="56">
        <v>1</v>
      </c>
      <c r="J3" s="22" t="s">
        <v>72</v>
      </c>
    </row>
    <row r="4" spans="1:10">
      <c r="A4" s="56">
        <v>2018</v>
      </c>
      <c r="B4" s="45">
        <v>66</v>
      </c>
      <c r="C4" s="20">
        <v>81</v>
      </c>
      <c r="D4" s="45">
        <v>74</v>
      </c>
      <c r="E4" s="56">
        <v>2</v>
      </c>
      <c r="F4" s="22"/>
      <c r="G4" s="22"/>
      <c r="H4" s="22"/>
      <c r="I4" s="22"/>
      <c r="J4" s="22"/>
    </row>
    <row r="5" spans="1:10">
      <c r="A5" s="56">
        <v>2017</v>
      </c>
      <c r="B5" s="45">
        <v>60</v>
      </c>
      <c r="C5" s="20">
        <v>74</v>
      </c>
      <c r="D5" s="45">
        <v>67</v>
      </c>
      <c r="E5" s="56">
        <v>3</v>
      </c>
      <c r="F5" s="22"/>
      <c r="G5" s="22"/>
      <c r="H5" s="22"/>
      <c r="I5" s="22"/>
      <c r="J5" s="22"/>
    </row>
    <row r="6" spans="1:10">
      <c r="A6" s="56">
        <v>2016</v>
      </c>
      <c r="B6" s="45">
        <v>55</v>
      </c>
      <c r="C6" s="20">
        <v>68</v>
      </c>
      <c r="D6" s="45">
        <v>62</v>
      </c>
      <c r="E6" s="56">
        <v>4</v>
      </c>
      <c r="F6" s="22"/>
      <c r="G6" s="22"/>
      <c r="H6" s="22"/>
      <c r="I6" s="22"/>
      <c r="J6" s="22"/>
    </row>
    <row r="7" spans="1:10">
      <c r="A7" s="56">
        <v>2015</v>
      </c>
      <c r="B7" s="45">
        <v>51</v>
      </c>
      <c r="C7" s="20">
        <v>62</v>
      </c>
      <c r="D7" s="45">
        <v>57</v>
      </c>
      <c r="E7" s="56">
        <v>5</v>
      </c>
      <c r="F7" s="22"/>
      <c r="G7" s="22"/>
      <c r="H7" s="22"/>
      <c r="I7" s="22"/>
      <c r="J7" s="22"/>
    </row>
    <row r="8" spans="1:10">
      <c r="A8" s="56">
        <v>2014</v>
      </c>
      <c r="B8" s="45">
        <v>47</v>
      </c>
      <c r="C8" s="20">
        <v>58</v>
      </c>
      <c r="D8" s="45">
        <v>53</v>
      </c>
      <c r="E8" s="56">
        <v>6</v>
      </c>
      <c r="F8" s="22"/>
      <c r="G8" s="22"/>
      <c r="H8" s="22"/>
      <c r="I8" s="22"/>
      <c r="J8" s="22"/>
    </row>
    <row r="9" spans="1:10">
      <c r="A9" s="56">
        <v>2013</v>
      </c>
      <c r="B9" s="45">
        <v>42</v>
      </c>
      <c r="C9" s="20">
        <v>52</v>
      </c>
      <c r="D9" s="45">
        <v>47</v>
      </c>
      <c r="E9" s="56">
        <v>7</v>
      </c>
      <c r="F9" s="22"/>
      <c r="G9" s="22"/>
      <c r="H9" s="22"/>
      <c r="I9" s="22"/>
      <c r="J9" s="22"/>
    </row>
    <row r="10" spans="1:10">
      <c r="A10" s="56">
        <v>2012</v>
      </c>
      <c r="B10" s="45">
        <v>38</v>
      </c>
      <c r="C10" s="20">
        <v>47</v>
      </c>
      <c r="D10" s="45">
        <v>43</v>
      </c>
      <c r="E10" s="56">
        <v>8</v>
      </c>
      <c r="F10" s="22"/>
      <c r="G10" s="22"/>
      <c r="H10" s="22"/>
      <c r="I10" s="22"/>
      <c r="J10" s="22"/>
    </row>
    <row r="11" spans="1:10">
      <c r="A11" s="56">
        <v>2011</v>
      </c>
      <c r="B11" s="45">
        <v>35</v>
      </c>
      <c r="C11" s="20">
        <v>43</v>
      </c>
      <c r="D11" s="45">
        <v>39</v>
      </c>
      <c r="E11" s="56">
        <v>9</v>
      </c>
      <c r="F11" s="22"/>
      <c r="G11" s="22"/>
      <c r="H11" s="22"/>
      <c r="I11" s="22"/>
      <c r="J11" s="22"/>
    </row>
    <row r="12" spans="1:10">
      <c r="A12" s="56">
        <v>2010</v>
      </c>
      <c r="B12" s="45">
        <v>31</v>
      </c>
      <c r="C12" s="20">
        <v>38</v>
      </c>
      <c r="D12" s="45">
        <v>35</v>
      </c>
      <c r="E12" s="56">
        <v>10</v>
      </c>
      <c r="F12" s="22"/>
      <c r="G12" s="22"/>
      <c r="H12" s="22"/>
      <c r="I12" s="22"/>
      <c r="J12" s="22"/>
    </row>
    <row r="13" spans="1:10">
      <c r="A13" s="56">
        <v>2009</v>
      </c>
      <c r="B13" s="45">
        <v>28</v>
      </c>
      <c r="C13" s="20">
        <v>34</v>
      </c>
      <c r="D13" s="45">
        <v>31</v>
      </c>
      <c r="E13" s="56">
        <v>11</v>
      </c>
      <c r="F13" s="22"/>
      <c r="G13" s="22"/>
      <c r="H13" s="22"/>
      <c r="I13" s="22"/>
      <c r="J13" s="22"/>
    </row>
    <row r="14" spans="1:10">
      <c r="A14" s="56">
        <v>2008</v>
      </c>
      <c r="B14" s="45">
        <v>26</v>
      </c>
      <c r="C14" s="20">
        <v>32</v>
      </c>
      <c r="D14" s="45">
        <v>29</v>
      </c>
      <c r="E14" s="56">
        <v>12</v>
      </c>
      <c r="F14" s="22"/>
      <c r="G14" s="22"/>
      <c r="H14" s="22"/>
      <c r="I14" s="22"/>
      <c r="J14" s="22"/>
    </row>
    <row r="15" spans="1:10">
      <c r="A15" s="56">
        <v>2007</v>
      </c>
      <c r="B15" s="45">
        <v>24</v>
      </c>
      <c r="C15" s="20">
        <v>29</v>
      </c>
      <c r="D15" s="45">
        <v>27</v>
      </c>
      <c r="E15" s="56">
        <v>13</v>
      </c>
      <c r="F15" s="22"/>
      <c r="G15" s="22"/>
      <c r="H15" s="22"/>
      <c r="I15" s="22"/>
      <c r="J15" s="22"/>
    </row>
    <row r="16" spans="1:10">
      <c r="A16" s="56">
        <v>2006</v>
      </c>
      <c r="B16" s="45">
        <v>22</v>
      </c>
      <c r="C16" s="20">
        <v>27</v>
      </c>
      <c r="D16" s="45">
        <v>25</v>
      </c>
      <c r="E16" s="56">
        <v>14</v>
      </c>
      <c r="F16" s="22"/>
      <c r="G16" s="22"/>
      <c r="H16" s="22"/>
      <c r="I16" s="22"/>
      <c r="J16" s="22"/>
    </row>
    <row r="17" spans="1:5">
      <c r="A17" s="56">
        <v>2005</v>
      </c>
      <c r="B17" s="45">
        <v>20</v>
      </c>
      <c r="C17" s="20">
        <v>25</v>
      </c>
      <c r="D17" s="45">
        <v>23</v>
      </c>
      <c r="E17" s="56">
        <v>15</v>
      </c>
    </row>
    <row r="18" spans="1:5">
      <c r="A18" s="56">
        <v>2004</v>
      </c>
      <c r="B18" s="45">
        <v>19</v>
      </c>
      <c r="C18" s="20">
        <v>23</v>
      </c>
      <c r="D18" s="45">
        <v>21</v>
      </c>
      <c r="E18" s="56">
        <v>16</v>
      </c>
    </row>
    <row r="19" spans="1:5">
      <c r="A19" s="56">
        <v>2003</v>
      </c>
      <c r="B19" s="45">
        <v>16</v>
      </c>
      <c r="C19" s="20">
        <v>20</v>
      </c>
      <c r="D19" s="45">
        <v>18</v>
      </c>
      <c r="E19" s="56">
        <v>17</v>
      </c>
    </row>
    <row r="20" spans="1:5">
      <c r="A20" s="56">
        <v>2002</v>
      </c>
      <c r="B20" s="45">
        <v>13</v>
      </c>
      <c r="C20" s="20">
        <v>17</v>
      </c>
      <c r="D20" s="45">
        <v>15</v>
      </c>
      <c r="E20" s="56">
        <v>18</v>
      </c>
    </row>
    <row r="21" spans="1:5">
      <c r="A21" s="56">
        <v>2001</v>
      </c>
      <c r="B21" s="45">
        <v>12</v>
      </c>
      <c r="C21" s="20">
        <v>13</v>
      </c>
      <c r="D21" s="45">
        <v>13</v>
      </c>
      <c r="E21" s="56">
        <v>19</v>
      </c>
    </row>
    <row r="22" spans="1:5">
      <c r="A22" s="56">
        <v>2000</v>
      </c>
      <c r="B22" s="45">
        <v>11</v>
      </c>
      <c r="C22" s="20">
        <v>11</v>
      </c>
      <c r="D22" s="45">
        <v>11</v>
      </c>
      <c r="E22" s="56">
        <v>20</v>
      </c>
    </row>
    <row r="23" spans="1:5">
      <c r="A23" s="56">
        <v>1999</v>
      </c>
      <c r="B23" s="45"/>
      <c r="C23" s="45">
        <v>9</v>
      </c>
      <c r="D23" s="45"/>
      <c r="E23" s="57">
        <v>21</v>
      </c>
    </row>
    <row r="24" spans="1:5">
      <c r="A24" s="56">
        <v>1998</v>
      </c>
      <c r="B24" s="45"/>
      <c r="C24" s="45"/>
      <c r="D24" s="45"/>
      <c r="E24" s="56">
        <v>22</v>
      </c>
    </row>
    <row r="25" spans="1:5">
      <c r="A25" s="56">
        <v>1997</v>
      </c>
      <c r="B25" s="45"/>
      <c r="C25" s="45"/>
      <c r="D25" s="45"/>
      <c r="E25" s="57">
        <v>23</v>
      </c>
    </row>
    <row r="26" spans="1:5" s="59" customFormat="1">
      <c r="A26" s="56">
        <v>1996</v>
      </c>
      <c r="B26" s="45"/>
      <c r="C26" s="45"/>
      <c r="D26" s="45"/>
      <c r="E26" s="71">
        <v>24</v>
      </c>
    </row>
    <row r="27" spans="1:5">
      <c r="A27" s="56">
        <v>1995</v>
      </c>
      <c r="B27" s="45"/>
      <c r="C27" s="45"/>
      <c r="D27" s="45"/>
      <c r="E27" s="57">
        <v>25</v>
      </c>
    </row>
    <row r="28" spans="1:5">
      <c r="A28" s="56">
        <v>1994</v>
      </c>
      <c r="B28" s="45"/>
      <c r="C28" s="45"/>
      <c r="D28" s="45"/>
      <c r="E28" s="56">
        <v>26</v>
      </c>
    </row>
    <row r="29" spans="1:5">
      <c r="A29" s="56">
        <v>1993</v>
      </c>
      <c r="B29" s="45"/>
      <c r="C29" s="45"/>
      <c r="D29" s="45"/>
      <c r="E29" s="57">
        <v>27</v>
      </c>
    </row>
    <row r="30" spans="1:5">
      <c r="A30" s="56">
        <v>1992</v>
      </c>
      <c r="B30" s="45"/>
      <c r="C30" s="45"/>
      <c r="D30" s="45"/>
      <c r="E30" s="56">
        <v>28</v>
      </c>
    </row>
    <row r="31" spans="1:5">
      <c r="A31" s="56">
        <v>1991</v>
      </c>
      <c r="B31" s="45"/>
      <c r="C31" s="45"/>
      <c r="D31" s="45"/>
      <c r="E31" s="57">
        <v>29</v>
      </c>
    </row>
    <row r="32" spans="1:5">
      <c r="A32" s="56">
        <v>1990</v>
      </c>
      <c r="B32" s="45"/>
      <c r="C32" s="45"/>
      <c r="D32" s="45"/>
      <c r="E32" s="56">
        <v>30</v>
      </c>
    </row>
    <row r="33" spans="1:5">
      <c r="A33" s="56">
        <v>1989</v>
      </c>
      <c r="B33" s="45"/>
      <c r="C33" s="45"/>
      <c r="D33" s="45"/>
      <c r="E33" s="57">
        <v>31</v>
      </c>
    </row>
    <row r="34" spans="1:5">
      <c r="A34" s="56">
        <v>1988</v>
      </c>
      <c r="B34" s="45"/>
      <c r="C34" s="45"/>
      <c r="D34" s="45"/>
      <c r="E34" s="56">
        <v>32</v>
      </c>
    </row>
    <row r="35" spans="1:5">
      <c r="A35" s="56">
        <v>1987</v>
      </c>
      <c r="B35" s="45"/>
      <c r="C35" s="45"/>
      <c r="D35" s="45"/>
      <c r="E35" s="57">
        <v>33</v>
      </c>
    </row>
    <row r="36" spans="1:5">
      <c r="A36" s="56">
        <v>1986</v>
      </c>
      <c r="B36" s="45"/>
      <c r="C36" s="45"/>
      <c r="D36" s="45"/>
      <c r="E36" s="56">
        <v>34</v>
      </c>
    </row>
    <row r="37" spans="1:5">
      <c r="A37" s="56">
        <v>1985</v>
      </c>
      <c r="B37" s="45"/>
      <c r="C37" s="45"/>
      <c r="D37" s="45"/>
      <c r="E37" s="57">
        <v>35</v>
      </c>
    </row>
    <row r="38" spans="1:5">
      <c r="A38" s="56">
        <v>1984</v>
      </c>
      <c r="B38" s="45"/>
      <c r="C38" s="45"/>
      <c r="D38" s="45"/>
      <c r="E38" s="56">
        <v>36</v>
      </c>
    </row>
    <row r="39" spans="1:5">
      <c r="A39" s="56">
        <v>1983</v>
      </c>
      <c r="B39" s="45"/>
      <c r="C39" s="45"/>
      <c r="D39" s="45"/>
      <c r="E39" s="57">
        <v>37</v>
      </c>
    </row>
    <row r="40" spans="1:5">
      <c r="A40" s="56">
        <v>1982</v>
      </c>
      <c r="B40" s="45"/>
      <c r="C40" s="45"/>
      <c r="D40" s="45"/>
      <c r="E40" s="56">
        <v>38</v>
      </c>
    </row>
    <row r="41" spans="1:5">
      <c r="A41" s="56">
        <v>1981</v>
      </c>
      <c r="B41" s="45"/>
      <c r="C41" s="45"/>
      <c r="D41" s="45"/>
      <c r="E41" s="57">
        <v>39</v>
      </c>
    </row>
    <row r="42" spans="1:5">
      <c r="A42" s="56">
        <v>1980</v>
      </c>
      <c r="B42" s="45"/>
      <c r="C42" s="45"/>
      <c r="D42" s="45"/>
      <c r="E42" s="56">
        <v>40</v>
      </c>
    </row>
  </sheetData>
  <printOptions horizontalCentered="1"/>
  <pageMargins left="0.7" right="0.7" top="0.75" bottom="0.75" header="0.3" footer="0.3"/>
  <pageSetup scale="110" orientation="portrait" r:id="rId1"/>
  <headerFooter>
    <oddFooter>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3C6BE0-5695-470E-A59E-7BDCB6BB12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2DE4A6-F91E-4F6B-8A6E-62E71A187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3C18A0-7822-4254-9424-9F0FB7ED5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Trends Settings </vt:lpstr>
      <vt:lpstr>Industrial Composite</vt:lpstr>
      <vt:lpstr>Commercial Composite</vt:lpstr>
      <vt:lpstr>Agricultural Composite</vt:lpstr>
      <vt:lpstr>Construction Composite</vt:lpstr>
      <vt:lpstr>Ag Mobile Equip Composite</vt:lpstr>
      <vt:lpstr>Construction Mobile Composite</vt:lpstr>
      <vt:lpstr>2019 CPI</vt:lpstr>
      <vt:lpstr>2019 Equip Index Factors</vt:lpstr>
      <vt:lpstr>M&amp;E Property Good Factor</vt:lpstr>
      <vt:lpstr>2019 Agricultural % Good</vt:lpstr>
      <vt:lpstr>2019 Construction % Good</vt:lpstr>
      <vt:lpstr>'2019 Agricultural % Good'!Print_Area</vt:lpstr>
      <vt:lpstr>'2019 Construction % Good'!Print_Area</vt:lpstr>
      <vt:lpstr>'2019 CPI'!Print_Area</vt:lpstr>
      <vt:lpstr>'2019 Equip Index Factors'!Print_Area</vt:lpstr>
      <vt:lpstr>'Commercial Composite'!Print_Area</vt:lpstr>
      <vt:lpstr>'Construction Mobile Composite'!Print_Area</vt:lpstr>
      <vt:lpstr>'Industrial Composite'!Print_Area</vt:lpstr>
      <vt:lpstr>'M&amp;E Property Good Factor'!Print_Area</vt:lpstr>
    </vt:vector>
  </TitlesOfParts>
  <Manager/>
  <Company>Placer County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Kirsten B Paull</dc:creator>
  <cp:keywords/>
  <dc:description/>
  <cp:lastModifiedBy>Sikander Bhambhu</cp:lastModifiedBy>
  <cp:revision/>
  <dcterms:created xsi:type="dcterms:W3CDTF">2015-12-01T16:51:04Z</dcterms:created>
  <dcterms:modified xsi:type="dcterms:W3CDTF">2020-04-27T10:26:47Z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