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deepi1\Automation\qa_automation\data\BppTrend\Valid_Import_Files\"/>
    </mc:Choice>
  </mc:AlternateContent>
  <bookViews>
    <workbookView xWindow="0" yWindow="465" windowWidth="25605" windowHeight="14415" tabRatio="920" firstSheet="5" activeTab="7"/>
  </bookViews>
  <sheets>
    <sheet name="Trends Settings " sheetId="21" r:id="rId1"/>
    <sheet name="Industrial Composite" sheetId="13" r:id="rId2"/>
    <sheet name="Commercial Composite" sheetId="14" r:id="rId3"/>
    <sheet name="Agricultural Composite" sheetId="17" r:id="rId4"/>
    <sheet name="Construction Composite" sheetId="18" r:id="rId5"/>
    <sheet name="Ag Mobile Equip Composite" sheetId="15" r:id="rId6"/>
    <sheet name="Construction Mobile Composite" sheetId="16" r:id="rId7"/>
    <sheet name="2019 CPI" sheetId="12" r:id="rId8"/>
    <sheet name="2019 Equip Index Factors" sheetId="3" r:id="rId9"/>
    <sheet name="M&amp;E Property Good Factor" sheetId="6" r:id="rId10"/>
    <sheet name="2019 Agricultural % Good" sheetId="4" r:id="rId11"/>
    <sheet name="2019 Construction % Good" sheetId="5" r:id="rId12"/>
  </sheets>
  <externalReferences>
    <externalReference r:id="rId13"/>
  </externalReferences>
  <definedNames>
    <definedName name="CalcTable">[1]ValueTable!$A$5:$AC$50</definedName>
    <definedName name="Factor_to_Year">'2019 CPI'!#REF!</definedName>
    <definedName name="_xlnm.Print_Area" localSheetId="10">'2019 Agricultural % Good'!$A$1:$I$23</definedName>
    <definedName name="_xlnm.Print_Area" localSheetId="11">'2019 Construction % Good'!$A$1:$H$23</definedName>
    <definedName name="_xlnm.Print_Area" localSheetId="7">'2019 CPI'!$A$1:$D$40</definedName>
    <definedName name="_xlnm.Print_Area" localSheetId="8">'2019 Equip Index Factors'!$A$1:$F$42</definedName>
    <definedName name="_xlnm.Print_Area" localSheetId="2">'Commercial Composite'!$A$1:$W$41</definedName>
    <definedName name="_xlnm.Print_Area" localSheetId="6">'Construction Mobile Composite'!$A$1:$E$25</definedName>
    <definedName name="_xlnm.Print_Area" localSheetId="1">'Industrial Composite'!$A$1:$W$41</definedName>
    <definedName name="_xlnm.Print_Area" localSheetId="9">'M&amp;E Property Good Factor'!$A$1:$W$42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7" l="1"/>
  <c r="D40" i="12" l="1"/>
  <c r="D39" i="12" s="1"/>
  <c r="D5" i="14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C3" i="15"/>
  <c r="C2" i="14"/>
  <c r="K2" i="14"/>
  <c r="S2" i="14"/>
  <c r="D2" i="13"/>
  <c r="L2" i="13"/>
  <c r="T2" i="13"/>
  <c r="V40" i="13"/>
  <c r="V37" i="13"/>
  <c r="W34" i="13"/>
  <c r="U32" i="13"/>
  <c r="U30" i="13"/>
  <c r="V28" i="13"/>
  <c r="S27" i="13"/>
  <c r="V25" i="13"/>
  <c r="T24" i="13"/>
  <c r="S23" i="13"/>
  <c r="R22" i="13"/>
  <c r="R21" i="13"/>
  <c r="R20" i="13"/>
  <c r="S19" i="13"/>
  <c r="U18" i="13"/>
  <c r="W17" i="13"/>
  <c r="O17" i="13"/>
  <c r="R16" i="13"/>
  <c r="V15" i="13"/>
  <c r="N15" i="13"/>
  <c r="S14" i="13"/>
  <c r="K14" i="13"/>
  <c r="Q13" i="13"/>
  <c r="W12" i="13"/>
  <c r="O12" i="13"/>
  <c r="V11" i="13"/>
  <c r="N11" i="13"/>
  <c r="V10" i="13"/>
  <c r="N10" i="13"/>
  <c r="W9" i="13"/>
  <c r="O9" i="13"/>
  <c r="G9" i="13"/>
  <c r="Q8" i="13"/>
  <c r="I8" i="13"/>
  <c r="S7" i="13"/>
  <c r="K7" i="13"/>
  <c r="V6" i="13"/>
  <c r="N6" i="13"/>
  <c r="F6" i="13"/>
  <c r="R5" i="13"/>
  <c r="J5" i="13"/>
  <c r="W4" i="13"/>
  <c r="O4" i="13"/>
  <c r="G4" i="13"/>
  <c r="T3" i="13"/>
  <c r="L3" i="13"/>
  <c r="D3" i="13"/>
  <c r="U39" i="14"/>
  <c r="V36" i="14"/>
  <c r="W33" i="14"/>
  <c r="V31" i="14"/>
  <c r="V29" i="14"/>
  <c r="S28" i="14"/>
  <c r="U26" i="14"/>
  <c r="S25" i="14"/>
  <c r="Q24" i="14"/>
  <c r="Q25" i="14" s="1"/>
  <c r="W22" i="14"/>
  <c r="W21" i="14"/>
  <c r="W20" i="14"/>
  <c r="O20" i="14"/>
  <c r="O21" i="14" s="1"/>
  <c r="P19" i="14"/>
  <c r="R18" i="14"/>
  <c r="T17" i="14"/>
  <c r="W16" i="14"/>
  <c r="O16" i="14"/>
  <c r="S15" i="14"/>
  <c r="K15" i="14"/>
  <c r="P14" i="14"/>
  <c r="V13" i="14"/>
  <c r="N13" i="14"/>
  <c r="T12" i="14"/>
  <c r="L12" i="14"/>
  <c r="S11" i="14"/>
  <c r="K11" i="14"/>
  <c r="S10" i="14"/>
  <c r="K10" i="14"/>
  <c r="T9" i="14"/>
  <c r="L9" i="14"/>
  <c r="V8" i="14"/>
  <c r="N8" i="14"/>
  <c r="F8" i="14"/>
  <c r="P7" i="14"/>
  <c r="H7" i="14"/>
  <c r="S6" i="14"/>
  <c r="K6" i="14"/>
  <c r="W5" i="14"/>
  <c r="O5" i="14"/>
  <c r="G5" i="14"/>
  <c r="S4" i="14"/>
  <c r="K4" i="14"/>
  <c r="C4" i="14"/>
  <c r="P3" i="14"/>
  <c r="H3" i="14"/>
  <c r="D30" i="17"/>
  <c r="D22" i="17"/>
  <c r="D17" i="17"/>
  <c r="D13" i="17"/>
  <c r="D5" i="17"/>
  <c r="C14" i="18"/>
  <c r="C6" i="18"/>
  <c r="C3" i="18"/>
  <c r="D2" i="14"/>
  <c r="L2" i="14"/>
  <c r="T2" i="14"/>
  <c r="E2" i="13"/>
  <c r="M2" i="13"/>
  <c r="U2" i="13"/>
  <c r="W39" i="13"/>
  <c r="U37" i="13"/>
  <c r="V34" i="13"/>
  <c r="T32" i="13"/>
  <c r="T30" i="13"/>
  <c r="U28" i="13"/>
  <c r="W26" i="13"/>
  <c r="U25" i="13"/>
  <c r="S24" i="13"/>
  <c r="R23" i="13"/>
  <c r="Q22" i="13"/>
  <c r="Q21" i="13"/>
  <c r="Q20" i="13"/>
  <c r="R19" i="13"/>
  <c r="T18" i="13"/>
  <c r="V17" i="13"/>
  <c r="N17" i="13"/>
  <c r="Q16" i="13"/>
  <c r="U15" i="13"/>
  <c r="M15" i="13"/>
  <c r="R14" i="13"/>
  <c r="J14" i="13"/>
  <c r="P13" i="13"/>
  <c r="V12" i="13"/>
  <c r="N12" i="13"/>
  <c r="U11" i="13"/>
  <c r="M11" i="13"/>
  <c r="U10" i="13"/>
  <c r="M10" i="13"/>
  <c r="V9" i="13"/>
  <c r="N9" i="13"/>
  <c r="F9" i="13"/>
  <c r="P8" i="13"/>
  <c r="H8" i="13"/>
  <c r="R7" i="13"/>
  <c r="J7" i="13"/>
  <c r="U6" i="13"/>
  <c r="M6" i="13"/>
  <c r="E6" i="13"/>
  <c r="Q5" i="13"/>
  <c r="I5" i="13"/>
  <c r="V4" i="13"/>
  <c r="N4" i="13"/>
  <c r="F4" i="13"/>
  <c r="S3" i="13"/>
  <c r="K3" i="13"/>
  <c r="C3" i="13"/>
  <c r="W38" i="14"/>
  <c r="U36" i="14"/>
  <c r="V33" i="14"/>
  <c r="U31" i="14"/>
  <c r="U29" i="14"/>
  <c r="W27" i="14"/>
  <c r="T26" i="14"/>
  <c r="R25" i="14"/>
  <c r="W23" i="14"/>
  <c r="V22" i="14"/>
  <c r="V21" i="14"/>
  <c r="V20" i="14"/>
  <c r="W19" i="14"/>
  <c r="O19" i="14"/>
  <c r="Q18" i="14"/>
  <c r="S17" i="14"/>
  <c r="V16" i="14"/>
  <c r="N16" i="14"/>
  <c r="R15" i="14"/>
  <c r="W14" i="14"/>
  <c r="O14" i="14"/>
  <c r="U13" i="14"/>
  <c r="M13" i="14"/>
  <c r="S12" i="14"/>
  <c r="K12" i="14"/>
  <c r="R11" i="14"/>
  <c r="J11" i="14"/>
  <c r="R10" i="14"/>
  <c r="J10" i="14"/>
  <c r="S9" i="14"/>
  <c r="K9" i="14"/>
  <c r="U8" i="14"/>
  <c r="M8" i="14"/>
  <c r="W7" i="14"/>
  <c r="O7" i="14"/>
  <c r="G7" i="14"/>
  <c r="R6" i="14"/>
  <c r="J6" i="14"/>
  <c r="V5" i="14"/>
  <c r="N5" i="14"/>
  <c r="F5" i="14"/>
  <c r="R4" i="14"/>
  <c r="J4" i="14"/>
  <c r="W3" i="14"/>
  <c r="O3" i="14"/>
  <c r="G3" i="14"/>
  <c r="D29" i="17"/>
  <c r="D21" i="17"/>
  <c r="C17" i="17"/>
  <c r="C13" i="17"/>
  <c r="C9" i="17"/>
  <c r="C5" i="17"/>
  <c r="C13" i="18"/>
  <c r="C5" i="18"/>
  <c r="C4" i="18"/>
  <c r="E2" i="14"/>
  <c r="M2" i="14"/>
  <c r="U2" i="14"/>
  <c r="F2" i="13"/>
  <c r="N2" i="13"/>
  <c r="V2" i="13"/>
  <c r="V39" i="13"/>
  <c r="W36" i="13"/>
  <c r="U34" i="13"/>
  <c r="W31" i="13"/>
  <c r="W29" i="13"/>
  <c r="T28" i="13"/>
  <c r="V26" i="13"/>
  <c r="T25" i="13"/>
  <c r="R24" i="13"/>
  <c r="Q23" i="13"/>
  <c r="P22" i="13"/>
  <c r="P21" i="13"/>
  <c r="P20" i="13"/>
  <c r="Q19" i="13"/>
  <c r="S18" i="13"/>
  <c r="U17" i="13"/>
  <c r="M17" i="13"/>
  <c r="P16" i="13"/>
  <c r="T15" i="13"/>
  <c r="L15" i="13"/>
  <c r="Q14" i="13"/>
  <c r="W13" i="13"/>
  <c r="O13" i="13"/>
  <c r="U12" i="13"/>
  <c r="M12" i="13"/>
  <c r="T11" i="13"/>
  <c r="L11" i="13"/>
  <c r="T10" i="13"/>
  <c r="L10" i="13"/>
  <c r="U9" i="13"/>
  <c r="M9" i="13"/>
  <c r="W8" i="13"/>
  <c r="O8" i="13"/>
  <c r="G8" i="13"/>
  <c r="Q7" i="13"/>
  <c r="I7" i="13"/>
  <c r="T6" i="13"/>
  <c r="L6" i="13"/>
  <c r="D6" i="13"/>
  <c r="P5" i="13"/>
  <c r="H5" i="13"/>
  <c r="U4" i="13"/>
  <c r="M4" i="13"/>
  <c r="E4" i="13"/>
  <c r="R3" i="13"/>
  <c r="J3" i="13"/>
  <c r="W41" i="14"/>
  <c r="V38" i="14"/>
  <c r="W35" i="14"/>
  <c r="U33" i="14"/>
  <c r="T31" i="14"/>
  <c r="T29" i="14"/>
  <c r="V27" i="14"/>
  <c r="S26" i="14"/>
  <c r="W24" i="14"/>
  <c r="V23" i="14"/>
  <c r="U22" i="14"/>
  <c r="U21" i="14"/>
  <c r="U20" i="14"/>
  <c r="V19" i="14"/>
  <c r="N19" i="14"/>
  <c r="P18" i="14"/>
  <c r="R17" i="14"/>
  <c r="U16" i="14"/>
  <c r="M16" i="14"/>
  <c r="Q15" i="14"/>
  <c r="V14" i="14"/>
  <c r="N14" i="14"/>
  <c r="T13" i="14"/>
  <c r="L13" i="14"/>
  <c r="R12" i="14"/>
  <c r="J12" i="14"/>
  <c r="Q11" i="14"/>
  <c r="I11" i="14"/>
  <c r="Q10" i="14"/>
  <c r="I10" i="14"/>
  <c r="R9" i="14"/>
  <c r="J9" i="14"/>
  <c r="T8" i="14"/>
  <c r="L8" i="14"/>
  <c r="V7" i="14"/>
  <c r="N7" i="14"/>
  <c r="F7" i="14"/>
  <c r="Q6" i="14"/>
  <c r="I6" i="14"/>
  <c r="U5" i="14"/>
  <c r="M5" i="14"/>
  <c r="E5" i="14"/>
  <c r="Q4" i="14"/>
  <c r="I4" i="14"/>
  <c r="V3" i="14"/>
  <c r="N3" i="14"/>
  <c r="F3" i="14"/>
  <c r="D28" i="17"/>
  <c r="D20" i="17"/>
  <c r="D16" i="17"/>
  <c r="D12" i="17"/>
  <c r="D8" i="17"/>
  <c r="D4" i="17"/>
  <c r="C12" i="18"/>
  <c r="F2" i="14"/>
  <c r="N2" i="14"/>
  <c r="V2" i="14"/>
  <c r="G2" i="13"/>
  <c r="O2" i="13"/>
  <c r="W2" i="13"/>
  <c r="U39" i="13"/>
  <c r="V36" i="13"/>
  <c r="W33" i="13"/>
  <c r="V31" i="13"/>
  <c r="V29" i="13"/>
  <c r="S28" i="13"/>
  <c r="U26" i="13"/>
  <c r="S25" i="13"/>
  <c r="Q24" i="13"/>
  <c r="W22" i="13"/>
  <c r="W21" i="13"/>
  <c r="W20" i="13"/>
  <c r="O20" i="13"/>
  <c r="P19" i="13"/>
  <c r="R18" i="13"/>
  <c r="T17" i="13"/>
  <c r="W16" i="13"/>
  <c r="O16" i="13"/>
  <c r="S15" i="13"/>
  <c r="K15" i="13"/>
  <c r="P14" i="13"/>
  <c r="V13" i="13"/>
  <c r="N13" i="13"/>
  <c r="T12" i="13"/>
  <c r="L12" i="13"/>
  <c r="S11" i="13"/>
  <c r="K11" i="13"/>
  <c r="S10" i="13"/>
  <c r="K10" i="13"/>
  <c r="T9" i="13"/>
  <c r="L9" i="13"/>
  <c r="V8" i="13"/>
  <c r="N8" i="13"/>
  <c r="F8" i="13"/>
  <c r="P7" i="13"/>
  <c r="H7" i="13"/>
  <c r="S6" i="13"/>
  <c r="K6" i="13"/>
  <c r="W5" i="13"/>
  <c r="O5" i="13"/>
  <c r="G5" i="13"/>
  <c r="T4" i="13"/>
  <c r="L4" i="13"/>
  <c r="D4" i="13"/>
  <c r="Q3" i="13"/>
  <c r="I3" i="13"/>
  <c r="V41" i="14"/>
  <c r="U38" i="14"/>
  <c r="V35" i="14"/>
  <c r="W32" i="14"/>
  <c r="W30" i="14"/>
  <c r="S29" i="14"/>
  <c r="U27" i="14"/>
  <c r="R26" i="14"/>
  <c r="V24" i="14"/>
  <c r="U23" i="14"/>
  <c r="T22" i="14"/>
  <c r="T21" i="14"/>
  <c r="T20" i="14"/>
  <c r="U19" i="14"/>
  <c r="W18" i="14"/>
  <c r="O18" i="14"/>
  <c r="Q17" i="14"/>
  <c r="T16" i="14"/>
  <c r="L16" i="14"/>
  <c r="L17" i="14" s="1"/>
  <c r="P15" i="14"/>
  <c r="U14" i="14"/>
  <c r="M14" i="14"/>
  <c r="S13" i="14"/>
  <c r="K13" i="14"/>
  <c r="Q12" i="14"/>
  <c r="I12" i="14"/>
  <c r="I13" i="14" s="1"/>
  <c r="P11" i="14"/>
  <c r="H11" i="14"/>
  <c r="P10" i="14"/>
  <c r="H10" i="14"/>
  <c r="Q9" i="14"/>
  <c r="I9" i="14"/>
  <c r="S8" i="14"/>
  <c r="K8" i="14"/>
  <c r="U7" i="14"/>
  <c r="M7" i="14"/>
  <c r="E7" i="14"/>
  <c r="E8" i="14" s="1"/>
  <c r="P6" i="14"/>
  <c r="H6" i="14"/>
  <c r="T5" i="14"/>
  <c r="L5" i="14"/>
  <c r="C5" i="14"/>
  <c r="P4" i="14"/>
  <c r="H4" i="14"/>
  <c r="U3" i="14"/>
  <c r="M3" i="14"/>
  <c r="E3" i="14"/>
  <c r="D27" i="17"/>
  <c r="C20" i="17"/>
  <c r="C16" i="17"/>
  <c r="C12" i="17"/>
  <c r="C8" i="17"/>
  <c r="C4" i="17"/>
  <c r="G2" i="14"/>
  <c r="O2" i="14"/>
  <c r="W2" i="14"/>
  <c r="H2" i="13"/>
  <c r="P2" i="13"/>
  <c r="C2" i="13"/>
  <c r="W38" i="13"/>
  <c r="U36" i="13"/>
  <c r="V33" i="13"/>
  <c r="U31" i="13"/>
  <c r="U29" i="13"/>
  <c r="W27" i="13"/>
  <c r="T26" i="13"/>
  <c r="R25" i="13"/>
  <c r="W23" i="13"/>
  <c r="V22" i="13"/>
  <c r="V21" i="13"/>
  <c r="V20" i="13"/>
  <c r="W19" i="13"/>
  <c r="O19" i="13"/>
  <c r="Q18" i="13"/>
  <c r="S17" i="13"/>
  <c r="V16" i="13"/>
  <c r="N16" i="13"/>
  <c r="R15" i="13"/>
  <c r="W14" i="13"/>
  <c r="O14" i="13"/>
  <c r="U13" i="13"/>
  <c r="M13" i="13"/>
  <c r="S12" i="13"/>
  <c r="K12" i="13"/>
  <c r="R11" i="13"/>
  <c r="J11" i="13"/>
  <c r="R10" i="13"/>
  <c r="J10" i="13"/>
  <c r="S9" i="13"/>
  <c r="K9" i="13"/>
  <c r="U8" i="13"/>
  <c r="M8" i="13"/>
  <c r="W7" i="13"/>
  <c r="O7" i="13"/>
  <c r="G7" i="13"/>
  <c r="R6" i="13"/>
  <c r="J6" i="13"/>
  <c r="V5" i="13"/>
  <c r="N5" i="13"/>
  <c r="F5" i="13"/>
  <c r="S4" i="13"/>
  <c r="K4" i="13"/>
  <c r="C4" i="13"/>
  <c r="P3" i="13"/>
  <c r="H3" i="13"/>
  <c r="W40" i="14"/>
  <c r="W37" i="14"/>
  <c r="U35" i="14"/>
  <c r="V32" i="14"/>
  <c r="V30" i="14"/>
  <c r="W28" i="14"/>
  <c r="T27" i="14"/>
  <c r="W25" i="14"/>
  <c r="U24" i="14"/>
  <c r="T23" i="14"/>
  <c r="S22" i="14"/>
  <c r="S21" i="14"/>
  <c r="S20" i="14"/>
  <c r="T19" i="14"/>
  <c r="V18" i="14"/>
  <c r="N18" i="14"/>
  <c r="P17" i="14"/>
  <c r="S16" i="14"/>
  <c r="W15" i="14"/>
  <c r="O15" i="14"/>
  <c r="T14" i="14"/>
  <c r="L14" i="14"/>
  <c r="R13" i="14"/>
  <c r="J13" i="14"/>
  <c r="P12" i="14"/>
  <c r="W11" i="14"/>
  <c r="O11" i="14"/>
  <c r="W10" i="14"/>
  <c r="O10" i="14"/>
  <c r="G10" i="14"/>
  <c r="P9" i="14"/>
  <c r="H9" i="14"/>
  <c r="R8" i="14"/>
  <c r="J8" i="14"/>
  <c r="T7" i="14"/>
  <c r="L7" i="14"/>
  <c r="W6" i="14"/>
  <c r="O6" i="14"/>
  <c r="G6" i="14"/>
  <c r="S5" i="14"/>
  <c r="K5" i="14"/>
  <c r="W4" i="14"/>
  <c r="O4" i="14"/>
  <c r="G4" i="14"/>
  <c r="T3" i="14"/>
  <c r="L3" i="14"/>
  <c r="D3" i="14"/>
  <c r="D26" i="17"/>
  <c r="D19" i="17"/>
  <c r="D15" i="17"/>
  <c r="D11" i="17"/>
  <c r="D7" i="17"/>
  <c r="D3" i="17"/>
  <c r="C10" i="18"/>
  <c r="C10" i="17"/>
  <c r="C11" i="18"/>
  <c r="H2" i="14"/>
  <c r="P2" i="14"/>
  <c r="C2" i="17"/>
  <c r="I2" i="13"/>
  <c r="Q2" i="13"/>
  <c r="W41" i="13"/>
  <c r="V38" i="13"/>
  <c r="W35" i="13"/>
  <c r="U33" i="13"/>
  <c r="T31" i="13"/>
  <c r="T29" i="13"/>
  <c r="V27" i="13"/>
  <c r="S26" i="13"/>
  <c r="W24" i="13"/>
  <c r="V23" i="13"/>
  <c r="U22" i="13"/>
  <c r="U21" i="13"/>
  <c r="U20" i="13"/>
  <c r="V19" i="13"/>
  <c r="N19" i="13"/>
  <c r="P18" i="13"/>
  <c r="R17" i="13"/>
  <c r="U16" i="13"/>
  <c r="M16" i="13"/>
  <c r="Q15" i="13"/>
  <c r="V14" i="13"/>
  <c r="N14" i="13"/>
  <c r="T13" i="13"/>
  <c r="L13" i="13"/>
  <c r="R12" i="13"/>
  <c r="J12" i="13"/>
  <c r="Q11" i="13"/>
  <c r="I11" i="13"/>
  <c r="Q10" i="13"/>
  <c r="I10" i="13"/>
  <c r="R9" i="13"/>
  <c r="J9" i="13"/>
  <c r="T8" i="13"/>
  <c r="L8" i="13"/>
  <c r="V7" i="13"/>
  <c r="N7" i="13"/>
  <c r="F7" i="13"/>
  <c r="Q6" i="13"/>
  <c r="I6" i="13"/>
  <c r="U5" i="13"/>
  <c r="M5" i="13"/>
  <c r="E5" i="13"/>
  <c r="R4" i="13"/>
  <c r="J4" i="13"/>
  <c r="W3" i="13"/>
  <c r="O3" i="13"/>
  <c r="G3" i="13"/>
  <c r="V40" i="14"/>
  <c r="V37" i="14"/>
  <c r="W34" i="14"/>
  <c r="U32" i="14"/>
  <c r="U30" i="14"/>
  <c r="V28" i="14"/>
  <c r="S27" i="14"/>
  <c r="V25" i="14"/>
  <c r="T24" i="14"/>
  <c r="S23" i="14"/>
  <c r="R22" i="14"/>
  <c r="R21" i="14"/>
  <c r="R20" i="14"/>
  <c r="S19" i="14"/>
  <c r="U18" i="14"/>
  <c r="W17" i="14"/>
  <c r="O17" i="14"/>
  <c r="R16" i="14"/>
  <c r="V15" i="14"/>
  <c r="N15" i="14"/>
  <c r="S14" i="14"/>
  <c r="K14" i="14"/>
  <c r="Q13" i="14"/>
  <c r="W12" i="14"/>
  <c r="O12" i="14"/>
  <c r="V11" i="14"/>
  <c r="N11" i="14"/>
  <c r="V10" i="14"/>
  <c r="N10" i="14"/>
  <c r="W9" i="14"/>
  <c r="O9" i="14"/>
  <c r="G9" i="14"/>
  <c r="Q8" i="14"/>
  <c r="I8" i="14"/>
  <c r="S7" i="14"/>
  <c r="K7" i="14"/>
  <c r="V6" i="14"/>
  <c r="N6" i="14"/>
  <c r="F6" i="14"/>
  <c r="R5" i="14"/>
  <c r="J5" i="14"/>
  <c r="V4" i="14"/>
  <c r="N4" i="14"/>
  <c r="F4" i="14"/>
  <c r="S3" i="14"/>
  <c r="K3" i="14"/>
  <c r="C3" i="14"/>
  <c r="D25" i="17"/>
  <c r="C19" i="17"/>
  <c r="C15" i="17"/>
  <c r="C11" i="17"/>
  <c r="C7" i="17"/>
  <c r="C3" i="17"/>
  <c r="C9" i="18"/>
  <c r="C18" i="17"/>
  <c r="C15" i="18"/>
  <c r="I2" i="14"/>
  <c r="Q2" i="14"/>
  <c r="D2" i="17"/>
  <c r="J2" i="13"/>
  <c r="R2" i="13"/>
  <c r="V41" i="13"/>
  <c r="U38" i="13"/>
  <c r="V35" i="13"/>
  <c r="W32" i="13"/>
  <c r="W30" i="13"/>
  <c r="S29" i="13"/>
  <c r="U27" i="13"/>
  <c r="R26" i="13"/>
  <c r="V24" i="13"/>
  <c r="U23" i="13"/>
  <c r="T22" i="13"/>
  <c r="T21" i="13"/>
  <c r="T20" i="13"/>
  <c r="U19" i="13"/>
  <c r="W18" i="13"/>
  <c r="O18" i="13"/>
  <c r="Q17" i="13"/>
  <c r="T16" i="13"/>
  <c r="L16" i="13"/>
  <c r="P15" i="13"/>
  <c r="U14" i="13"/>
  <c r="M14" i="13"/>
  <c r="S13" i="13"/>
  <c r="K13" i="13"/>
  <c r="Q12" i="13"/>
  <c r="I12" i="13"/>
  <c r="P11" i="13"/>
  <c r="H11" i="13"/>
  <c r="P10" i="13"/>
  <c r="H10" i="13"/>
  <c r="Q9" i="13"/>
  <c r="I9" i="13"/>
  <c r="S8" i="13"/>
  <c r="K8" i="13"/>
  <c r="U7" i="13"/>
  <c r="M7" i="13"/>
  <c r="E7" i="13"/>
  <c r="P6" i="13"/>
  <c r="H6" i="13"/>
  <c r="T5" i="13"/>
  <c r="L5" i="13"/>
  <c r="D5" i="13"/>
  <c r="Q4" i="13"/>
  <c r="I4" i="13"/>
  <c r="V3" i="13"/>
  <c r="N3" i="13"/>
  <c r="F3" i="13"/>
  <c r="W39" i="14"/>
  <c r="U37" i="14"/>
  <c r="V34" i="14"/>
  <c r="T32" i="14"/>
  <c r="T30" i="14"/>
  <c r="U28" i="14"/>
  <c r="W26" i="14"/>
  <c r="U25" i="14"/>
  <c r="S24" i="14"/>
  <c r="R23" i="14"/>
  <c r="Q22" i="14"/>
  <c r="Q21" i="14"/>
  <c r="Q20" i="14"/>
  <c r="R19" i="14"/>
  <c r="T18" i="14"/>
  <c r="V17" i="14"/>
  <c r="N17" i="14"/>
  <c r="Q16" i="14"/>
  <c r="U15" i="14"/>
  <c r="M15" i="14"/>
  <c r="R14" i="14"/>
  <c r="J14" i="14"/>
  <c r="P13" i="14"/>
  <c r="V12" i="14"/>
  <c r="N12" i="14"/>
  <c r="U11" i="14"/>
  <c r="M11" i="14"/>
  <c r="U10" i="14"/>
  <c r="M10" i="14"/>
  <c r="V9" i="14"/>
  <c r="N9" i="14"/>
  <c r="F9" i="14"/>
  <c r="P8" i="14"/>
  <c r="H8" i="14"/>
  <c r="R7" i="14"/>
  <c r="J7" i="14"/>
  <c r="U6" i="14"/>
  <c r="M6" i="14"/>
  <c r="E6" i="14"/>
  <c r="Q5" i="14"/>
  <c r="I5" i="14"/>
  <c r="U4" i="14"/>
  <c r="M4" i="14"/>
  <c r="E4" i="14"/>
  <c r="R3" i="14"/>
  <c r="J3" i="14"/>
  <c r="D32" i="17"/>
  <c r="D24" i="17"/>
  <c r="D18" i="17"/>
  <c r="D14" i="17"/>
  <c r="D10" i="17"/>
  <c r="D6" i="17"/>
  <c r="C16" i="18"/>
  <c r="C17" i="18" s="1"/>
  <c r="C8" i="18"/>
  <c r="C6" i="17"/>
  <c r="J2" i="14"/>
  <c r="R2" i="14"/>
  <c r="C2" i="18"/>
  <c r="K2" i="13"/>
  <c r="S2" i="13"/>
  <c r="W40" i="13"/>
  <c r="W37" i="13"/>
  <c r="U35" i="13"/>
  <c r="V32" i="13"/>
  <c r="V30" i="13"/>
  <c r="W28" i="13"/>
  <c r="T27" i="13"/>
  <c r="W25" i="13"/>
  <c r="U24" i="13"/>
  <c r="T23" i="13"/>
  <c r="S22" i="13"/>
  <c r="S21" i="13"/>
  <c r="S20" i="13"/>
  <c r="T19" i="13"/>
  <c r="V18" i="13"/>
  <c r="N18" i="13"/>
  <c r="P17" i="13"/>
  <c r="S16" i="13"/>
  <c r="W15" i="13"/>
  <c r="O15" i="13"/>
  <c r="T14" i="13"/>
  <c r="L14" i="13"/>
  <c r="R13" i="13"/>
  <c r="J13" i="13"/>
  <c r="P12" i="13"/>
  <c r="W11" i="13"/>
  <c r="O11" i="13"/>
  <c r="W10" i="13"/>
  <c r="O10" i="13"/>
  <c r="G10" i="13"/>
  <c r="P9" i="13"/>
  <c r="H9" i="13"/>
  <c r="R8" i="13"/>
  <c r="J8" i="13"/>
  <c r="T7" i="13"/>
  <c r="L7" i="13"/>
  <c r="W6" i="13"/>
  <c r="O6" i="13"/>
  <c r="G6" i="13"/>
  <c r="S5" i="13"/>
  <c r="K5" i="13"/>
  <c r="C5" i="13"/>
  <c r="P4" i="13"/>
  <c r="H4" i="13"/>
  <c r="U3" i="13"/>
  <c r="M3" i="13"/>
  <c r="E3" i="13"/>
  <c r="V39" i="14"/>
  <c r="W36" i="14"/>
  <c r="U34" i="14"/>
  <c r="W31" i="14"/>
  <c r="W29" i="14"/>
  <c r="T28" i="14"/>
  <c r="V26" i="14"/>
  <c r="T25" i="14"/>
  <c r="R24" i="14"/>
  <c r="Q23" i="14"/>
  <c r="P22" i="14"/>
  <c r="P21" i="14"/>
  <c r="P20" i="14"/>
  <c r="Q19" i="14"/>
  <c r="S18" i="14"/>
  <c r="U17" i="14"/>
  <c r="M17" i="14"/>
  <c r="P16" i="14"/>
  <c r="T15" i="14"/>
  <c r="L15" i="14"/>
  <c r="Q14" i="14"/>
  <c r="W13" i="14"/>
  <c r="O13" i="14"/>
  <c r="U12" i="14"/>
  <c r="M12" i="14"/>
  <c r="T11" i="14"/>
  <c r="L11" i="14"/>
  <c r="T10" i="14"/>
  <c r="L10" i="14"/>
  <c r="U9" i="14"/>
  <c r="M9" i="14"/>
  <c r="W8" i="14"/>
  <c r="O8" i="14"/>
  <c r="G8" i="14"/>
  <c r="Q7" i="14"/>
  <c r="I7" i="14"/>
  <c r="T6" i="14"/>
  <c r="L6" i="14"/>
  <c r="D6" i="14"/>
  <c r="P5" i="14"/>
  <c r="H5" i="14"/>
  <c r="T4" i="14"/>
  <c r="L4" i="14"/>
  <c r="D4" i="14"/>
  <c r="Q3" i="14"/>
  <c r="I3" i="14"/>
  <c r="D31" i="17"/>
  <c r="D23" i="17"/>
  <c r="C14" i="17"/>
  <c r="C7" i="18"/>
  <c r="E8" i="13"/>
  <c r="M18" i="14"/>
  <c r="S30" i="13"/>
  <c r="S30" i="14"/>
  <c r="R27" i="13"/>
  <c r="Q25" i="13"/>
  <c r="I13" i="13"/>
  <c r="L17" i="13"/>
  <c r="U40" i="14"/>
  <c r="M18" i="13"/>
  <c r="T33" i="13"/>
  <c r="D33" i="17"/>
  <c r="T33" i="14"/>
  <c r="P23" i="13"/>
  <c r="P23" i="14"/>
  <c r="O21" i="13"/>
  <c r="U40" i="13"/>
  <c r="R27" i="14"/>
  <c r="D7" i="14" l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C6" i="13"/>
  <c r="C7" i="13" s="1"/>
  <c r="C8" i="13" s="1"/>
  <c r="C9" i="13" s="1"/>
  <c r="C10" i="13" s="1"/>
  <c r="C11" i="13" s="1"/>
  <c r="C12" i="13" s="1"/>
  <c r="G11" i="13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F10" i="14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J15" i="14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H12" i="13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N20" i="13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G11" i="14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C21" i="17"/>
  <c r="C22" i="17" s="1"/>
  <c r="C23" i="17" s="1"/>
  <c r="C24" i="17" s="1"/>
  <c r="C25" i="17" s="1"/>
  <c r="C26" i="17" s="1"/>
  <c r="C27" i="17" s="1"/>
  <c r="C6" i="14"/>
  <c r="C7" i="14" s="1"/>
  <c r="C8" i="14" s="1"/>
  <c r="C9" i="14" s="1"/>
  <c r="C10" i="14" s="1"/>
  <c r="C11" i="14" s="1"/>
  <c r="C12" i="14" s="1"/>
  <c r="C13" i="14" s="1"/>
  <c r="H12" i="14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K16" i="13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N20" i="14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D7" i="13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F10" i="13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J15" i="13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K16" i="14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E9" i="14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I14" i="14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L18" i="14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O22" i="14"/>
  <c r="O23" i="14" s="1"/>
  <c r="O24" i="14" s="1"/>
  <c r="O25" i="14" s="1"/>
  <c r="O26" i="14" s="1"/>
  <c r="O27" i="14" s="1"/>
  <c r="M19" i="14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O22" i="13"/>
  <c r="O23" i="13" s="1"/>
  <c r="O24" i="13" s="1"/>
  <c r="O25" i="13" s="1"/>
  <c r="O26" i="13" s="1"/>
  <c r="Q26" i="13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E9" i="13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I14" i="13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L18" i="13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M19" i="13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Q26" i="14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B2" i="16"/>
  <c r="C18" i="18"/>
  <c r="P24" i="14"/>
  <c r="S31" i="14"/>
  <c r="R28" i="14"/>
  <c r="P24" i="13"/>
  <c r="T34" i="14"/>
  <c r="S31" i="13"/>
  <c r="T34" i="13"/>
  <c r="R28" i="13"/>
  <c r="D34" i="17"/>
  <c r="U41" i="13"/>
  <c r="U41" i="14"/>
  <c r="S32" i="14" l="1"/>
  <c r="S33" i="14" s="1"/>
  <c r="S34" i="14" s="1"/>
  <c r="S35" i="14" s="1"/>
  <c r="S36" i="14" s="1"/>
  <c r="S37" i="14" s="1"/>
  <c r="S38" i="14" s="1"/>
  <c r="S39" i="14" s="1"/>
  <c r="S40" i="14" s="1"/>
  <c r="S41" i="14" s="1"/>
  <c r="P25" i="14"/>
  <c r="P26" i="14" s="1"/>
  <c r="P27" i="14" s="1"/>
  <c r="O28" i="14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C28" i="17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R29" i="14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29" i="13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S32" i="13"/>
  <c r="S33" i="13" s="1"/>
  <c r="S34" i="13" s="1"/>
  <c r="S35" i="13" s="1"/>
  <c r="S36" i="13" s="1"/>
  <c r="S37" i="13" s="1"/>
  <c r="S38" i="13" s="1"/>
  <c r="S39" i="13" s="1"/>
  <c r="S40" i="13" s="1"/>
  <c r="S41" i="13" s="1"/>
  <c r="P25" i="13"/>
  <c r="P26" i="13" s="1"/>
  <c r="O27" i="13"/>
  <c r="C14" i="14"/>
  <c r="C13" i="13"/>
  <c r="C19" i="18"/>
  <c r="D35" i="17"/>
  <c r="T35" i="14"/>
  <c r="T35" i="13"/>
  <c r="D36" i="17" l="1"/>
  <c r="D37" i="17" s="1"/>
  <c r="D38" i="17" s="1"/>
  <c r="D39" i="17" s="1"/>
  <c r="D40" i="17" s="1"/>
  <c r="D41" i="17" s="1"/>
  <c r="O28" i="13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P28" i="14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D21" i="16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G4" i="15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3" i="15"/>
  <c r="F4" i="15"/>
  <c r="F5" i="15"/>
  <c r="F6" i="15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3" i="15"/>
  <c r="E3" i="15"/>
  <c r="E4" i="15" s="1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D4" i="15"/>
  <c r="D5" i="15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3" i="15"/>
  <c r="C4" i="15"/>
  <c r="C5" i="15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P27" i="13"/>
  <c r="C14" i="13"/>
  <c r="C15" i="14"/>
  <c r="C20" i="18"/>
  <c r="T36" i="14"/>
  <c r="T36" i="13"/>
  <c r="T37" i="14" l="1"/>
  <c r="T38" i="14" s="1"/>
  <c r="T39" i="14" s="1"/>
  <c r="T40" i="14" s="1"/>
  <c r="T41" i="14" s="1"/>
  <c r="P28" i="13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T37" i="13"/>
  <c r="T38" i="13" s="1"/>
  <c r="T39" i="13" s="1"/>
  <c r="T40" i="13" s="1"/>
  <c r="T41" i="13" s="1"/>
  <c r="D38" i="12"/>
  <c r="D37" i="12" s="1"/>
  <c r="C16" i="14"/>
  <c r="C15" i="13"/>
  <c r="C21" i="18"/>
  <c r="C22" i="18" l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D36" i="12"/>
  <c r="D35" i="12" s="1"/>
  <c r="D34" i="12" s="1"/>
  <c r="D33" i="12" s="1"/>
  <c r="C17" i="14"/>
  <c r="C16" i="13"/>
  <c r="D32" i="12" l="1"/>
  <c r="D31" i="12" s="1"/>
  <c r="D30" i="12" s="1"/>
  <c r="D29" i="12" s="1"/>
  <c r="D28" i="12" s="1"/>
  <c r="D27" i="12" s="1"/>
  <c r="D26" i="12" s="1"/>
  <c r="D25" i="12" s="1"/>
  <c r="D24" i="12" s="1"/>
  <c r="D23" i="12" s="1"/>
  <c r="D22" i="12" s="1"/>
  <c r="D21" i="12" s="1"/>
  <c r="D20" i="12" s="1"/>
  <c r="D19" i="12" s="1"/>
  <c r="D18" i="12" s="1"/>
  <c r="D17" i="12" s="1"/>
  <c r="D16" i="12" s="1"/>
  <c r="D15" i="12" s="1"/>
  <c r="D14" i="12" s="1"/>
  <c r="D13" i="12" s="1"/>
  <c r="D12" i="12" s="1"/>
  <c r="D11" i="12" s="1"/>
  <c r="D10" i="12" s="1"/>
  <c r="D9" i="12" s="1"/>
  <c r="D8" i="12" s="1"/>
  <c r="D7" i="12" s="1"/>
  <c r="D6" i="12" s="1"/>
  <c r="D5" i="12" s="1"/>
  <c r="D4" i="12" s="1"/>
  <c r="D3" i="12" s="1"/>
  <c r="D2" i="12" s="1"/>
  <c r="C18" i="14"/>
  <c r="C17" i="13"/>
  <c r="J25" i="3" l="1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C19" i="14"/>
  <c r="C18" i="13"/>
  <c r="C20" i="14" l="1"/>
  <c r="C19" i="13"/>
  <c r="C21" i="14" l="1"/>
  <c r="C20" i="13"/>
  <c r="C22" i="14" l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21" i="13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</calcChain>
</file>

<file path=xl/sharedStrings.xml><?xml version="1.0" encoding="utf-8"?>
<sst xmlns="http://schemas.openxmlformats.org/spreadsheetml/2006/main" count="122" uniqueCount="72">
  <si>
    <t xml:space="preserve">Maximum Index Factor </t>
  </si>
  <si>
    <r>
      <t>Minimum Percent Good Factor for Industrial Equipment</t>
    </r>
    <r>
      <rPr>
        <b/>
        <sz val="10.5"/>
        <rFont val="Arial"/>
        <family val="2"/>
      </rPr>
      <t> </t>
    </r>
  </si>
  <si>
    <r>
      <t>Minimum Percent Good Factor for Commercial Equipment</t>
    </r>
    <r>
      <rPr>
        <b/>
        <sz val="10.5"/>
        <rFont val="Arial"/>
        <family val="2"/>
      </rPr>
      <t> </t>
    </r>
  </si>
  <si>
    <r>
      <t>Minimum Percent Good Factor for Agricultural Equipment</t>
    </r>
    <r>
      <rPr>
        <b/>
        <sz val="10.5"/>
        <rFont val="Arial"/>
        <family val="2"/>
      </rPr>
      <t> </t>
    </r>
  </si>
  <si>
    <r>
      <t>Minimum Percent Good Factor for Construction Equipment</t>
    </r>
    <r>
      <rPr>
        <b/>
        <sz val="10.5"/>
        <rFont val="Arial"/>
        <family val="2"/>
      </rPr>
      <t> </t>
    </r>
  </si>
  <si>
    <t xml:space="preserve">Year Acquired </t>
  </si>
  <si>
    <t>Age</t>
  </si>
  <si>
    <t>Year Acquired</t>
  </si>
  <si>
    <t>Except Harvesters</t>
  </si>
  <si>
    <t>Harvesters</t>
  </si>
  <si>
    <t>New</t>
  </si>
  <si>
    <t>Used</t>
  </si>
  <si>
    <t>Average</t>
  </si>
  <si>
    <t>Year</t>
  </si>
  <si>
    <t>Acq. During</t>
  </si>
  <si>
    <t>Year Acq.</t>
  </si>
  <si>
    <t>CPI</t>
  </si>
  <si>
    <t>Prop. 13 Factor</t>
  </si>
  <si>
    <t>1/1-12/31/1980</t>
  </si>
  <si>
    <t>1/1-12/31/1981</t>
  </si>
  <si>
    <t>1/1-12/31/1982</t>
  </si>
  <si>
    <t>1/1-12/31/1983</t>
  </si>
  <si>
    <t>1/1-12/31/1984</t>
  </si>
  <si>
    <t>1/1-12/31/1985</t>
  </si>
  <si>
    <t>1/1-12/31/1986</t>
  </si>
  <si>
    <t>1/1-12/31/1987</t>
  </si>
  <si>
    <t>1/1-12/31/1988</t>
  </si>
  <si>
    <t>1/1-12/31/1989</t>
  </si>
  <si>
    <t>1/1-12/31/1990</t>
  </si>
  <si>
    <t>1/1-12/31/1991</t>
  </si>
  <si>
    <t>1/1-12/31/1992</t>
  </si>
  <si>
    <t>1/1-12/31/1993</t>
  </si>
  <si>
    <t>1/1-12/31/1994</t>
  </si>
  <si>
    <t>1/1-12/31/1995</t>
  </si>
  <si>
    <t>1/1-12/31/1996</t>
  </si>
  <si>
    <t>1/1-12/31/1997</t>
  </si>
  <si>
    <t>1/1-12/31/1998</t>
  </si>
  <si>
    <t>1/1-12/31/1999</t>
  </si>
  <si>
    <t>1/1-12/31/2000</t>
  </si>
  <si>
    <t>1/1-12/31/2001</t>
  </si>
  <si>
    <t>1/1-12/31/2002</t>
  </si>
  <si>
    <t>1/1-12/31/2003</t>
  </si>
  <si>
    <t>1/1-12/31/2004</t>
  </si>
  <si>
    <t>1/1-12/31/2005</t>
  </si>
  <si>
    <t>1/1-12/31/2006</t>
  </si>
  <si>
    <t>1/1-12/31/2007</t>
  </si>
  <si>
    <t>1/1-12/31/2008</t>
  </si>
  <si>
    <t>1/1-12/31/2009</t>
  </si>
  <si>
    <t>1/1-12/31/2010</t>
  </si>
  <si>
    <t>1/1-12/31/2011</t>
  </si>
  <si>
    <t>1/1-12/31/2012</t>
  </si>
  <si>
    <t>1/1-12/31/2013</t>
  </si>
  <si>
    <t>1/1-12/31/2014</t>
  </si>
  <si>
    <t>1/1-12/31/2015</t>
  </si>
  <si>
    <t>1/1-12/31/2016</t>
  </si>
  <si>
    <t>1/1-12/31/2017</t>
  </si>
  <si>
    <t>1/1-12/31/2018</t>
  </si>
  <si>
    <t>1/1-12/31/2019</t>
  </si>
  <si>
    <t>Commercial</t>
  </si>
  <si>
    <t>Industrial</t>
  </si>
  <si>
    <t>Agricultural</t>
  </si>
  <si>
    <t>Construction</t>
  </si>
  <si>
    <t>Maximum Recommended Equipment Index</t>
  </si>
  <si>
    <t>years</t>
  </si>
  <si>
    <t>Maximum Recommended Equipment Factor</t>
  </si>
  <si>
    <t>max index</t>
  </si>
  <si>
    <t>*Use Table 1, 2 and 3 from AH 581</t>
  </si>
  <si>
    <t>year end</t>
  </si>
  <si>
    <t>Life</t>
  </si>
  <si>
    <t>*Use Table 4 (apply min. % good of no less than 9)</t>
  </si>
  <si>
    <t>Year Acq</t>
  </si>
  <si>
    <t>*Use Table 5 from AH 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</si>
</sst>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0"/>
    <numFmt numFmtId="165" formatCode="0.0000"/>
    <numFmt numFmtId="166" formatCode="##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ms Rmn"/>
    </font>
    <font>
      <sz val="10"/>
      <name val="Genev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0.5"/>
      <color rgb="FF172B4D"/>
      <name val="Arial"/>
      <family val="2"/>
    </font>
    <font>
      <b/>
      <sz val="10.5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3" fillId="0" borderId="0"/>
    <xf numFmtId="0" fontId="5" fillId="0" borderId="0"/>
    <xf numFmtId="9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12" fillId="0" borderId="0"/>
    <xf numFmtId="43" fontId="12" fillId="0" borderId="0" applyFont="0" applyFill="0" applyBorder="0" applyAlignment="0" applyProtection="0"/>
  </cellStyleXfs>
  <cellXfs count="113">
    <xf numFmtId="0" fontId="0" fillId="0" borderId="0" xfId="0"/>
    <xf numFmtId="0" fontId="4" fillId="0" borderId="0" xfId="1" applyFont="1" applyFill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0" xfId="1" applyFont="1" applyFill="1"/>
    <xf numFmtId="0" fontId="0" fillId="0" borderId="0" xfId="0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0" xfId="0" applyBorder="1"/>
    <xf numFmtId="0" fontId="9" fillId="2" borderId="1" xfId="5" applyFont="1" applyFill="1" applyBorder="1" applyAlignment="1">
      <alignment horizontal="center"/>
    </xf>
    <xf numFmtId="0" fontId="8" fillId="0" borderId="4" xfId="5" applyFont="1" applyFill="1" applyBorder="1" applyAlignment="1">
      <alignment horizontal="center"/>
    </xf>
    <xf numFmtId="0" fontId="9" fillId="0" borderId="8" xfId="5" applyFont="1" applyBorder="1" applyAlignment="1">
      <alignment horizontal="right"/>
    </xf>
    <xf numFmtId="0" fontId="3" fillId="0" borderId="0" xfId="5" applyAlignment="1">
      <alignment horizontal="center"/>
    </xf>
    <xf numFmtId="0" fontId="3" fillId="0" borderId="0" xfId="5" applyFont="1"/>
    <xf numFmtId="40" fontId="3" fillId="0" borderId="0" xfId="5" applyNumberFormat="1"/>
    <xf numFmtId="0" fontId="7" fillId="2" borderId="0" xfId="5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4" xfId="0" applyBorder="1"/>
    <xf numFmtId="0" fontId="0" fillId="0" borderId="13" xfId="0" applyBorder="1"/>
    <xf numFmtId="0" fontId="0" fillId="0" borderId="0" xfId="0" applyFill="1" applyBorder="1"/>
    <xf numFmtId="1" fontId="5" fillId="0" borderId="0" xfId="2" applyNumberFormat="1" applyAlignment="1">
      <alignment horizontal="center"/>
    </xf>
    <xf numFmtId="0" fontId="0" fillId="0" borderId="0" xfId="0"/>
    <xf numFmtId="0" fontId="0" fillId="0" borderId="0" xfId="0" applyFill="1"/>
    <xf numFmtId="0" fontId="9" fillId="0" borderId="1" xfId="7" applyFont="1" applyBorder="1" applyAlignment="1">
      <alignment horizontal="center"/>
    </xf>
    <xf numFmtId="165" fontId="4" fillId="0" borderId="1" xfId="7" applyNumberFormat="1" applyFont="1" applyBorder="1" applyAlignment="1">
      <alignment horizontal="center"/>
    </xf>
    <xf numFmtId="164" fontId="4" fillId="0" borderId="1" xfId="7" applyNumberFormat="1" applyFont="1" applyBorder="1" applyAlignment="1">
      <alignment horizontal="center"/>
    </xf>
    <xf numFmtId="0" fontId="12" fillId="0" borderId="0" xfId="7"/>
    <xf numFmtId="0" fontId="12" fillId="0" borderId="0" xfId="7" applyAlignment="1">
      <alignment horizontal="center"/>
    </xf>
    <xf numFmtId="0" fontId="8" fillId="0" borderId="0" xfId="7" applyFont="1" applyAlignment="1">
      <alignment horizontal="center"/>
    </xf>
    <xf numFmtId="165" fontId="12" fillId="0" borderId="0" xfId="7" applyNumberFormat="1" applyAlignment="1">
      <alignment horizontal="center"/>
    </xf>
    <xf numFmtId="164" fontId="12" fillId="0" borderId="0" xfId="7" applyNumberFormat="1" applyAlignment="1">
      <alignment horizontal="center"/>
    </xf>
    <xf numFmtId="0" fontId="13" fillId="0" borderId="0" xfId="0" applyFont="1"/>
    <xf numFmtId="0" fontId="4" fillId="0" borderId="15" xfId="5" applyFont="1" applyFill="1" applyBorder="1" applyAlignment="1">
      <alignment horizontal="center" vertical="center"/>
    </xf>
    <xf numFmtId="0" fontId="9" fillId="0" borderId="1" xfId="5" applyFont="1" applyFill="1" applyBorder="1" applyAlignment="1">
      <alignment horizontal="center"/>
    </xf>
    <xf numFmtId="0" fontId="3" fillId="0" borderId="0" xfId="0" applyFont="1"/>
    <xf numFmtId="0" fontId="11" fillId="0" borderId="0" xfId="5" applyFont="1" applyFill="1"/>
    <xf numFmtId="0" fontId="0" fillId="0" borderId="0" xfId="0" applyFont="1"/>
    <xf numFmtId="1" fontId="3" fillId="0" borderId="15" xfId="5" applyNumberFormat="1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right"/>
    </xf>
    <xf numFmtId="0" fontId="7" fillId="0" borderId="0" xfId="5" applyFont="1" applyFill="1" applyBorder="1"/>
    <xf numFmtId="0" fontId="7" fillId="2" borderId="0" xfId="5" applyFont="1" applyFill="1" applyBorder="1" applyAlignment="1">
      <alignment horizontal="center"/>
    </xf>
    <xf numFmtId="0" fontId="8" fillId="4" borderId="4" xfId="5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0" fillId="0" borderId="6" xfId="0" applyFill="1" applyBorder="1"/>
    <xf numFmtId="0" fontId="0" fillId="0" borderId="12" xfId="0" applyFill="1" applyBorder="1"/>
    <xf numFmtId="0" fontId="0" fillId="0" borderId="3" xfId="0" applyFill="1" applyBorder="1"/>
    <xf numFmtId="0" fontId="0" fillId="0" borderId="4" xfId="0" applyFill="1" applyBorder="1"/>
    <xf numFmtId="164" fontId="12" fillId="0" borderId="0" xfId="7" applyNumberFormat="1" applyFill="1" applyAlignment="1">
      <alignment horizontal="center"/>
    </xf>
    <xf numFmtId="0" fontId="2" fillId="0" borderId="12" xfId="0" applyFont="1" applyFill="1" applyBorder="1"/>
    <xf numFmtId="0" fontId="2" fillId="0" borderId="13" xfId="0" applyFont="1" applyFill="1" applyBorder="1"/>
    <xf numFmtId="0" fontId="14" fillId="0" borderId="0" xfId="0" applyFont="1"/>
    <xf numFmtId="0" fontId="0" fillId="3" borderId="0" xfId="0" applyFill="1"/>
    <xf numFmtId="0" fontId="0" fillId="0" borderId="15" xfId="0" applyFill="1" applyBorder="1" applyAlignment="1">
      <alignment horizontal="center"/>
    </xf>
    <xf numFmtId="1" fontId="7" fillId="0" borderId="15" xfId="1" applyNumberFormat="1" applyFon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1" fontId="7" fillId="0" borderId="15" xfId="5" applyNumberFormat="1" applyFon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4" fillId="5" borderId="15" xfId="5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1" fillId="0" borderId="0" xfId="0" applyFont="1" applyFill="1"/>
    <xf numFmtId="0" fontId="2" fillId="5" borderId="15" xfId="0" applyFont="1" applyFill="1" applyBorder="1" applyAlignment="1">
      <alignment horizontal="center"/>
    </xf>
    <xf numFmtId="0" fontId="2" fillId="3" borderId="12" xfId="0" applyFont="1" applyFill="1" applyBorder="1"/>
    <xf numFmtId="0" fontId="3" fillId="3" borderId="0" xfId="5" applyFill="1" applyAlignment="1">
      <alignment horizontal="center"/>
    </xf>
    <xf numFmtId="0" fontId="7" fillId="3" borderId="0" xfId="5" applyFont="1" applyFill="1" applyAlignment="1">
      <alignment horizontal="center"/>
    </xf>
    <xf numFmtId="40" fontId="3" fillId="3" borderId="0" xfId="5" applyNumberFormat="1" applyFill="1"/>
    <xf numFmtId="0" fontId="3" fillId="3" borderId="0" xfId="5" applyFont="1" applyFill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0" borderId="16" xfId="0" applyBorder="1"/>
    <xf numFmtId="0" fontId="0" fillId="6" borderId="15" xfId="0" applyFill="1" applyBorder="1" applyAlignment="1">
      <alignment horizontal="center"/>
    </xf>
    <xf numFmtId="1" fontId="3" fillId="6" borderId="15" xfId="5" applyNumberFormat="1" applyFont="1" applyFill="1" applyBorder="1" applyAlignment="1">
      <alignment horizontal="center" vertical="center"/>
    </xf>
    <xf numFmtId="0" fontId="3" fillId="0" borderId="0" xfId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7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1" xfId="0" applyBorder="1"/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0" fillId="3" borderId="3" xfId="0" applyFill="1" applyBorder="1"/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5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" fontId="3" fillId="3" borderId="15" xfId="5" applyNumberFormat="1" applyFont="1" applyFill="1" applyBorder="1" applyAlignment="1">
      <alignment horizontal="center" vertical="center"/>
    </xf>
    <xf numFmtId="166" fontId="16" fillId="0" borderId="0" xfId="1" applyNumberFormat="1" applyFont="1" applyAlignment="1">
      <alignment horizontal="center" vertical="center"/>
    </xf>
    <xf numFmtId="166" fontId="10" fillId="0" borderId="0" xfId="1" applyNumberFormat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9">
    <cellStyle name="Comma 2" xfId="4"/>
    <cellStyle name="Comma 3" xfId="8"/>
    <cellStyle name="Normal" xfId="0" builtinId="0"/>
    <cellStyle name="Normal 2" xfId="2"/>
    <cellStyle name="Normal 2 2" xfId="5"/>
    <cellStyle name="Normal 3" xfId="1"/>
    <cellStyle name="Normal 3 2" xfId="6"/>
    <cellStyle name="Normal 4" xfId="7"/>
    <cellStyle name="Percent 2" xfId="3"/>
  </cellStyles>
  <dxfs count="0"/>
  <tableStyles count="0" defaultTableStyle="TableStyleMedium2" defaultPivotStyle="PivotStyleLight16"/>
  <colors>
    <mruColors>
      <color rgb="FFBFBFBF"/>
      <color rgb="FFD9D9D9"/>
      <color rgb="FFEBF1DE"/>
      <color rgb="FFFFC000"/>
      <color rgb="FFFF9933"/>
      <color rgb="FFC5D9F1"/>
      <color rgb="FFFFAD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257175</xdr:colOff>
          <xdr:row>4</xdr:row>
          <xdr:rowOff>85725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4</xdr:col>
          <xdr:colOff>257175</xdr:colOff>
          <xdr:row>5</xdr:row>
          <xdr:rowOff>85725</xdr:rowOff>
        </xdr:to>
        <xdr:sp macro="" textlink="">
          <xdr:nvSpPr>
            <xdr:cNvPr id="9218" name="Control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4</xdr:col>
          <xdr:colOff>257175</xdr:colOff>
          <xdr:row>6</xdr:row>
          <xdr:rowOff>85725</xdr:rowOff>
        </xdr:to>
        <xdr:sp macro="" textlink="">
          <xdr:nvSpPr>
            <xdr:cNvPr id="9219" name="Control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257175</xdr:colOff>
          <xdr:row>7</xdr:row>
          <xdr:rowOff>85725</xdr:rowOff>
        </xdr:to>
        <xdr:sp macro="" textlink="">
          <xdr:nvSpPr>
            <xdr:cNvPr id="9220" name="Control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257175</xdr:colOff>
          <xdr:row>8</xdr:row>
          <xdr:rowOff>85725</xdr:rowOff>
        </xdr:to>
        <xdr:sp macro="" textlink="">
          <xdr:nvSpPr>
            <xdr:cNvPr id="9221" name="Control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0</xdr:rowOff>
        </xdr:from>
        <xdr:to>
          <xdr:col>4</xdr:col>
          <xdr:colOff>257175</xdr:colOff>
          <xdr:row>9</xdr:row>
          <xdr:rowOff>85725</xdr:rowOff>
        </xdr:to>
        <xdr:sp macro="" textlink="">
          <xdr:nvSpPr>
            <xdr:cNvPr id="9222" name="Control 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4</xdr:col>
          <xdr:colOff>257175</xdr:colOff>
          <xdr:row>10</xdr:row>
          <xdr:rowOff>85725</xdr:rowOff>
        </xdr:to>
        <xdr:sp macro="" textlink="">
          <xdr:nvSpPr>
            <xdr:cNvPr id="9223" name="Control 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257175</xdr:colOff>
          <xdr:row>11</xdr:row>
          <xdr:rowOff>85725</xdr:rowOff>
        </xdr:to>
        <xdr:sp macro="" textlink="">
          <xdr:nvSpPr>
            <xdr:cNvPr id="9224" name="Control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257175</xdr:colOff>
          <xdr:row>12</xdr:row>
          <xdr:rowOff>85725</xdr:rowOff>
        </xdr:to>
        <xdr:sp macro="" textlink="">
          <xdr:nvSpPr>
            <xdr:cNvPr id="9225" name="Control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4</xdr:col>
          <xdr:colOff>257175</xdr:colOff>
          <xdr:row>13</xdr:row>
          <xdr:rowOff>85725</xdr:rowOff>
        </xdr:to>
        <xdr:sp macro="" textlink="">
          <xdr:nvSpPr>
            <xdr:cNvPr id="9226" name="Control 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257175</xdr:colOff>
          <xdr:row>14</xdr:row>
          <xdr:rowOff>85725</xdr:rowOff>
        </xdr:to>
        <xdr:sp macro="" textlink="">
          <xdr:nvSpPr>
            <xdr:cNvPr id="9227" name="Control 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4</xdr:col>
          <xdr:colOff>257175</xdr:colOff>
          <xdr:row>15</xdr:row>
          <xdr:rowOff>85725</xdr:rowOff>
        </xdr:to>
        <xdr:sp macro="" textlink="">
          <xdr:nvSpPr>
            <xdr:cNvPr id="9228" name="Control 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4</xdr:col>
          <xdr:colOff>257175</xdr:colOff>
          <xdr:row>16</xdr:row>
          <xdr:rowOff>85725</xdr:rowOff>
        </xdr:to>
        <xdr:sp macro="" textlink="">
          <xdr:nvSpPr>
            <xdr:cNvPr id="9229" name="Control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0</xdr:rowOff>
        </xdr:from>
        <xdr:to>
          <xdr:col>4</xdr:col>
          <xdr:colOff>257175</xdr:colOff>
          <xdr:row>17</xdr:row>
          <xdr:rowOff>85725</xdr:rowOff>
        </xdr:to>
        <xdr:sp macro="" textlink="">
          <xdr:nvSpPr>
            <xdr:cNvPr id="9230" name="Control 14" hidden="1">
              <a:extLst>
                <a:ext uri="{63B3BB69-23CF-44E3-9099-C40C66FF867C}">
                  <a14:compatExt spid="_x0000_s9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4</xdr:col>
          <xdr:colOff>257175</xdr:colOff>
          <xdr:row>18</xdr:row>
          <xdr:rowOff>85725</xdr:rowOff>
        </xdr:to>
        <xdr:sp macro="" textlink="">
          <xdr:nvSpPr>
            <xdr:cNvPr id="9231" name="Control 15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0</xdr:rowOff>
        </xdr:from>
        <xdr:to>
          <xdr:col>4</xdr:col>
          <xdr:colOff>257175</xdr:colOff>
          <xdr:row>19</xdr:row>
          <xdr:rowOff>85725</xdr:rowOff>
        </xdr:to>
        <xdr:sp macro="" textlink="">
          <xdr:nvSpPr>
            <xdr:cNvPr id="9232" name="Control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0</xdr:rowOff>
        </xdr:from>
        <xdr:to>
          <xdr:col>4</xdr:col>
          <xdr:colOff>257175</xdr:colOff>
          <xdr:row>20</xdr:row>
          <xdr:rowOff>85725</xdr:rowOff>
        </xdr:to>
        <xdr:sp macro="" textlink="">
          <xdr:nvSpPr>
            <xdr:cNvPr id="9233" name="Control 17" hidden="1">
              <a:extLst>
                <a:ext uri="{63B3BB69-23CF-44E3-9099-C40C66FF867C}">
                  <a14:compatExt spid="_x0000_s9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0</xdr:rowOff>
        </xdr:from>
        <xdr:to>
          <xdr:col>4</xdr:col>
          <xdr:colOff>257175</xdr:colOff>
          <xdr:row>21</xdr:row>
          <xdr:rowOff>85725</xdr:rowOff>
        </xdr:to>
        <xdr:sp macro="" textlink="">
          <xdr:nvSpPr>
            <xdr:cNvPr id="9234" name="Control 18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4</xdr:col>
          <xdr:colOff>257175</xdr:colOff>
          <xdr:row>22</xdr:row>
          <xdr:rowOff>85725</xdr:rowOff>
        </xdr:to>
        <xdr:sp macro="" textlink="">
          <xdr:nvSpPr>
            <xdr:cNvPr id="9235" name="Control 19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</xdr:row>
          <xdr:rowOff>0</xdr:rowOff>
        </xdr:from>
        <xdr:to>
          <xdr:col>4</xdr:col>
          <xdr:colOff>257175</xdr:colOff>
          <xdr:row>23</xdr:row>
          <xdr:rowOff>85725</xdr:rowOff>
        </xdr:to>
        <xdr:sp macro="" textlink="">
          <xdr:nvSpPr>
            <xdr:cNvPr id="9236" name="Control 20" hidden="1">
              <a:extLst>
                <a:ext uri="{63B3BB69-23CF-44E3-9099-C40C66FF867C}">
                  <a14:compatExt spid="_x0000_s9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</xdr:row>
          <xdr:rowOff>0</xdr:rowOff>
        </xdr:from>
        <xdr:to>
          <xdr:col>4</xdr:col>
          <xdr:colOff>257175</xdr:colOff>
          <xdr:row>24</xdr:row>
          <xdr:rowOff>85725</xdr:rowOff>
        </xdr:to>
        <xdr:sp macro="" textlink="">
          <xdr:nvSpPr>
            <xdr:cNvPr id="9237" name="Control 21" hidden="1">
              <a:extLst>
                <a:ext uri="{63B3BB69-23CF-44E3-9099-C40C66FF867C}">
                  <a14:compatExt spid="_x0000_s9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4</xdr:col>
          <xdr:colOff>257175</xdr:colOff>
          <xdr:row>25</xdr:row>
          <xdr:rowOff>85725</xdr:rowOff>
        </xdr:to>
        <xdr:sp macro="" textlink="">
          <xdr:nvSpPr>
            <xdr:cNvPr id="9238" name="Control 22" hidden="1">
              <a:extLst>
                <a:ext uri="{63B3BB69-23CF-44E3-9099-C40C66FF867C}">
                  <a14:compatExt spid="_x0000_s9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0</xdr:rowOff>
        </xdr:from>
        <xdr:to>
          <xdr:col>4</xdr:col>
          <xdr:colOff>257175</xdr:colOff>
          <xdr:row>26</xdr:row>
          <xdr:rowOff>85725</xdr:rowOff>
        </xdr:to>
        <xdr:sp macro="" textlink="">
          <xdr:nvSpPr>
            <xdr:cNvPr id="9239" name="Control 23" hidden="1">
              <a:extLst>
                <a:ext uri="{63B3BB69-23CF-44E3-9099-C40C66FF867C}">
                  <a14:compatExt spid="_x0000_s9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0</xdr:rowOff>
        </xdr:from>
        <xdr:to>
          <xdr:col>4</xdr:col>
          <xdr:colOff>257175</xdr:colOff>
          <xdr:row>27</xdr:row>
          <xdr:rowOff>85725</xdr:rowOff>
        </xdr:to>
        <xdr:sp macro="" textlink="">
          <xdr:nvSpPr>
            <xdr:cNvPr id="9240" name="Control 24" hidden="1">
              <a:extLst>
                <a:ext uri="{63B3BB69-23CF-44E3-9099-C40C66FF867C}">
                  <a14:compatExt spid="_x0000_s9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</xdr:row>
          <xdr:rowOff>0</xdr:rowOff>
        </xdr:from>
        <xdr:to>
          <xdr:col>4</xdr:col>
          <xdr:colOff>257175</xdr:colOff>
          <xdr:row>28</xdr:row>
          <xdr:rowOff>85725</xdr:rowOff>
        </xdr:to>
        <xdr:sp macro="" textlink="">
          <xdr:nvSpPr>
            <xdr:cNvPr id="9241" name="Control 25" hidden="1">
              <a:extLst>
                <a:ext uri="{63B3BB69-23CF-44E3-9099-C40C66FF867C}">
                  <a14:compatExt spid="_x0000_s9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</xdr:row>
          <xdr:rowOff>0</xdr:rowOff>
        </xdr:from>
        <xdr:to>
          <xdr:col>4</xdr:col>
          <xdr:colOff>257175</xdr:colOff>
          <xdr:row>29</xdr:row>
          <xdr:rowOff>85725</xdr:rowOff>
        </xdr:to>
        <xdr:sp macro="" textlink="">
          <xdr:nvSpPr>
            <xdr:cNvPr id="9242" name="Control 26" hidden="1">
              <a:extLst>
                <a:ext uri="{63B3BB69-23CF-44E3-9099-C40C66FF867C}">
                  <a14:compatExt spid="_x0000_s9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29</xdr:row>
          <xdr:rowOff>0</xdr:rowOff>
        </xdr:from>
        <xdr:to>
          <xdr:col>4</xdr:col>
          <xdr:colOff>257175</xdr:colOff>
          <xdr:row>30</xdr:row>
          <xdr:rowOff>85725</xdr:rowOff>
        </xdr:to>
        <xdr:sp macro="" textlink="">
          <xdr:nvSpPr>
            <xdr:cNvPr id="9243" name="Control 27" hidden="1">
              <a:extLst>
                <a:ext uri="{63B3BB69-23CF-44E3-9099-C40C66FF867C}">
                  <a14:compatExt spid="_x0000_s9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</xdr:row>
          <xdr:rowOff>0</xdr:rowOff>
        </xdr:from>
        <xdr:to>
          <xdr:col>4</xdr:col>
          <xdr:colOff>257175</xdr:colOff>
          <xdr:row>31</xdr:row>
          <xdr:rowOff>85725</xdr:rowOff>
        </xdr:to>
        <xdr:sp macro="" textlink="">
          <xdr:nvSpPr>
            <xdr:cNvPr id="9244" name="Control 28" hidden="1">
              <a:extLst>
                <a:ext uri="{63B3BB69-23CF-44E3-9099-C40C66FF867C}">
                  <a14:compatExt spid="_x0000_s9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</xdr:row>
          <xdr:rowOff>0</xdr:rowOff>
        </xdr:from>
        <xdr:to>
          <xdr:col>4</xdr:col>
          <xdr:colOff>257175</xdr:colOff>
          <xdr:row>32</xdr:row>
          <xdr:rowOff>85725</xdr:rowOff>
        </xdr:to>
        <xdr:sp macro="" textlink="">
          <xdr:nvSpPr>
            <xdr:cNvPr id="9245" name="Control 29" hidden="1">
              <a:extLst>
                <a:ext uri="{63B3BB69-23CF-44E3-9099-C40C66FF867C}">
                  <a14:compatExt spid="_x0000_s9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</xdr:row>
          <xdr:rowOff>0</xdr:rowOff>
        </xdr:from>
        <xdr:to>
          <xdr:col>4</xdr:col>
          <xdr:colOff>257175</xdr:colOff>
          <xdr:row>33</xdr:row>
          <xdr:rowOff>85725</xdr:rowOff>
        </xdr:to>
        <xdr:sp macro="" textlink="">
          <xdr:nvSpPr>
            <xdr:cNvPr id="9246" name="Control 30" hidden="1">
              <a:extLst>
                <a:ext uri="{63B3BB69-23CF-44E3-9099-C40C66FF867C}">
                  <a14:compatExt spid="_x0000_s9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</xdr:row>
          <xdr:rowOff>0</xdr:rowOff>
        </xdr:from>
        <xdr:to>
          <xdr:col>4</xdr:col>
          <xdr:colOff>257175</xdr:colOff>
          <xdr:row>34</xdr:row>
          <xdr:rowOff>85725</xdr:rowOff>
        </xdr:to>
        <xdr:sp macro="" textlink="">
          <xdr:nvSpPr>
            <xdr:cNvPr id="9247" name="Control 31" hidden="1">
              <a:extLst>
                <a:ext uri="{63B3BB69-23CF-44E3-9099-C40C66FF867C}">
                  <a14:compatExt spid="_x0000_s9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</xdr:row>
          <xdr:rowOff>0</xdr:rowOff>
        </xdr:from>
        <xdr:to>
          <xdr:col>4</xdr:col>
          <xdr:colOff>257175</xdr:colOff>
          <xdr:row>35</xdr:row>
          <xdr:rowOff>85725</xdr:rowOff>
        </xdr:to>
        <xdr:sp macro="" textlink="">
          <xdr:nvSpPr>
            <xdr:cNvPr id="9248" name="Control 32" hidden="1">
              <a:extLst>
                <a:ext uri="{63B3BB69-23CF-44E3-9099-C40C66FF867C}">
                  <a14:compatExt spid="_x0000_s9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</xdr:row>
          <xdr:rowOff>0</xdr:rowOff>
        </xdr:from>
        <xdr:to>
          <xdr:col>4</xdr:col>
          <xdr:colOff>257175</xdr:colOff>
          <xdr:row>36</xdr:row>
          <xdr:rowOff>85725</xdr:rowOff>
        </xdr:to>
        <xdr:sp macro="" textlink="">
          <xdr:nvSpPr>
            <xdr:cNvPr id="9249" name="Control 33" hidden="1">
              <a:extLst>
                <a:ext uri="{63B3BB69-23CF-44E3-9099-C40C66FF867C}">
                  <a14:compatExt spid="_x0000_s9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</xdr:row>
          <xdr:rowOff>0</xdr:rowOff>
        </xdr:from>
        <xdr:to>
          <xdr:col>4</xdr:col>
          <xdr:colOff>257175</xdr:colOff>
          <xdr:row>37</xdr:row>
          <xdr:rowOff>85725</xdr:rowOff>
        </xdr:to>
        <xdr:sp macro="" textlink="">
          <xdr:nvSpPr>
            <xdr:cNvPr id="9250" name="Control 34" hidden="1">
              <a:extLst>
                <a:ext uri="{63B3BB69-23CF-44E3-9099-C40C66FF867C}">
                  <a14:compatExt spid="_x0000_s9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</xdr:row>
          <xdr:rowOff>0</xdr:rowOff>
        </xdr:from>
        <xdr:to>
          <xdr:col>4</xdr:col>
          <xdr:colOff>257175</xdr:colOff>
          <xdr:row>38</xdr:row>
          <xdr:rowOff>85725</xdr:rowOff>
        </xdr:to>
        <xdr:sp macro="" textlink="">
          <xdr:nvSpPr>
            <xdr:cNvPr id="9251" name="Control 35" hidden="1">
              <a:extLst>
                <a:ext uri="{63B3BB69-23CF-44E3-9099-C40C66FF867C}">
                  <a14:compatExt spid="_x0000_s9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</xdr:row>
          <xdr:rowOff>0</xdr:rowOff>
        </xdr:from>
        <xdr:to>
          <xdr:col>4</xdr:col>
          <xdr:colOff>257175</xdr:colOff>
          <xdr:row>39</xdr:row>
          <xdr:rowOff>85725</xdr:rowOff>
        </xdr:to>
        <xdr:sp macro="" textlink="">
          <xdr:nvSpPr>
            <xdr:cNvPr id="9252" name="Control 36" hidden="1">
              <a:extLst>
                <a:ext uri="{63B3BB69-23CF-44E3-9099-C40C66FF867C}">
                  <a14:compatExt spid="_x0000_s9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</xdr:row>
          <xdr:rowOff>0</xdr:rowOff>
        </xdr:from>
        <xdr:to>
          <xdr:col>4</xdr:col>
          <xdr:colOff>257175</xdr:colOff>
          <xdr:row>40</xdr:row>
          <xdr:rowOff>85725</xdr:rowOff>
        </xdr:to>
        <xdr:sp macro="" textlink="">
          <xdr:nvSpPr>
            <xdr:cNvPr id="9253" name="Control 37" hidden="1">
              <a:extLst>
                <a:ext uri="{63B3BB69-23CF-44E3-9099-C40C66FF867C}">
                  <a14:compatExt spid="_x0000_s9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</xdr:row>
          <xdr:rowOff>0</xdr:rowOff>
        </xdr:from>
        <xdr:to>
          <xdr:col>4</xdr:col>
          <xdr:colOff>257175</xdr:colOff>
          <xdr:row>41</xdr:row>
          <xdr:rowOff>85725</xdr:rowOff>
        </xdr:to>
        <xdr:sp macro="" textlink="">
          <xdr:nvSpPr>
            <xdr:cNvPr id="9254" name="Control 38" hidden="1">
              <a:extLst>
                <a:ext uri="{63B3BB69-23CF-44E3-9099-C40C66FF867C}">
                  <a14:compatExt spid="_x0000_s9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</xdr:row>
          <xdr:rowOff>0</xdr:rowOff>
        </xdr:from>
        <xdr:to>
          <xdr:col>4</xdr:col>
          <xdr:colOff>257175</xdr:colOff>
          <xdr:row>42</xdr:row>
          <xdr:rowOff>85725</xdr:rowOff>
        </xdr:to>
        <xdr:sp macro="" textlink="">
          <xdr:nvSpPr>
            <xdr:cNvPr id="9255" name="Control 39" hidden="1">
              <a:extLst>
                <a:ext uri="{63B3BB69-23CF-44E3-9099-C40C66FF867C}">
                  <a14:compatExt spid="_x0000_s9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</xdr:row>
          <xdr:rowOff>0</xdr:rowOff>
        </xdr:from>
        <xdr:to>
          <xdr:col>4</xdr:col>
          <xdr:colOff>257175</xdr:colOff>
          <xdr:row>43</xdr:row>
          <xdr:rowOff>85725</xdr:rowOff>
        </xdr:to>
        <xdr:sp macro="" textlink="">
          <xdr:nvSpPr>
            <xdr:cNvPr id="9256" name="Control 40" hidden="1">
              <a:extLst>
                <a:ext uri="{63B3BB69-23CF-44E3-9099-C40C66FF867C}">
                  <a14:compatExt spid="_x0000_s9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rapp/apps$/CPI/CP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Tab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34.xml"/><Relationship Id="rId21" Type="http://schemas.openxmlformats.org/officeDocument/2006/relationships/control" Target="../activeX/activeX16.xml"/><Relationship Id="rId34" Type="http://schemas.openxmlformats.org/officeDocument/2006/relationships/control" Target="../activeX/activeX29.xml"/><Relationship Id="rId42" Type="http://schemas.openxmlformats.org/officeDocument/2006/relationships/control" Target="../activeX/activeX37.x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1.xml"/><Relationship Id="rId29" Type="http://schemas.openxmlformats.org/officeDocument/2006/relationships/control" Target="../activeX/activeX2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24" Type="http://schemas.openxmlformats.org/officeDocument/2006/relationships/control" Target="../activeX/activeX19.xml"/><Relationship Id="rId32" Type="http://schemas.openxmlformats.org/officeDocument/2006/relationships/control" Target="../activeX/activeX27.xml"/><Relationship Id="rId37" Type="http://schemas.openxmlformats.org/officeDocument/2006/relationships/control" Target="../activeX/activeX32.xml"/><Relationship Id="rId40" Type="http://schemas.openxmlformats.org/officeDocument/2006/relationships/control" Target="../activeX/activeX35.xml"/><Relationship Id="rId45" Type="http://schemas.openxmlformats.org/officeDocument/2006/relationships/control" Target="../activeX/activeX40.xml"/><Relationship Id="rId5" Type="http://schemas.openxmlformats.org/officeDocument/2006/relationships/image" Target="../media/image1.emf"/><Relationship Id="rId15" Type="http://schemas.openxmlformats.org/officeDocument/2006/relationships/control" Target="../activeX/activeX10.xml"/><Relationship Id="rId23" Type="http://schemas.openxmlformats.org/officeDocument/2006/relationships/control" Target="../activeX/activeX18.xml"/><Relationship Id="rId28" Type="http://schemas.openxmlformats.org/officeDocument/2006/relationships/control" Target="../activeX/activeX23.xml"/><Relationship Id="rId36" Type="http://schemas.openxmlformats.org/officeDocument/2006/relationships/control" Target="../activeX/activeX31.xml"/><Relationship Id="rId10" Type="http://schemas.openxmlformats.org/officeDocument/2006/relationships/control" Target="../activeX/activeX5.xml"/><Relationship Id="rId19" Type="http://schemas.openxmlformats.org/officeDocument/2006/relationships/control" Target="../activeX/activeX14.xml"/><Relationship Id="rId31" Type="http://schemas.openxmlformats.org/officeDocument/2006/relationships/control" Target="../activeX/activeX26.xml"/><Relationship Id="rId44" Type="http://schemas.openxmlformats.org/officeDocument/2006/relationships/control" Target="../activeX/activeX39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7.xml"/><Relationship Id="rId27" Type="http://schemas.openxmlformats.org/officeDocument/2006/relationships/control" Target="../activeX/activeX22.xml"/><Relationship Id="rId30" Type="http://schemas.openxmlformats.org/officeDocument/2006/relationships/control" Target="../activeX/activeX25.xml"/><Relationship Id="rId35" Type="http://schemas.openxmlformats.org/officeDocument/2006/relationships/control" Target="../activeX/activeX30.xml"/><Relationship Id="rId43" Type="http://schemas.openxmlformats.org/officeDocument/2006/relationships/control" Target="../activeX/activeX38.xml"/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2.xml"/><Relationship Id="rId25" Type="http://schemas.openxmlformats.org/officeDocument/2006/relationships/control" Target="../activeX/activeX20.xml"/><Relationship Id="rId33" Type="http://schemas.openxmlformats.org/officeDocument/2006/relationships/control" Target="../activeX/activeX28.xml"/><Relationship Id="rId38" Type="http://schemas.openxmlformats.org/officeDocument/2006/relationships/control" Target="../activeX/activeX33.xml"/><Relationship Id="rId20" Type="http://schemas.openxmlformats.org/officeDocument/2006/relationships/control" Target="../activeX/activeX15.xml"/><Relationship Id="rId41" Type="http://schemas.openxmlformats.org/officeDocument/2006/relationships/control" Target="../activeX/activeX3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5"/>
  <sheetViews>
    <sheetView workbookViewId="0">
      <selection activeCell="B3" sqref="B3"/>
    </sheetView>
  </sheetViews>
  <sheetFormatPr defaultColWidth="11.42578125" defaultRowHeight="15"/>
  <cols>
    <col min="1" max="1" width="55.28515625" bestFit="1" customWidth="1" collapsed="1"/>
  </cols>
  <sheetData>
    <row r="1" spans="1:2">
      <c r="A1" s="38" t="s">
        <v>0</v>
      </c>
      <c r="B1" s="21">
        <v>1.25</v>
      </c>
    </row>
    <row r="2" spans="1:2">
      <c r="A2" s="55" t="s">
        <v>1</v>
      </c>
      <c r="B2" s="21">
        <v>9</v>
      </c>
    </row>
    <row r="3" spans="1:2">
      <c r="A3" s="55" t="s">
        <v>2</v>
      </c>
      <c r="B3" s="21">
        <v>10</v>
      </c>
    </row>
    <row r="4" spans="1:2">
      <c r="A4" s="55" t="s">
        <v>3</v>
      </c>
      <c r="B4" s="21">
        <v>11</v>
      </c>
    </row>
    <row r="5" spans="1:2">
      <c r="A5" s="55" t="s">
        <v>4</v>
      </c>
      <c r="B5" s="2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H44"/>
  <sheetViews>
    <sheetView topLeftCell="A22" zoomScaleNormal="100" workbookViewId="0">
      <selection activeCell="E21" sqref="E21"/>
    </sheetView>
  </sheetViews>
  <sheetFormatPr defaultColWidth="8.85546875" defaultRowHeight="15"/>
  <cols>
    <col min="1" max="1" width="8.42578125" bestFit="1" customWidth="1" collapsed="1"/>
    <col min="2" max="23" width="5.7109375" customWidth="1" collapsed="1"/>
  </cols>
  <sheetData>
    <row r="1" spans="1:34">
      <c r="A1" s="21"/>
      <c r="B1" s="110" t="s">
        <v>68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>
      <c r="A2" s="3" t="s">
        <v>15</v>
      </c>
      <c r="B2" s="47">
        <v>3</v>
      </c>
      <c r="C2" s="3">
        <v>4</v>
      </c>
      <c r="D2" s="3">
        <v>5</v>
      </c>
      <c r="E2" s="3">
        <v>6</v>
      </c>
      <c r="F2" s="3">
        <v>7</v>
      </c>
      <c r="G2" s="3">
        <v>8</v>
      </c>
      <c r="H2" s="3">
        <v>9</v>
      </c>
      <c r="I2" s="3">
        <v>10</v>
      </c>
      <c r="J2" s="3">
        <v>11</v>
      </c>
      <c r="K2" s="3">
        <v>12</v>
      </c>
      <c r="L2" s="3">
        <v>13</v>
      </c>
      <c r="M2" s="3">
        <v>14</v>
      </c>
      <c r="N2" s="3">
        <v>15</v>
      </c>
      <c r="O2" s="3">
        <v>17</v>
      </c>
      <c r="P2" s="3">
        <v>18</v>
      </c>
      <c r="Q2" s="3">
        <v>20</v>
      </c>
      <c r="R2" s="3">
        <v>22</v>
      </c>
      <c r="S2" s="3">
        <v>25</v>
      </c>
      <c r="T2" s="3">
        <v>30</v>
      </c>
      <c r="U2" s="3">
        <v>35</v>
      </c>
      <c r="V2" s="3">
        <v>40</v>
      </c>
      <c r="W2" s="47" t="s">
        <v>6</v>
      </c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34" s="21" customFormat="1">
      <c r="A3" s="78">
        <v>2019</v>
      </c>
      <c r="B3" s="100">
        <v>66</v>
      </c>
      <c r="C3" s="100">
        <v>75</v>
      </c>
      <c r="D3" s="100">
        <v>80</v>
      </c>
      <c r="E3" s="101">
        <v>84</v>
      </c>
      <c r="F3" s="100">
        <v>86</v>
      </c>
      <c r="G3" s="100">
        <v>88</v>
      </c>
      <c r="H3" s="100">
        <v>90</v>
      </c>
      <c r="I3" s="101">
        <v>91</v>
      </c>
      <c r="J3" s="101">
        <v>92</v>
      </c>
      <c r="K3" s="101">
        <v>93</v>
      </c>
      <c r="L3" s="102">
        <v>93</v>
      </c>
      <c r="M3" s="103">
        <v>94</v>
      </c>
      <c r="N3" s="103">
        <v>95</v>
      </c>
      <c r="O3" s="103">
        <v>95</v>
      </c>
      <c r="P3" s="103">
        <v>96</v>
      </c>
      <c r="Q3" s="103">
        <v>96</v>
      </c>
      <c r="R3" s="103">
        <v>97</v>
      </c>
      <c r="S3" s="103">
        <v>97</v>
      </c>
      <c r="T3" s="103">
        <v>98</v>
      </c>
      <c r="U3" s="103">
        <v>98</v>
      </c>
      <c r="V3" s="103">
        <v>99</v>
      </c>
      <c r="W3" s="6">
        <v>1</v>
      </c>
    </row>
    <row r="4" spans="1:34">
      <c r="A4" s="78">
        <v>2018</v>
      </c>
      <c r="B4" s="100">
        <v>37</v>
      </c>
      <c r="C4" s="100">
        <v>51</v>
      </c>
      <c r="D4" s="100">
        <v>61</v>
      </c>
      <c r="E4" s="101">
        <v>68</v>
      </c>
      <c r="F4" s="100">
        <v>73</v>
      </c>
      <c r="G4" s="100">
        <v>76</v>
      </c>
      <c r="H4" s="100">
        <v>79</v>
      </c>
      <c r="I4" s="101">
        <v>82</v>
      </c>
      <c r="J4" s="101">
        <v>84</v>
      </c>
      <c r="K4" s="101">
        <v>85</v>
      </c>
      <c r="L4" s="102">
        <v>87</v>
      </c>
      <c r="M4" s="103">
        <v>88</v>
      </c>
      <c r="N4" s="103">
        <v>89</v>
      </c>
      <c r="O4" s="103">
        <v>91</v>
      </c>
      <c r="P4" s="103">
        <v>91</v>
      </c>
      <c r="Q4" s="103">
        <v>93</v>
      </c>
      <c r="R4" s="103">
        <v>94</v>
      </c>
      <c r="S4" s="103">
        <v>95</v>
      </c>
      <c r="T4" s="103">
        <v>96</v>
      </c>
      <c r="U4" s="103">
        <v>97</v>
      </c>
      <c r="V4" s="103">
        <v>98</v>
      </c>
      <c r="W4" s="6">
        <v>2</v>
      </c>
      <c r="X4" s="21"/>
      <c r="Y4" s="21"/>
      <c r="Z4" s="21"/>
      <c r="AA4" s="35" t="s">
        <v>69</v>
      </c>
      <c r="AB4" s="22"/>
      <c r="AC4" s="22"/>
      <c r="AD4" s="22"/>
      <c r="AE4" s="22"/>
      <c r="AF4" s="22"/>
      <c r="AG4" s="22"/>
      <c r="AH4" s="22"/>
    </row>
    <row r="5" spans="1:34">
      <c r="A5" s="78">
        <v>2017</v>
      </c>
      <c r="B5" s="100">
        <v>16</v>
      </c>
      <c r="C5" s="100">
        <v>31</v>
      </c>
      <c r="D5" s="100">
        <v>43</v>
      </c>
      <c r="E5" s="101">
        <v>52</v>
      </c>
      <c r="F5" s="100">
        <v>59</v>
      </c>
      <c r="G5" s="100">
        <v>65</v>
      </c>
      <c r="H5" s="100">
        <v>69</v>
      </c>
      <c r="I5" s="101">
        <v>73</v>
      </c>
      <c r="J5" s="101">
        <v>75</v>
      </c>
      <c r="K5" s="101">
        <v>78</v>
      </c>
      <c r="L5" s="102">
        <v>80</v>
      </c>
      <c r="M5" s="103">
        <v>82</v>
      </c>
      <c r="N5" s="103">
        <v>83</v>
      </c>
      <c r="O5" s="103">
        <v>86</v>
      </c>
      <c r="P5" s="103">
        <v>87</v>
      </c>
      <c r="Q5" s="103">
        <v>89</v>
      </c>
      <c r="R5" s="103">
        <v>90</v>
      </c>
      <c r="S5" s="103">
        <v>92</v>
      </c>
      <c r="T5" s="103">
        <v>94</v>
      </c>
      <c r="U5" s="103">
        <v>95</v>
      </c>
      <c r="V5" s="103">
        <v>96</v>
      </c>
      <c r="W5" s="6">
        <v>3</v>
      </c>
      <c r="X5" s="21"/>
      <c r="Y5" s="21"/>
      <c r="Z5" s="21"/>
      <c r="AA5" s="34"/>
      <c r="AB5" s="21"/>
      <c r="AC5" s="21"/>
      <c r="AD5" s="21"/>
      <c r="AE5" s="21"/>
      <c r="AF5" s="21"/>
      <c r="AG5" s="21"/>
      <c r="AH5" s="21"/>
    </row>
    <row r="6" spans="1:34">
      <c r="A6" s="78">
        <v>2016</v>
      </c>
      <c r="B6" s="100">
        <v>6</v>
      </c>
      <c r="C6" s="100">
        <v>16</v>
      </c>
      <c r="D6" s="100">
        <v>28</v>
      </c>
      <c r="E6" s="101">
        <v>38</v>
      </c>
      <c r="F6" s="100">
        <v>47</v>
      </c>
      <c r="G6" s="100">
        <v>54</v>
      </c>
      <c r="H6" s="100">
        <v>59</v>
      </c>
      <c r="I6" s="101">
        <v>63</v>
      </c>
      <c r="J6" s="101">
        <v>67</v>
      </c>
      <c r="K6" s="101">
        <v>70</v>
      </c>
      <c r="L6" s="102">
        <v>73</v>
      </c>
      <c r="M6" s="103">
        <v>75</v>
      </c>
      <c r="N6" s="103">
        <v>78</v>
      </c>
      <c r="O6" s="103">
        <v>81</v>
      </c>
      <c r="P6" s="104">
        <v>82</v>
      </c>
      <c r="Q6" s="103">
        <v>85</v>
      </c>
      <c r="R6" s="103">
        <v>87</v>
      </c>
      <c r="S6" s="103">
        <v>89</v>
      </c>
      <c r="T6" s="103">
        <v>92</v>
      </c>
      <c r="U6" s="103">
        <v>94</v>
      </c>
      <c r="V6" s="103">
        <v>95</v>
      </c>
      <c r="W6" s="6">
        <v>4</v>
      </c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</row>
    <row r="7" spans="1:34">
      <c r="A7" s="78">
        <v>2015</v>
      </c>
      <c r="B7" s="100"/>
      <c r="C7" s="100">
        <v>8</v>
      </c>
      <c r="D7" s="100">
        <v>17</v>
      </c>
      <c r="E7" s="101">
        <v>26</v>
      </c>
      <c r="F7" s="100">
        <v>35</v>
      </c>
      <c r="G7" s="100">
        <v>43</v>
      </c>
      <c r="H7" s="100">
        <v>49</v>
      </c>
      <c r="I7" s="101">
        <v>55</v>
      </c>
      <c r="J7" s="101">
        <v>59</v>
      </c>
      <c r="K7" s="101">
        <v>63</v>
      </c>
      <c r="L7" s="102">
        <v>66</v>
      </c>
      <c r="M7" s="103">
        <v>69</v>
      </c>
      <c r="N7" s="103">
        <v>72</v>
      </c>
      <c r="O7" s="103">
        <v>76</v>
      </c>
      <c r="P7" s="104">
        <v>78</v>
      </c>
      <c r="Q7" s="103">
        <v>81</v>
      </c>
      <c r="R7" s="103">
        <v>83</v>
      </c>
      <c r="S7" s="103">
        <v>86</v>
      </c>
      <c r="T7" s="103">
        <v>90</v>
      </c>
      <c r="U7" s="103">
        <v>92</v>
      </c>
      <c r="V7" s="103">
        <v>94</v>
      </c>
      <c r="W7" s="6">
        <v>5</v>
      </c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 spans="1:34">
      <c r="A8" s="78">
        <v>2014</v>
      </c>
      <c r="B8" s="100"/>
      <c r="C8" s="100">
        <v>3</v>
      </c>
      <c r="D8" s="100">
        <v>9</v>
      </c>
      <c r="E8" s="101">
        <v>17</v>
      </c>
      <c r="F8" s="100">
        <v>25</v>
      </c>
      <c r="G8" s="100">
        <v>33</v>
      </c>
      <c r="H8" s="100">
        <v>40</v>
      </c>
      <c r="I8" s="101">
        <v>46</v>
      </c>
      <c r="J8" s="101">
        <v>51</v>
      </c>
      <c r="K8" s="101">
        <v>56</v>
      </c>
      <c r="L8" s="102">
        <v>60</v>
      </c>
      <c r="M8" s="103">
        <v>63</v>
      </c>
      <c r="N8" s="103">
        <v>66</v>
      </c>
      <c r="O8" s="103">
        <v>71</v>
      </c>
      <c r="P8" s="105">
        <v>73</v>
      </c>
      <c r="Q8" s="103">
        <v>77</v>
      </c>
      <c r="R8" s="103">
        <v>80</v>
      </c>
      <c r="S8" s="103">
        <v>83</v>
      </c>
      <c r="T8" s="103">
        <v>87</v>
      </c>
      <c r="U8" s="103">
        <v>90</v>
      </c>
      <c r="V8" s="103">
        <v>92</v>
      </c>
      <c r="W8" s="6">
        <v>6</v>
      </c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spans="1:34">
      <c r="A9" s="78">
        <v>2013</v>
      </c>
      <c r="B9" s="100"/>
      <c r="C9" s="100"/>
      <c r="D9" s="100">
        <v>5</v>
      </c>
      <c r="E9" s="101">
        <v>10</v>
      </c>
      <c r="F9" s="100">
        <v>18</v>
      </c>
      <c r="G9" s="100">
        <v>25</v>
      </c>
      <c r="H9" s="100">
        <v>32</v>
      </c>
      <c r="I9" s="101">
        <v>38</v>
      </c>
      <c r="J9" s="101">
        <v>44</v>
      </c>
      <c r="K9" s="101">
        <v>49</v>
      </c>
      <c r="L9" s="102">
        <v>53</v>
      </c>
      <c r="M9" s="103">
        <v>57</v>
      </c>
      <c r="N9" s="103">
        <v>60</v>
      </c>
      <c r="O9" s="103">
        <v>66</v>
      </c>
      <c r="P9" s="105">
        <v>68</v>
      </c>
      <c r="Q9" s="103">
        <v>72</v>
      </c>
      <c r="R9" s="103">
        <v>76</v>
      </c>
      <c r="S9" s="103">
        <v>80</v>
      </c>
      <c r="T9" s="103">
        <v>85</v>
      </c>
      <c r="U9" s="103">
        <v>88</v>
      </c>
      <c r="V9" s="103">
        <v>91</v>
      </c>
      <c r="W9" s="6">
        <v>7</v>
      </c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 spans="1:34">
      <c r="A10" s="78">
        <v>2012</v>
      </c>
      <c r="B10" s="100"/>
      <c r="C10" s="100"/>
      <c r="D10" s="100">
        <v>1</v>
      </c>
      <c r="E10" s="101">
        <v>6</v>
      </c>
      <c r="F10" s="100">
        <v>12</v>
      </c>
      <c r="G10" s="100">
        <v>18</v>
      </c>
      <c r="H10" s="100">
        <v>24</v>
      </c>
      <c r="I10" s="101">
        <v>31</v>
      </c>
      <c r="J10" s="101">
        <v>36</v>
      </c>
      <c r="K10" s="101">
        <v>42</v>
      </c>
      <c r="L10" s="102">
        <v>46</v>
      </c>
      <c r="M10" s="103">
        <v>51</v>
      </c>
      <c r="N10" s="103">
        <v>54</v>
      </c>
      <c r="O10" s="103">
        <v>61</v>
      </c>
      <c r="P10" s="103">
        <v>63</v>
      </c>
      <c r="Q10" s="103">
        <v>68</v>
      </c>
      <c r="R10" s="103">
        <v>72</v>
      </c>
      <c r="S10" s="103">
        <v>77</v>
      </c>
      <c r="T10" s="103">
        <v>83</v>
      </c>
      <c r="U10" s="103">
        <v>87</v>
      </c>
      <c r="V10" s="103">
        <v>89</v>
      </c>
      <c r="W10" s="6">
        <v>8</v>
      </c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 spans="1:34">
      <c r="A11" s="78">
        <v>2011</v>
      </c>
      <c r="B11" s="100"/>
      <c r="C11" s="100"/>
      <c r="D11" s="100"/>
      <c r="E11" s="101">
        <v>3</v>
      </c>
      <c r="F11" s="100">
        <v>7</v>
      </c>
      <c r="G11" s="100">
        <v>12</v>
      </c>
      <c r="H11" s="100">
        <v>18</v>
      </c>
      <c r="I11" s="101">
        <v>24</v>
      </c>
      <c r="J11" s="101">
        <v>30</v>
      </c>
      <c r="K11" s="101">
        <v>35</v>
      </c>
      <c r="L11" s="102">
        <v>40</v>
      </c>
      <c r="M11" s="103">
        <v>45</v>
      </c>
      <c r="N11" s="103">
        <v>49</v>
      </c>
      <c r="O11" s="103">
        <v>56</v>
      </c>
      <c r="P11" s="103">
        <v>59</v>
      </c>
      <c r="Q11" s="103">
        <v>64</v>
      </c>
      <c r="R11" s="103">
        <v>68</v>
      </c>
      <c r="S11" s="103">
        <v>74</v>
      </c>
      <c r="T11" s="103">
        <v>80</v>
      </c>
      <c r="U11" s="103">
        <v>85</v>
      </c>
      <c r="V11" s="103">
        <v>88</v>
      </c>
      <c r="W11" s="6">
        <v>9</v>
      </c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 spans="1:34">
      <c r="A12" s="78">
        <v>2010</v>
      </c>
      <c r="B12" s="100"/>
      <c r="C12" s="100"/>
      <c r="D12" s="100"/>
      <c r="E12" s="101"/>
      <c r="F12" s="100">
        <v>4</v>
      </c>
      <c r="G12" s="100">
        <v>9</v>
      </c>
      <c r="H12" s="100">
        <v>13</v>
      </c>
      <c r="I12" s="101">
        <v>19</v>
      </c>
      <c r="J12" s="101">
        <v>24</v>
      </c>
      <c r="K12" s="101">
        <v>29</v>
      </c>
      <c r="L12" s="102">
        <v>34</v>
      </c>
      <c r="M12" s="103">
        <v>39</v>
      </c>
      <c r="N12" s="103">
        <v>43</v>
      </c>
      <c r="O12" s="103">
        <v>51</v>
      </c>
      <c r="P12" s="103">
        <v>54</v>
      </c>
      <c r="Q12" s="103">
        <v>60</v>
      </c>
      <c r="R12" s="103">
        <v>65</v>
      </c>
      <c r="S12" s="103">
        <v>70</v>
      </c>
      <c r="T12" s="103">
        <v>78</v>
      </c>
      <c r="U12" s="103">
        <v>83</v>
      </c>
      <c r="V12" s="103">
        <v>86</v>
      </c>
      <c r="W12" s="6">
        <v>10</v>
      </c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 spans="1:34">
      <c r="A13" s="78">
        <v>2009</v>
      </c>
      <c r="B13" s="100"/>
      <c r="C13" s="100"/>
      <c r="D13" s="100"/>
      <c r="E13" s="101"/>
      <c r="F13" s="100">
        <v>1</v>
      </c>
      <c r="G13" s="100">
        <v>6</v>
      </c>
      <c r="H13" s="100">
        <v>10</v>
      </c>
      <c r="I13" s="101">
        <v>14</v>
      </c>
      <c r="J13" s="101">
        <v>19</v>
      </c>
      <c r="K13" s="101">
        <v>24</v>
      </c>
      <c r="L13" s="102">
        <v>29</v>
      </c>
      <c r="M13" s="103">
        <v>34</v>
      </c>
      <c r="N13" s="103">
        <v>38</v>
      </c>
      <c r="O13" s="103">
        <v>46</v>
      </c>
      <c r="P13" s="103">
        <v>49</v>
      </c>
      <c r="Q13" s="103">
        <v>56</v>
      </c>
      <c r="R13" s="103">
        <v>61</v>
      </c>
      <c r="S13" s="103">
        <v>67</v>
      </c>
      <c r="T13" s="103">
        <v>75</v>
      </c>
      <c r="U13" s="103">
        <v>81</v>
      </c>
      <c r="V13" s="103">
        <v>85</v>
      </c>
      <c r="W13" s="6">
        <v>11</v>
      </c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spans="1:34">
      <c r="A14" s="78">
        <v>2008</v>
      </c>
      <c r="B14" s="100"/>
      <c r="C14" s="100"/>
      <c r="D14" s="100"/>
      <c r="E14" s="101"/>
      <c r="F14" s="100"/>
      <c r="G14" s="100">
        <v>3</v>
      </c>
      <c r="H14" s="100">
        <v>7</v>
      </c>
      <c r="I14" s="101">
        <v>11</v>
      </c>
      <c r="J14" s="101">
        <v>15</v>
      </c>
      <c r="K14" s="101">
        <v>19</v>
      </c>
      <c r="L14" s="102">
        <v>24</v>
      </c>
      <c r="M14" s="103">
        <v>28</v>
      </c>
      <c r="N14" s="103">
        <v>33</v>
      </c>
      <c r="O14" s="103">
        <v>41</v>
      </c>
      <c r="P14" s="103">
        <v>45</v>
      </c>
      <c r="Q14" s="103">
        <v>51</v>
      </c>
      <c r="R14" s="103">
        <v>57</v>
      </c>
      <c r="S14" s="103">
        <v>64</v>
      </c>
      <c r="T14" s="103">
        <v>73</v>
      </c>
      <c r="U14" s="103">
        <v>79</v>
      </c>
      <c r="V14" s="103">
        <v>83</v>
      </c>
      <c r="W14" s="6">
        <v>12</v>
      </c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spans="1:34">
      <c r="A15" s="78">
        <v>2007</v>
      </c>
      <c r="B15" s="100"/>
      <c r="C15" s="100"/>
      <c r="D15" s="100"/>
      <c r="E15" s="101"/>
      <c r="F15" s="100"/>
      <c r="G15" s="100"/>
      <c r="H15" s="100">
        <v>4</v>
      </c>
      <c r="I15" s="101">
        <v>8</v>
      </c>
      <c r="J15" s="101">
        <v>11</v>
      </c>
      <c r="K15" s="101">
        <v>15</v>
      </c>
      <c r="L15" s="102">
        <v>20</v>
      </c>
      <c r="M15" s="103">
        <v>24</v>
      </c>
      <c r="N15" s="103">
        <v>28</v>
      </c>
      <c r="O15" s="103">
        <v>37</v>
      </c>
      <c r="P15" s="103">
        <v>40</v>
      </c>
      <c r="Q15" s="103">
        <v>47</v>
      </c>
      <c r="R15" s="103">
        <v>53</v>
      </c>
      <c r="S15" s="103">
        <v>61</v>
      </c>
      <c r="T15" s="103">
        <v>70</v>
      </c>
      <c r="U15" s="103">
        <v>77</v>
      </c>
      <c r="V15" s="103">
        <v>82</v>
      </c>
      <c r="W15" s="6">
        <v>13</v>
      </c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spans="1:34">
      <c r="A16" s="78">
        <v>2006</v>
      </c>
      <c r="B16" s="100"/>
      <c r="C16" s="100"/>
      <c r="D16" s="100"/>
      <c r="E16" s="101"/>
      <c r="F16" s="100"/>
      <c r="G16" s="100"/>
      <c r="H16" s="100">
        <v>2</v>
      </c>
      <c r="I16" s="101">
        <v>6</v>
      </c>
      <c r="J16" s="101">
        <v>9</v>
      </c>
      <c r="K16" s="101">
        <v>12</v>
      </c>
      <c r="L16" s="102">
        <v>16</v>
      </c>
      <c r="M16" s="103">
        <v>20</v>
      </c>
      <c r="N16" s="103">
        <v>24</v>
      </c>
      <c r="O16" s="103">
        <v>32</v>
      </c>
      <c r="P16" s="103">
        <v>36</v>
      </c>
      <c r="Q16" s="103">
        <v>43</v>
      </c>
      <c r="R16" s="103">
        <v>49</v>
      </c>
      <c r="S16" s="103">
        <v>57</v>
      </c>
      <c r="T16" s="103">
        <v>67</v>
      </c>
      <c r="U16" s="103">
        <v>75</v>
      </c>
      <c r="V16" s="103">
        <v>80</v>
      </c>
      <c r="W16" s="6">
        <v>14</v>
      </c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spans="1:23">
      <c r="A17" s="78">
        <v>2005</v>
      </c>
      <c r="B17" s="100"/>
      <c r="C17" s="100"/>
      <c r="D17" s="100"/>
      <c r="E17" s="101"/>
      <c r="F17" s="100"/>
      <c r="G17" s="100"/>
      <c r="H17" s="100"/>
      <c r="I17" s="101">
        <v>3</v>
      </c>
      <c r="J17" s="101">
        <v>6</v>
      </c>
      <c r="K17" s="101">
        <v>10</v>
      </c>
      <c r="L17" s="102">
        <v>13</v>
      </c>
      <c r="M17" s="103">
        <v>17</v>
      </c>
      <c r="N17" s="103">
        <v>20</v>
      </c>
      <c r="O17" s="103">
        <v>28</v>
      </c>
      <c r="P17" s="103">
        <v>32</v>
      </c>
      <c r="Q17" s="103">
        <v>39</v>
      </c>
      <c r="R17" s="103">
        <v>46</v>
      </c>
      <c r="S17" s="103">
        <v>54</v>
      </c>
      <c r="T17" s="103">
        <v>65</v>
      </c>
      <c r="U17" s="103">
        <v>72</v>
      </c>
      <c r="V17" s="103">
        <v>78</v>
      </c>
      <c r="W17" s="6">
        <v>15</v>
      </c>
    </row>
    <row r="18" spans="1:23">
      <c r="A18" s="78">
        <v>2004</v>
      </c>
      <c r="B18" s="100"/>
      <c r="C18" s="100"/>
      <c r="D18" s="100"/>
      <c r="E18" s="101"/>
      <c r="F18" s="100"/>
      <c r="G18" s="100"/>
      <c r="H18" s="100"/>
      <c r="I18" s="101">
        <v>1</v>
      </c>
      <c r="J18" s="101">
        <v>4</v>
      </c>
      <c r="K18" s="101">
        <v>7</v>
      </c>
      <c r="L18" s="102">
        <v>11</v>
      </c>
      <c r="M18" s="103">
        <v>14</v>
      </c>
      <c r="N18" s="103">
        <v>17</v>
      </c>
      <c r="O18" s="103">
        <v>25</v>
      </c>
      <c r="P18" s="103">
        <v>28</v>
      </c>
      <c r="Q18" s="103">
        <v>36</v>
      </c>
      <c r="R18" s="103">
        <v>42</v>
      </c>
      <c r="S18" s="103">
        <v>51</v>
      </c>
      <c r="T18" s="103">
        <v>62</v>
      </c>
      <c r="U18" s="103">
        <v>70</v>
      </c>
      <c r="V18" s="103">
        <v>77</v>
      </c>
      <c r="W18" s="6">
        <v>16</v>
      </c>
    </row>
    <row r="19" spans="1:23">
      <c r="A19" s="78">
        <v>2003</v>
      </c>
      <c r="B19" s="100"/>
      <c r="C19" s="100"/>
      <c r="D19" s="100"/>
      <c r="E19" s="101"/>
      <c r="F19" s="100"/>
      <c r="G19" s="100"/>
      <c r="H19" s="100"/>
      <c r="I19" s="101"/>
      <c r="J19" s="101">
        <v>2</v>
      </c>
      <c r="K19" s="101">
        <v>5</v>
      </c>
      <c r="L19" s="102">
        <v>8</v>
      </c>
      <c r="M19" s="103">
        <v>11</v>
      </c>
      <c r="N19" s="103">
        <v>14</v>
      </c>
      <c r="O19" s="103">
        <v>21</v>
      </c>
      <c r="P19" s="103">
        <v>25</v>
      </c>
      <c r="Q19" s="103">
        <v>32</v>
      </c>
      <c r="R19" s="103">
        <v>39</v>
      </c>
      <c r="S19" s="103">
        <v>48</v>
      </c>
      <c r="T19" s="103">
        <v>59</v>
      </c>
      <c r="U19" s="103">
        <v>68</v>
      </c>
      <c r="V19" s="103">
        <v>75</v>
      </c>
      <c r="W19" s="6">
        <v>17</v>
      </c>
    </row>
    <row r="20" spans="1:23">
      <c r="A20" s="78">
        <v>2002</v>
      </c>
      <c r="B20" s="100"/>
      <c r="C20" s="100"/>
      <c r="D20" s="100"/>
      <c r="E20" s="101"/>
      <c r="F20" s="100"/>
      <c r="G20" s="100"/>
      <c r="H20" s="100"/>
      <c r="I20" s="101"/>
      <c r="J20" s="101"/>
      <c r="K20" s="101">
        <v>3</v>
      </c>
      <c r="L20" s="102">
        <v>6</v>
      </c>
      <c r="M20" s="103">
        <v>9</v>
      </c>
      <c r="N20" s="103">
        <v>12</v>
      </c>
      <c r="O20" s="103">
        <v>18</v>
      </c>
      <c r="P20" s="103">
        <v>22</v>
      </c>
      <c r="Q20" s="103">
        <v>29</v>
      </c>
      <c r="R20" s="103">
        <v>35</v>
      </c>
      <c r="S20" s="103">
        <v>44</v>
      </c>
      <c r="T20" s="103">
        <v>57</v>
      </c>
      <c r="U20" s="103">
        <v>66</v>
      </c>
      <c r="V20" s="103">
        <v>73</v>
      </c>
      <c r="W20" s="6">
        <v>18</v>
      </c>
    </row>
    <row r="21" spans="1:23">
      <c r="A21" s="78">
        <v>2001</v>
      </c>
      <c r="B21" s="100"/>
      <c r="C21" s="100"/>
      <c r="D21" s="100"/>
      <c r="E21" s="101"/>
      <c r="F21" s="100"/>
      <c r="G21" s="100"/>
      <c r="H21" s="100"/>
      <c r="I21" s="101"/>
      <c r="J21" s="101"/>
      <c r="K21" s="101">
        <v>1</v>
      </c>
      <c r="L21" s="102">
        <v>4</v>
      </c>
      <c r="M21" s="103">
        <v>7</v>
      </c>
      <c r="N21" s="103">
        <v>10</v>
      </c>
      <c r="O21" s="103">
        <v>15</v>
      </c>
      <c r="P21" s="103">
        <v>18</v>
      </c>
      <c r="Q21" s="103">
        <v>25</v>
      </c>
      <c r="R21" s="103">
        <v>32</v>
      </c>
      <c r="S21" s="103">
        <v>41</v>
      </c>
      <c r="T21" s="103">
        <v>54</v>
      </c>
      <c r="U21" s="103">
        <v>64</v>
      </c>
      <c r="V21" s="103">
        <v>71</v>
      </c>
      <c r="W21" s="6">
        <v>19</v>
      </c>
    </row>
    <row r="22" spans="1:23">
      <c r="A22" s="78">
        <v>2000</v>
      </c>
      <c r="B22" s="100"/>
      <c r="C22" s="100"/>
      <c r="D22" s="100"/>
      <c r="E22" s="101"/>
      <c r="F22" s="100"/>
      <c r="G22" s="100"/>
      <c r="H22" s="100"/>
      <c r="I22" s="101"/>
      <c r="J22" s="101"/>
      <c r="K22" s="101"/>
      <c r="L22" s="102">
        <v>2</v>
      </c>
      <c r="M22" s="103">
        <v>5</v>
      </c>
      <c r="N22" s="103">
        <v>8</v>
      </c>
      <c r="O22" s="103">
        <v>13</v>
      </c>
      <c r="P22" s="103">
        <v>16</v>
      </c>
      <c r="Q22" s="103">
        <v>22</v>
      </c>
      <c r="R22" s="103">
        <v>28</v>
      </c>
      <c r="S22" s="103">
        <v>38</v>
      </c>
      <c r="T22" s="103">
        <v>51</v>
      </c>
      <c r="U22" s="103">
        <v>61</v>
      </c>
      <c r="V22" s="103">
        <v>69</v>
      </c>
      <c r="W22" s="6">
        <v>20</v>
      </c>
    </row>
    <row r="23" spans="1:23">
      <c r="A23" s="78">
        <v>1999</v>
      </c>
      <c r="B23" s="100"/>
      <c r="C23" s="100"/>
      <c r="D23" s="100"/>
      <c r="E23" s="101"/>
      <c r="F23" s="100"/>
      <c r="G23" s="100"/>
      <c r="H23" s="100"/>
      <c r="I23" s="101"/>
      <c r="J23" s="101"/>
      <c r="K23" s="101"/>
      <c r="L23" s="102"/>
      <c r="M23" s="103">
        <v>3</v>
      </c>
      <c r="N23" s="103">
        <v>6</v>
      </c>
      <c r="O23" s="103">
        <v>11</v>
      </c>
      <c r="P23" s="103">
        <v>14</v>
      </c>
      <c r="Q23" s="103">
        <v>20</v>
      </c>
      <c r="R23" s="103">
        <v>26</v>
      </c>
      <c r="S23" s="103">
        <v>35</v>
      </c>
      <c r="T23" s="103">
        <v>49</v>
      </c>
      <c r="U23" s="103">
        <v>59</v>
      </c>
      <c r="V23" s="103">
        <v>67</v>
      </c>
      <c r="W23" s="6">
        <v>21</v>
      </c>
    </row>
    <row r="24" spans="1:23">
      <c r="A24" s="78">
        <v>1998</v>
      </c>
      <c r="B24" s="100"/>
      <c r="C24" s="100"/>
      <c r="D24" s="100"/>
      <c r="E24" s="101"/>
      <c r="F24" s="100"/>
      <c r="G24" s="100"/>
      <c r="H24" s="100"/>
      <c r="I24" s="101"/>
      <c r="J24" s="101"/>
      <c r="K24" s="101"/>
      <c r="L24" s="102"/>
      <c r="M24" s="103">
        <v>2</v>
      </c>
      <c r="N24" s="103">
        <v>4</v>
      </c>
      <c r="O24" s="103">
        <v>9</v>
      </c>
      <c r="P24" s="103">
        <v>12</v>
      </c>
      <c r="Q24" s="103">
        <v>17</v>
      </c>
      <c r="R24" s="103">
        <v>23</v>
      </c>
      <c r="S24" s="103">
        <v>32</v>
      </c>
      <c r="T24" s="103">
        <v>46</v>
      </c>
      <c r="U24" s="103">
        <v>57</v>
      </c>
      <c r="V24" s="103">
        <v>65</v>
      </c>
      <c r="W24" s="6">
        <v>22</v>
      </c>
    </row>
    <row r="25" spans="1:23">
      <c r="A25" s="78">
        <v>1997</v>
      </c>
      <c r="B25" s="100"/>
      <c r="C25" s="100"/>
      <c r="D25" s="100"/>
      <c r="E25" s="101"/>
      <c r="F25" s="100"/>
      <c r="G25" s="100"/>
      <c r="H25" s="100"/>
      <c r="I25" s="101"/>
      <c r="J25" s="101"/>
      <c r="K25" s="101"/>
      <c r="L25" s="102"/>
      <c r="M25" s="103"/>
      <c r="N25" s="103">
        <v>2</v>
      </c>
      <c r="O25" s="103">
        <v>8</v>
      </c>
      <c r="P25" s="103">
        <v>10</v>
      </c>
      <c r="Q25" s="103">
        <v>15</v>
      </c>
      <c r="R25" s="103">
        <v>20</v>
      </c>
      <c r="S25" s="103">
        <v>29</v>
      </c>
      <c r="T25" s="103">
        <v>43</v>
      </c>
      <c r="U25" s="103">
        <v>54</v>
      </c>
      <c r="V25" s="103">
        <v>63</v>
      </c>
      <c r="W25" s="6">
        <v>23</v>
      </c>
    </row>
    <row r="26" spans="1:23">
      <c r="A26" s="78">
        <v>1996</v>
      </c>
      <c r="B26" s="100"/>
      <c r="C26" s="100"/>
      <c r="D26" s="100"/>
      <c r="E26" s="101"/>
      <c r="F26" s="100"/>
      <c r="G26" s="100"/>
      <c r="H26" s="100"/>
      <c r="I26" s="101"/>
      <c r="J26" s="101"/>
      <c r="K26" s="101"/>
      <c r="L26" s="102"/>
      <c r="M26" s="103"/>
      <c r="N26" s="103">
        <v>1</v>
      </c>
      <c r="O26" s="103">
        <v>6</v>
      </c>
      <c r="P26" s="103">
        <v>9</v>
      </c>
      <c r="Q26" s="103">
        <v>13</v>
      </c>
      <c r="R26" s="103">
        <v>18</v>
      </c>
      <c r="S26" s="103">
        <v>27</v>
      </c>
      <c r="T26" s="103">
        <v>41</v>
      </c>
      <c r="U26" s="103">
        <v>52</v>
      </c>
      <c r="V26" s="103">
        <v>62</v>
      </c>
      <c r="W26" s="6">
        <v>24</v>
      </c>
    </row>
    <row r="27" spans="1:23">
      <c r="A27" s="78">
        <v>1995</v>
      </c>
      <c r="B27" s="100"/>
      <c r="C27" s="100"/>
      <c r="D27" s="100"/>
      <c r="E27" s="101"/>
      <c r="F27" s="100"/>
      <c r="G27" s="100"/>
      <c r="H27" s="100"/>
      <c r="I27" s="101"/>
      <c r="J27" s="101"/>
      <c r="K27" s="101"/>
      <c r="L27" s="102"/>
      <c r="M27" s="103"/>
      <c r="N27" s="103"/>
      <c r="O27" s="103">
        <v>5</v>
      </c>
      <c r="P27" s="103">
        <v>7</v>
      </c>
      <c r="Q27" s="103">
        <v>12</v>
      </c>
      <c r="R27" s="103">
        <v>16</v>
      </c>
      <c r="S27" s="103">
        <v>24</v>
      </c>
      <c r="T27" s="103">
        <v>38</v>
      </c>
      <c r="U27" s="103">
        <v>50</v>
      </c>
      <c r="V27" s="103">
        <v>60</v>
      </c>
      <c r="W27" s="6">
        <v>25</v>
      </c>
    </row>
    <row r="28" spans="1:23">
      <c r="A28" s="78">
        <v>1994</v>
      </c>
      <c r="B28" s="100"/>
      <c r="C28" s="100"/>
      <c r="D28" s="100"/>
      <c r="E28" s="101"/>
      <c r="F28" s="100"/>
      <c r="G28" s="100"/>
      <c r="H28" s="100"/>
      <c r="I28" s="101"/>
      <c r="J28" s="101"/>
      <c r="K28" s="101"/>
      <c r="L28" s="102"/>
      <c r="M28" s="103"/>
      <c r="N28" s="106"/>
      <c r="O28" s="103">
        <v>2</v>
      </c>
      <c r="P28" s="105">
        <v>5</v>
      </c>
      <c r="Q28" s="103">
        <v>10</v>
      </c>
      <c r="R28" s="103">
        <v>15</v>
      </c>
      <c r="S28" s="103">
        <v>22</v>
      </c>
      <c r="T28" s="103">
        <v>35</v>
      </c>
      <c r="U28" s="103">
        <v>48</v>
      </c>
      <c r="V28" s="103">
        <v>58</v>
      </c>
      <c r="W28" s="6">
        <v>26</v>
      </c>
    </row>
    <row r="29" spans="1:23">
      <c r="A29" s="78">
        <v>1993</v>
      </c>
      <c r="B29" s="100"/>
      <c r="C29" s="100"/>
      <c r="D29" s="100"/>
      <c r="E29" s="101"/>
      <c r="F29" s="100"/>
      <c r="G29" s="100"/>
      <c r="H29" s="100"/>
      <c r="I29" s="101"/>
      <c r="J29" s="101"/>
      <c r="K29" s="101"/>
      <c r="L29" s="102"/>
      <c r="M29" s="103"/>
      <c r="N29" s="103"/>
      <c r="O29" s="103">
        <v>1</v>
      </c>
      <c r="P29" s="105">
        <v>4</v>
      </c>
      <c r="Q29" s="103">
        <v>9</v>
      </c>
      <c r="R29" s="103">
        <v>12</v>
      </c>
      <c r="S29" s="103">
        <v>20</v>
      </c>
      <c r="T29" s="103">
        <v>33</v>
      </c>
      <c r="U29" s="103">
        <v>45</v>
      </c>
      <c r="V29" s="103">
        <v>56</v>
      </c>
      <c r="W29" s="6">
        <v>27</v>
      </c>
    </row>
    <row r="30" spans="1:23">
      <c r="A30" s="78">
        <v>1992</v>
      </c>
      <c r="B30" s="100"/>
      <c r="C30" s="100"/>
      <c r="D30" s="100"/>
      <c r="E30" s="101"/>
      <c r="F30" s="100"/>
      <c r="G30" s="100"/>
      <c r="H30" s="100"/>
      <c r="I30" s="101"/>
      <c r="J30" s="101"/>
      <c r="K30" s="101"/>
      <c r="L30" s="102"/>
      <c r="M30" s="103"/>
      <c r="N30" s="103"/>
      <c r="O30" s="103"/>
      <c r="P30" s="105">
        <v>2</v>
      </c>
      <c r="Q30" s="103">
        <v>7</v>
      </c>
      <c r="R30" s="103">
        <v>11</v>
      </c>
      <c r="S30" s="103">
        <v>18</v>
      </c>
      <c r="T30" s="103">
        <v>31</v>
      </c>
      <c r="U30" s="103">
        <v>43</v>
      </c>
      <c r="V30" s="103">
        <v>54</v>
      </c>
      <c r="W30" s="6">
        <v>28</v>
      </c>
    </row>
    <row r="31" spans="1:23">
      <c r="A31" s="78">
        <v>1991</v>
      </c>
      <c r="B31" s="100"/>
      <c r="C31" s="100"/>
      <c r="D31" s="100"/>
      <c r="E31" s="101"/>
      <c r="F31" s="100"/>
      <c r="G31" s="100"/>
      <c r="H31" s="100"/>
      <c r="I31" s="101"/>
      <c r="J31" s="101"/>
      <c r="K31" s="101"/>
      <c r="L31" s="102"/>
      <c r="M31" s="103"/>
      <c r="N31" s="103"/>
      <c r="O31" s="103"/>
      <c r="P31" s="105">
        <v>1</v>
      </c>
      <c r="Q31" s="103">
        <v>6</v>
      </c>
      <c r="R31" s="103">
        <v>10</v>
      </c>
      <c r="S31" s="103">
        <v>16</v>
      </c>
      <c r="T31" s="103">
        <v>28</v>
      </c>
      <c r="U31" s="103">
        <v>41</v>
      </c>
      <c r="V31" s="103">
        <v>51</v>
      </c>
      <c r="W31" s="6">
        <v>29</v>
      </c>
    </row>
    <row r="32" spans="1:23">
      <c r="A32" s="78">
        <v>1990</v>
      </c>
      <c r="B32" s="100"/>
      <c r="C32" s="100"/>
      <c r="D32" s="100"/>
      <c r="E32" s="101"/>
      <c r="F32" s="100"/>
      <c r="G32" s="100"/>
      <c r="H32" s="100"/>
      <c r="I32" s="101"/>
      <c r="J32" s="101"/>
      <c r="K32" s="101"/>
      <c r="L32" s="102"/>
      <c r="M32" s="103"/>
      <c r="N32" s="103"/>
      <c r="O32" s="103"/>
      <c r="P32" s="105"/>
      <c r="Q32" s="103">
        <v>4</v>
      </c>
      <c r="R32" s="103">
        <v>9</v>
      </c>
      <c r="S32" s="103">
        <v>15</v>
      </c>
      <c r="T32" s="103">
        <v>26</v>
      </c>
      <c r="U32" s="103">
        <v>38</v>
      </c>
      <c r="V32" s="103">
        <v>50</v>
      </c>
      <c r="W32" s="6">
        <v>30</v>
      </c>
    </row>
    <row r="33" spans="1:23">
      <c r="A33" s="78">
        <v>1989</v>
      </c>
      <c r="B33" s="100"/>
      <c r="C33" s="100"/>
      <c r="D33" s="100"/>
      <c r="E33" s="101"/>
      <c r="F33" s="100"/>
      <c r="G33" s="100"/>
      <c r="H33" s="100"/>
      <c r="I33" s="101"/>
      <c r="J33" s="101"/>
      <c r="K33" s="101"/>
      <c r="L33" s="102"/>
      <c r="M33" s="103"/>
      <c r="N33" s="103"/>
      <c r="O33" s="103"/>
      <c r="P33" s="103"/>
      <c r="Q33" s="103">
        <v>3</v>
      </c>
      <c r="R33" s="103">
        <v>7</v>
      </c>
      <c r="S33" s="103">
        <v>13</v>
      </c>
      <c r="T33" s="103">
        <v>24</v>
      </c>
      <c r="U33" s="103">
        <v>36</v>
      </c>
      <c r="V33" s="103">
        <v>47</v>
      </c>
      <c r="W33" s="6">
        <v>31</v>
      </c>
    </row>
    <row r="34" spans="1:23">
      <c r="A34" s="78">
        <v>1988</v>
      </c>
      <c r="B34" s="100"/>
      <c r="C34" s="100"/>
      <c r="D34" s="100"/>
      <c r="E34" s="101"/>
      <c r="F34" s="100"/>
      <c r="G34" s="100"/>
      <c r="H34" s="100"/>
      <c r="I34" s="101"/>
      <c r="J34" s="101"/>
      <c r="K34" s="101"/>
      <c r="L34" s="102"/>
      <c r="M34" s="103"/>
      <c r="N34" s="103"/>
      <c r="O34" s="103"/>
      <c r="P34" s="103"/>
      <c r="Q34" s="103">
        <v>1</v>
      </c>
      <c r="R34" s="103">
        <v>5</v>
      </c>
      <c r="S34" s="103">
        <v>12</v>
      </c>
      <c r="T34" s="103">
        <v>22</v>
      </c>
      <c r="U34" s="103">
        <v>34</v>
      </c>
      <c r="V34" s="103">
        <v>45</v>
      </c>
      <c r="W34" s="6">
        <v>32</v>
      </c>
    </row>
    <row r="35" spans="1:23">
      <c r="A35" s="78">
        <v>1987</v>
      </c>
      <c r="B35" s="100"/>
      <c r="C35" s="100"/>
      <c r="D35" s="100"/>
      <c r="E35" s="101"/>
      <c r="F35" s="100"/>
      <c r="G35" s="100"/>
      <c r="H35" s="100"/>
      <c r="I35" s="101"/>
      <c r="J35" s="101"/>
      <c r="K35" s="101"/>
      <c r="L35" s="102"/>
      <c r="M35" s="103"/>
      <c r="N35" s="103"/>
      <c r="O35" s="103"/>
      <c r="P35" s="103"/>
      <c r="Q35" s="103"/>
      <c r="R35" s="103">
        <v>4</v>
      </c>
      <c r="S35" s="103">
        <v>11</v>
      </c>
      <c r="T35" s="103">
        <v>21</v>
      </c>
      <c r="U35" s="103">
        <v>32</v>
      </c>
      <c r="V35" s="103">
        <v>43</v>
      </c>
      <c r="W35" s="6">
        <v>33</v>
      </c>
    </row>
    <row r="36" spans="1:23">
      <c r="A36" s="78">
        <v>1986</v>
      </c>
      <c r="B36" s="100"/>
      <c r="C36" s="100"/>
      <c r="D36" s="100"/>
      <c r="E36" s="101"/>
      <c r="F36" s="100"/>
      <c r="G36" s="100"/>
      <c r="H36" s="100"/>
      <c r="I36" s="101"/>
      <c r="J36" s="101"/>
      <c r="K36" s="101"/>
      <c r="L36" s="102"/>
      <c r="M36" s="103"/>
      <c r="N36" s="103"/>
      <c r="O36" s="103"/>
      <c r="P36" s="103"/>
      <c r="Q36" s="103"/>
      <c r="R36" s="103">
        <v>2</v>
      </c>
      <c r="S36" s="103">
        <v>9</v>
      </c>
      <c r="T36" s="103">
        <v>19</v>
      </c>
      <c r="U36" s="103">
        <v>30</v>
      </c>
      <c r="V36" s="103">
        <v>42</v>
      </c>
      <c r="W36" s="6">
        <v>34</v>
      </c>
    </row>
    <row r="37" spans="1:23">
      <c r="A37" s="78">
        <v>1985</v>
      </c>
      <c r="B37" s="100"/>
      <c r="C37" s="100"/>
      <c r="D37" s="100"/>
      <c r="E37" s="101"/>
      <c r="F37" s="100"/>
      <c r="G37" s="100"/>
      <c r="H37" s="100"/>
      <c r="I37" s="101"/>
      <c r="J37" s="101"/>
      <c r="K37" s="101"/>
      <c r="L37" s="102"/>
      <c r="M37" s="103"/>
      <c r="N37" s="103"/>
      <c r="O37" s="103"/>
      <c r="P37" s="103"/>
      <c r="Q37" s="103"/>
      <c r="R37" s="103">
        <v>2</v>
      </c>
      <c r="S37" s="103">
        <v>8</v>
      </c>
      <c r="T37" s="103">
        <v>17</v>
      </c>
      <c r="U37" s="103">
        <v>28</v>
      </c>
      <c r="V37" s="103">
        <v>39</v>
      </c>
      <c r="W37" s="6">
        <v>35</v>
      </c>
    </row>
    <row r="38" spans="1:23">
      <c r="A38" s="78">
        <v>1984</v>
      </c>
      <c r="B38" s="100"/>
      <c r="C38" s="100"/>
      <c r="D38" s="100"/>
      <c r="E38" s="101"/>
      <c r="F38" s="100"/>
      <c r="G38" s="100"/>
      <c r="H38" s="100"/>
      <c r="I38" s="101"/>
      <c r="J38" s="101"/>
      <c r="K38" s="101"/>
      <c r="L38" s="102"/>
      <c r="M38" s="103"/>
      <c r="N38" s="103"/>
      <c r="O38" s="103"/>
      <c r="P38" s="103"/>
      <c r="Q38" s="103"/>
      <c r="R38" s="103"/>
      <c r="S38" s="103">
        <v>7</v>
      </c>
      <c r="T38" s="103">
        <v>16</v>
      </c>
      <c r="U38" s="103">
        <v>26</v>
      </c>
      <c r="V38" s="103">
        <v>38</v>
      </c>
      <c r="W38" s="6">
        <v>36</v>
      </c>
    </row>
    <row r="39" spans="1:23">
      <c r="A39" s="78">
        <v>1983</v>
      </c>
      <c r="B39" s="100"/>
      <c r="C39" s="100"/>
      <c r="D39" s="100"/>
      <c r="E39" s="101"/>
      <c r="F39" s="100"/>
      <c r="G39" s="100"/>
      <c r="H39" s="100"/>
      <c r="I39" s="101"/>
      <c r="J39" s="101"/>
      <c r="K39" s="101"/>
      <c r="L39" s="102"/>
      <c r="M39" s="103"/>
      <c r="N39" s="103"/>
      <c r="O39" s="103"/>
      <c r="P39" s="103"/>
      <c r="Q39" s="103"/>
      <c r="R39" s="103"/>
      <c r="S39" s="103">
        <v>5</v>
      </c>
      <c r="T39" s="103">
        <v>15</v>
      </c>
      <c r="U39" s="103">
        <v>24</v>
      </c>
      <c r="V39" s="103">
        <v>36</v>
      </c>
      <c r="W39" s="6">
        <v>37</v>
      </c>
    </row>
    <row r="40" spans="1:23">
      <c r="A40" s="78">
        <v>1982</v>
      </c>
      <c r="B40" s="100"/>
      <c r="C40" s="100"/>
      <c r="D40" s="100"/>
      <c r="E40" s="101"/>
      <c r="F40" s="100"/>
      <c r="G40" s="100"/>
      <c r="H40" s="100"/>
      <c r="I40" s="101"/>
      <c r="J40" s="101"/>
      <c r="K40" s="101"/>
      <c r="L40" s="102"/>
      <c r="M40" s="103"/>
      <c r="N40" s="103"/>
      <c r="O40" s="103"/>
      <c r="P40" s="103"/>
      <c r="Q40" s="103"/>
      <c r="R40" s="103"/>
      <c r="S40" s="103">
        <v>4</v>
      </c>
      <c r="T40" s="103">
        <v>13</v>
      </c>
      <c r="U40" s="103">
        <v>23</v>
      </c>
      <c r="V40" s="103">
        <v>34</v>
      </c>
      <c r="W40" s="6">
        <v>38</v>
      </c>
    </row>
    <row r="41" spans="1:23">
      <c r="A41" s="78">
        <v>1981</v>
      </c>
      <c r="B41" s="100"/>
      <c r="C41" s="100"/>
      <c r="D41" s="100"/>
      <c r="E41" s="101"/>
      <c r="F41" s="100"/>
      <c r="G41" s="100"/>
      <c r="H41" s="100"/>
      <c r="I41" s="101"/>
      <c r="J41" s="101"/>
      <c r="K41" s="101"/>
      <c r="L41" s="102"/>
      <c r="M41" s="103"/>
      <c r="N41" s="103"/>
      <c r="O41" s="103"/>
      <c r="P41" s="103"/>
      <c r="Q41" s="103"/>
      <c r="R41" s="103"/>
      <c r="S41" s="103">
        <v>3</v>
      </c>
      <c r="T41" s="103">
        <v>13</v>
      </c>
      <c r="U41" s="103">
        <v>22</v>
      </c>
      <c r="V41" s="103">
        <v>32</v>
      </c>
      <c r="W41" s="6">
        <v>39</v>
      </c>
    </row>
    <row r="42" spans="1:23">
      <c r="A42" s="78">
        <v>1980</v>
      </c>
      <c r="B42" s="100"/>
      <c r="C42" s="100"/>
      <c r="D42" s="100"/>
      <c r="E42" s="101"/>
      <c r="F42" s="100"/>
      <c r="G42" s="100"/>
      <c r="H42" s="100"/>
      <c r="I42" s="101"/>
      <c r="J42" s="101"/>
      <c r="K42" s="101"/>
      <c r="L42" s="102"/>
      <c r="M42" s="103"/>
      <c r="N42" s="103"/>
      <c r="O42" s="103"/>
      <c r="P42" s="103"/>
      <c r="Q42" s="103"/>
      <c r="R42" s="103"/>
      <c r="S42" s="103">
        <v>1</v>
      </c>
      <c r="T42" s="103">
        <v>11</v>
      </c>
      <c r="U42" s="103">
        <v>20</v>
      </c>
      <c r="V42" s="103">
        <v>31</v>
      </c>
      <c r="W42" s="6">
        <v>40</v>
      </c>
    </row>
    <row r="43" spans="1:23">
      <c r="A43" s="21"/>
      <c r="B43" s="21"/>
      <c r="C43" s="21"/>
      <c r="D43" s="1"/>
      <c r="E43" s="2"/>
      <c r="F43" s="21"/>
      <c r="G43" s="21"/>
      <c r="H43" s="21"/>
      <c r="I43" s="21"/>
      <c r="J43" s="21"/>
      <c r="K43" s="2"/>
      <c r="L43" s="21"/>
      <c r="M43" s="21"/>
      <c r="N43" s="21"/>
      <c r="O43" s="21"/>
      <c r="P43" s="21"/>
      <c r="Q43" s="21"/>
      <c r="R43" s="21"/>
      <c r="S43" s="1"/>
      <c r="T43" s="21"/>
      <c r="U43" s="21"/>
      <c r="V43" s="21"/>
      <c r="W43" s="21"/>
    </row>
    <row r="44" spans="1:23">
      <c r="A44" s="21"/>
      <c r="B44" s="21"/>
      <c r="C44" s="21"/>
      <c r="D44" s="21"/>
      <c r="E44" s="2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1"/>
      <c r="T44" s="21"/>
      <c r="U44" s="21"/>
      <c r="V44" s="21"/>
      <c r="W44" s="21"/>
    </row>
  </sheetData>
  <mergeCells count="1">
    <mergeCell ref="B1:V1"/>
  </mergeCells>
  <printOptions horizontalCentered="1"/>
  <pageMargins left="0.7" right="0.7" top="0.75" bottom="0.75" header="0.3" footer="0.3"/>
  <pageSetup scale="82" orientation="landscape" r:id="rId1"/>
  <headerFooter>
    <oddFooter>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N43"/>
  <sheetViews>
    <sheetView zoomScaleNormal="100" workbookViewId="0">
      <selection activeCell="G12" sqref="G12"/>
    </sheetView>
  </sheetViews>
  <sheetFormatPr defaultColWidth="8.85546875" defaultRowHeight="15"/>
  <sheetData>
    <row r="2" spans="1:14">
      <c r="A2" s="17"/>
      <c r="B2" s="111" t="s">
        <v>8</v>
      </c>
      <c r="C2" s="112"/>
      <c r="D2" s="112"/>
      <c r="E2" s="111" t="s">
        <v>9</v>
      </c>
      <c r="F2" s="112"/>
      <c r="G2" s="112"/>
      <c r="H2" s="17"/>
      <c r="I2" s="21"/>
      <c r="J2" s="21"/>
      <c r="K2" s="21"/>
      <c r="L2" s="21"/>
      <c r="M2" s="21"/>
      <c r="N2" s="21"/>
    </row>
    <row r="3" spans="1:14">
      <c r="A3" s="18" t="s">
        <v>15</v>
      </c>
      <c r="B3" s="16" t="s">
        <v>10</v>
      </c>
      <c r="C3" s="16" t="s">
        <v>11</v>
      </c>
      <c r="D3" s="87" t="s">
        <v>12</v>
      </c>
      <c r="E3" s="16" t="s">
        <v>10</v>
      </c>
      <c r="F3" s="16" t="s">
        <v>11</v>
      </c>
      <c r="G3" s="16" t="s">
        <v>12</v>
      </c>
      <c r="H3" s="75" t="s">
        <v>6</v>
      </c>
      <c r="I3" s="21"/>
      <c r="J3" s="21"/>
      <c r="K3" s="21"/>
      <c r="L3" s="21"/>
      <c r="M3" s="21"/>
      <c r="N3" s="21"/>
    </row>
    <row r="4" spans="1:14" s="21" customFormat="1">
      <c r="A4" s="50">
        <v>2019</v>
      </c>
      <c r="B4" s="84">
        <v>78</v>
      </c>
      <c r="C4" s="84">
        <v>92</v>
      </c>
      <c r="D4" s="88">
        <v>85</v>
      </c>
      <c r="E4" s="84">
        <v>74</v>
      </c>
      <c r="F4" s="84">
        <v>90</v>
      </c>
      <c r="G4" s="84">
        <v>82</v>
      </c>
      <c r="H4" s="49">
        <v>1</v>
      </c>
    </row>
    <row r="5" spans="1:14">
      <c r="A5" s="51">
        <v>2018</v>
      </c>
      <c r="B5" s="84">
        <v>70</v>
      </c>
      <c r="C5" s="84">
        <v>82</v>
      </c>
      <c r="D5" s="88">
        <v>76</v>
      </c>
      <c r="E5" s="84">
        <v>64</v>
      </c>
      <c r="F5" s="84">
        <v>78</v>
      </c>
      <c r="G5" s="84">
        <v>71</v>
      </c>
      <c r="H5" s="49">
        <v>2</v>
      </c>
      <c r="I5" s="21"/>
      <c r="J5" s="21"/>
      <c r="K5" s="21"/>
      <c r="L5" s="21"/>
      <c r="M5" s="21"/>
      <c r="N5" s="21"/>
    </row>
    <row r="6" spans="1:14">
      <c r="A6" s="50">
        <v>2017</v>
      </c>
      <c r="B6" s="84">
        <v>64</v>
      </c>
      <c r="C6" s="84">
        <v>75</v>
      </c>
      <c r="D6" s="88">
        <v>70</v>
      </c>
      <c r="E6" s="84">
        <v>57</v>
      </c>
      <c r="F6" s="84">
        <v>69</v>
      </c>
      <c r="G6" s="84">
        <v>63</v>
      </c>
      <c r="H6" s="49">
        <v>3</v>
      </c>
      <c r="I6" s="21"/>
      <c r="J6" s="21"/>
      <c r="K6" s="21"/>
      <c r="L6" s="21"/>
      <c r="M6" s="21"/>
      <c r="N6" s="21"/>
    </row>
    <row r="7" spans="1:14">
      <c r="A7" s="51">
        <v>2016</v>
      </c>
      <c r="B7" s="84">
        <v>58</v>
      </c>
      <c r="C7" s="84">
        <v>68</v>
      </c>
      <c r="D7" s="88">
        <v>63</v>
      </c>
      <c r="E7" s="84">
        <v>50</v>
      </c>
      <c r="F7" s="84">
        <v>60</v>
      </c>
      <c r="G7" s="84">
        <v>55</v>
      </c>
      <c r="H7" s="49">
        <v>4</v>
      </c>
      <c r="I7" s="21"/>
      <c r="J7" s="21"/>
      <c r="K7" s="21"/>
      <c r="L7" s="21"/>
      <c r="M7" s="21"/>
      <c r="N7" s="21"/>
    </row>
    <row r="8" spans="1:14">
      <c r="A8" s="50">
        <v>2015</v>
      </c>
      <c r="B8" s="84">
        <v>52</v>
      </c>
      <c r="C8" s="84">
        <v>62</v>
      </c>
      <c r="D8" s="88">
        <v>57</v>
      </c>
      <c r="E8" s="84">
        <v>43</v>
      </c>
      <c r="F8" s="84">
        <v>53</v>
      </c>
      <c r="G8" s="84">
        <v>48</v>
      </c>
      <c r="H8" s="49">
        <v>5</v>
      </c>
      <c r="I8" s="21"/>
      <c r="J8" s="21"/>
      <c r="K8" s="21"/>
      <c r="L8" s="21"/>
      <c r="M8" s="21"/>
      <c r="N8" s="21"/>
    </row>
    <row r="9" spans="1:14">
      <c r="A9" s="51">
        <v>2014</v>
      </c>
      <c r="B9" s="84">
        <v>47</v>
      </c>
      <c r="C9" s="84">
        <v>56</v>
      </c>
      <c r="D9" s="88">
        <v>52</v>
      </c>
      <c r="E9" s="84">
        <v>38</v>
      </c>
      <c r="F9" s="84">
        <v>46</v>
      </c>
      <c r="G9" s="84">
        <v>42</v>
      </c>
      <c r="H9" s="49">
        <v>6</v>
      </c>
      <c r="I9" s="21"/>
      <c r="J9" s="21"/>
      <c r="K9" s="21"/>
      <c r="L9" s="21"/>
      <c r="M9" s="21"/>
      <c r="N9" s="21"/>
    </row>
    <row r="10" spans="1:14">
      <c r="A10" s="50">
        <v>2013</v>
      </c>
      <c r="B10" s="84">
        <v>42</v>
      </c>
      <c r="C10" s="84">
        <v>50</v>
      </c>
      <c r="D10" s="88">
        <v>46</v>
      </c>
      <c r="E10" s="84">
        <v>33</v>
      </c>
      <c r="F10" s="84">
        <v>40</v>
      </c>
      <c r="G10" s="84">
        <v>37</v>
      </c>
      <c r="H10" s="49">
        <v>7</v>
      </c>
      <c r="I10" s="21"/>
      <c r="J10" s="21"/>
      <c r="K10" s="21"/>
      <c r="L10" s="21"/>
      <c r="M10" s="21"/>
      <c r="N10" s="21"/>
    </row>
    <row r="11" spans="1:14">
      <c r="A11" s="51">
        <v>2012</v>
      </c>
      <c r="B11" s="84">
        <v>38</v>
      </c>
      <c r="C11" s="84">
        <v>45</v>
      </c>
      <c r="D11" s="88">
        <v>42</v>
      </c>
      <c r="E11" s="84">
        <v>29</v>
      </c>
      <c r="F11" s="84">
        <v>35</v>
      </c>
      <c r="G11" s="84">
        <v>32</v>
      </c>
      <c r="H11" s="49">
        <v>8</v>
      </c>
      <c r="I11" s="21"/>
      <c r="J11" s="21"/>
      <c r="K11" s="21"/>
      <c r="L11" s="21"/>
      <c r="M11" s="21"/>
      <c r="N11" s="21"/>
    </row>
    <row r="12" spans="1:14" s="56" customFormat="1">
      <c r="A12" s="93">
        <v>2011</v>
      </c>
      <c r="B12" s="94">
        <v>34</v>
      </c>
      <c r="C12" s="94">
        <v>40</v>
      </c>
      <c r="D12" s="95">
        <v>37</v>
      </c>
      <c r="E12" s="94">
        <v>25</v>
      </c>
      <c r="F12" s="94">
        <v>30</v>
      </c>
      <c r="G12" s="94">
        <v>28</v>
      </c>
      <c r="H12" s="96">
        <v>9</v>
      </c>
    </row>
    <row r="13" spans="1:14">
      <c r="A13" s="51">
        <v>2010</v>
      </c>
      <c r="B13" s="84">
        <v>30</v>
      </c>
      <c r="C13" s="84">
        <v>36</v>
      </c>
      <c r="D13" s="88">
        <v>33</v>
      </c>
      <c r="E13" s="84">
        <v>21</v>
      </c>
      <c r="F13" s="84">
        <v>26</v>
      </c>
      <c r="G13" s="84">
        <v>24</v>
      </c>
      <c r="H13" s="49">
        <v>10</v>
      </c>
      <c r="I13" s="21"/>
      <c r="J13" s="21"/>
      <c r="K13" s="21"/>
      <c r="L13" s="21"/>
      <c r="M13" s="21"/>
      <c r="N13" s="21"/>
    </row>
    <row r="14" spans="1:14">
      <c r="A14" s="50">
        <v>2009</v>
      </c>
      <c r="B14" s="84">
        <v>27</v>
      </c>
      <c r="C14" s="84">
        <v>32</v>
      </c>
      <c r="D14" s="88">
        <v>30</v>
      </c>
      <c r="E14" s="84">
        <v>19</v>
      </c>
      <c r="F14" s="84">
        <v>23</v>
      </c>
      <c r="G14" s="84">
        <v>21</v>
      </c>
      <c r="H14" s="49">
        <v>11</v>
      </c>
      <c r="I14" s="21"/>
      <c r="J14" s="21"/>
      <c r="K14" s="21"/>
      <c r="L14" s="21"/>
      <c r="M14" s="21"/>
      <c r="N14" s="21"/>
    </row>
    <row r="15" spans="1:14">
      <c r="A15" s="51">
        <v>2008</v>
      </c>
      <c r="B15" s="85">
        <v>25</v>
      </c>
      <c r="C15" s="85">
        <v>30</v>
      </c>
      <c r="D15" s="89">
        <v>28</v>
      </c>
      <c r="E15" s="85">
        <v>17</v>
      </c>
      <c r="F15" s="85">
        <v>21</v>
      </c>
      <c r="G15" s="85">
        <v>19</v>
      </c>
      <c r="H15" s="49">
        <v>12</v>
      </c>
      <c r="I15" s="21"/>
      <c r="J15" s="21"/>
      <c r="K15" s="21"/>
      <c r="L15" s="21"/>
      <c r="M15" s="21"/>
      <c r="N15" s="21"/>
    </row>
    <row r="16" spans="1:14">
      <c r="A16" s="50">
        <v>2007</v>
      </c>
      <c r="B16" s="86">
        <v>23</v>
      </c>
      <c r="C16" s="85">
        <v>28</v>
      </c>
      <c r="D16" s="89">
        <v>26</v>
      </c>
      <c r="E16" s="85">
        <v>15</v>
      </c>
      <c r="F16" s="85">
        <v>18</v>
      </c>
      <c r="G16" s="85">
        <v>17</v>
      </c>
      <c r="H16" s="49">
        <v>13</v>
      </c>
      <c r="I16" s="21"/>
      <c r="J16" s="21"/>
      <c r="K16" s="21"/>
      <c r="L16" s="21"/>
      <c r="M16" s="21"/>
      <c r="N16" s="21"/>
    </row>
    <row r="17" spans="1:14">
      <c r="A17" s="51">
        <v>2006</v>
      </c>
      <c r="B17" s="85">
        <v>22</v>
      </c>
      <c r="C17" s="85">
        <v>26</v>
      </c>
      <c r="D17" s="89">
        <v>24</v>
      </c>
      <c r="E17" s="85">
        <v>15</v>
      </c>
      <c r="F17" s="85">
        <v>16</v>
      </c>
      <c r="G17" s="85">
        <v>17</v>
      </c>
      <c r="H17" s="49">
        <v>14</v>
      </c>
      <c r="I17" s="21"/>
      <c r="J17" s="21"/>
      <c r="K17" s="21"/>
      <c r="L17" s="21"/>
      <c r="M17" s="21"/>
      <c r="N17" s="21"/>
    </row>
    <row r="18" spans="1:14">
      <c r="A18" s="50">
        <v>2005</v>
      </c>
      <c r="B18" s="85">
        <v>20</v>
      </c>
      <c r="C18" s="85">
        <v>23</v>
      </c>
      <c r="D18" s="89">
        <v>22</v>
      </c>
      <c r="E18" s="85">
        <v>15</v>
      </c>
      <c r="F18" s="85">
        <v>14</v>
      </c>
      <c r="G18" s="85">
        <v>17</v>
      </c>
      <c r="H18" s="49">
        <v>15</v>
      </c>
      <c r="I18" s="21"/>
      <c r="J18" s="21"/>
      <c r="K18" s="21"/>
      <c r="L18" s="21"/>
      <c r="M18" s="21"/>
      <c r="N18" s="21"/>
    </row>
    <row r="19" spans="1:14">
      <c r="A19" s="51">
        <v>2004</v>
      </c>
      <c r="B19" s="85">
        <v>18</v>
      </c>
      <c r="C19" s="85">
        <v>21</v>
      </c>
      <c r="D19" s="89">
        <v>20</v>
      </c>
      <c r="E19" s="85">
        <v>15</v>
      </c>
      <c r="F19" s="85">
        <v>14</v>
      </c>
      <c r="G19" s="85">
        <v>17</v>
      </c>
      <c r="H19" s="49">
        <v>16</v>
      </c>
      <c r="I19" s="21"/>
      <c r="J19" s="21"/>
      <c r="K19" s="21"/>
      <c r="L19" s="21"/>
      <c r="M19" s="21"/>
      <c r="N19" s="21"/>
    </row>
    <row r="20" spans="1:14">
      <c r="A20" s="50">
        <v>2003</v>
      </c>
      <c r="B20" s="85">
        <v>18</v>
      </c>
      <c r="C20" s="85">
        <v>19</v>
      </c>
      <c r="D20" s="89">
        <v>20</v>
      </c>
      <c r="E20" s="85">
        <v>15</v>
      </c>
      <c r="F20" s="85">
        <v>14</v>
      </c>
      <c r="G20" s="85">
        <v>17</v>
      </c>
      <c r="H20" s="49">
        <v>17</v>
      </c>
      <c r="I20" s="21"/>
      <c r="J20" s="21"/>
      <c r="K20" s="21"/>
      <c r="L20" s="21"/>
      <c r="M20" s="21"/>
      <c r="N20" s="21"/>
    </row>
    <row r="21" spans="1:14">
      <c r="A21" s="51">
        <v>2002</v>
      </c>
      <c r="B21" s="85">
        <v>18</v>
      </c>
      <c r="C21" s="85">
        <v>17</v>
      </c>
      <c r="D21" s="89">
        <v>20</v>
      </c>
      <c r="E21" s="85">
        <v>15</v>
      </c>
      <c r="F21" s="85">
        <v>14</v>
      </c>
      <c r="G21" s="85">
        <v>17</v>
      </c>
      <c r="H21" s="49">
        <v>18</v>
      </c>
      <c r="I21" s="21"/>
      <c r="J21" s="21"/>
      <c r="K21" s="21"/>
      <c r="L21" s="21"/>
      <c r="M21" s="21"/>
      <c r="N21" s="21"/>
    </row>
    <row r="22" spans="1:14">
      <c r="A22" s="50">
        <v>2001</v>
      </c>
      <c r="B22" s="85">
        <v>18</v>
      </c>
      <c r="C22" s="85">
        <v>17</v>
      </c>
      <c r="D22" s="89">
        <v>20</v>
      </c>
      <c r="E22" s="85">
        <v>15</v>
      </c>
      <c r="F22" s="85">
        <v>14</v>
      </c>
      <c r="G22" s="85">
        <v>17</v>
      </c>
      <c r="H22" s="49">
        <v>19</v>
      </c>
      <c r="I22" s="21"/>
      <c r="J22" s="21"/>
      <c r="K22" s="21"/>
      <c r="L22" s="21"/>
      <c r="M22" s="21"/>
      <c r="N22" s="21"/>
    </row>
    <row r="23" spans="1:14">
      <c r="A23" s="51">
        <v>2000</v>
      </c>
      <c r="B23" s="4"/>
      <c r="C23" s="4"/>
      <c r="D23" s="22"/>
      <c r="E23" s="48"/>
      <c r="F23" s="22"/>
      <c r="G23" s="19"/>
      <c r="H23" s="49">
        <v>20</v>
      </c>
      <c r="I23" s="21"/>
      <c r="J23" s="21"/>
      <c r="K23" s="21"/>
      <c r="L23" s="21"/>
      <c r="M23" s="21"/>
      <c r="N23" s="21"/>
    </row>
    <row r="24" spans="1:14">
      <c r="A24" s="50">
        <v>1999</v>
      </c>
      <c r="B24" s="4"/>
      <c r="C24" s="4"/>
      <c r="D24" s="22"/>
      <c r="E24" s="48"/>
      <c r="F24" s="22"/>
      <c r="G24" s="19"/>
      <c r="H24" s="49">
        <v>21</v>
      </c>
      <c r="I24" s="21"/>
      <c r="J24" s="21"/>
      <c r="K24" s="21"/>
      <c r="L24" s="21"/>
      <c r="M24" s="21"/>
      <c r="N24" s="21"/>
    </row>
    <row r="25" spans="1:14">
      <c r="A25" s="51">
        <v>1998</v>
      </c>
      <c r="B25" s="4"/>
      <c r="C25" s="4"/>
      <c r="D25" s="22"/>
      <c r="E25" s="48"/>
      <c r="F25" s="22"/>
      <c r="G25" s="19"/>
      <c r="H25" s="49">
        <v>22</v>
      </c>
      <c r="I25" s="21"/>
      <c r="J25" s="21"/>
      <c r="K25" s="21"/>
      <c r="L25" s="21"/>
      <c r="M25" s="21"/>
      <c r="N25" s="21"/>
    </row>
    <row r="26" spans="1:14">
      <c r="A26" s="50">
        <v>1997</v>
      </c>
      <c r="B26" s="4"/>
      <c r="C26" s="4"/>
      <c r="D26" s="22"/>
      <c r="E26" s="48"/>
      <c r="F26" s="22"/>
      <c r="G26" s="19"/>
      <c r="H26" s="49">
        <v>23</v>
      </c>
      <c r="I26" s="21"/>
      <c r="J26" s="21"/>
      <c r="K26" s="21"/>
      <c r="L26" s="21"/>
      <c r="M26" s="21"/>
      <c r="N26" s="21"/>
    </row>
    <row r="27" spans="1:14">
      <c r="A27" s="51">
        <v>1996</v>
      </c>
      <c r="B27" s="4"/>
      <c r="C27" s="4"/>
      <c r="D27" s="22"/>
      <c r="E27" s="48"/>
      <c r="F27" s="22"/>
      <c r="G27" s="19"/>
      <c r="H27" s="49">
        <v>24</v>
      </c>
      <c r="I27" s="21"/>
      <c r="J27" s="21"/>
      <c r="K27" s="21"/>
      <c r="L27" s="21"/>
      <c r="M27" s="21"/>
      <c r="N27" s="21"/>
    </row>
    <row r="28" spans="1:14">
      <c r="A28" s="50">
        <v>1995</v>
      </c>
      <c r="B28" s="4"/>
      <c r="C28" s="4"/>
      <c r="D28" s="22"/>
      <c r="E28" s="48"/>
      <c r="F28" s="22"/>
      <c r="G28" s="19"/>
      <c r="H28" s="49">
        <v>25</v>
      </c>
      <c r="I28" s="21"/>
      <c r="J28" s="21"/>
      <c r="K28" s="21"/>
      <c r="L28" s="21"/>
      <c r="M28" s="21"/>
      <c r="N28" s="21"/>
    </row>
    <row r="29" spans="1:14">
      <c r="A29" s="51">
        <v>1994</v>
      </c>
      <c r="B29" s="4"/>
      <c r="C29" s="4"/>
      <c r="D29" s="22"/>
      <c r="E29" s="48"/>
      <c r="F29" s="22"/>
      <c r="G29" s="19"/>
      <c r="H29" s="49">
        <v>26</v>
      </c>
      <c r="I29" s="21"/>
      <c r="J29" s="21"/>
      <c r="K29" s="21"/>
      <c r="L29" s="21"/>
      <c r="M29" s="21"/>
      <c r="N29" s="21"/>
    </row>
    <row r="30" spans="1:14">
      <c r="A30" s="50">
        <v>1993</v>
      </c>
      <c r="B30" s="4"/>
      <c r="C30" s="4"/>
      <c r="D30" s="22"/>
      <c r="E30" s="48"/>
      <c r="F30" s="22"/>
      <c r="G30" s="19"/>
      <c r="H30" s="49">
        <v>27</v>
      </c>
      <c r="I30" s="21"/>
      <c r="J30" s="21"/>
      <c r="K30" s="21"/>
      <c r="L30" s="21"/>
      <c r="M30" s="21"/>
      <c r="N30" s="21"/>
    </row>
    <row r="31" spans="1:14">
      <c r="A31" s="51">
        <v>1992</v>
      </c>
      <c r="B31" s="4"/>
      <c r="C31" s="4"/>
      <c r="D31" s="22"/>
      <c r="E31" s="48"/>
      <c r="F31" s="22"/>
      <c r="G31" s="19"/>
      <c r="H31" s="49">
        <v>28</v>
      </c>
      <c r="I31" s="21"/>
      <c r="J31" s="21"/>
      <c r="K31" s="21"/>
      <c r="L31" s="21"/>
      <c r="M31" s="21"/>
      <c r="N31" s="21"/>
    </row>
    <row r="32" spans="1:14">
      <c r="A32" s="50">
        <v>1991</v>
      </c>
      <c r="B32" s="4"/>
      <c r="C32" s="4"/>
      <c r="D32" s="22"/>
      <c r="E32" s="48"/>
      <c r="F32" s="22"/>
      <c r="G32" s="19"/>
      <c r="H32" s="49">
        <v>29</v>
      </c>
      <c r="I32" s="21"/>
      <c r="J32" s="21"/>
      <c r="K32" s="21"/>
      <c r="L32" s="21"/>
      <c r="M32" s="21"/>
      <c r="N32" s="21"/>
    </row>
    <row r="33" spans="1:14">
      <c r="A33" s="51">
        <v>1990</v>
      </c>
      <c r="B33" s="4"/>
      <c r="C33" s="4"/>
      <c r="D33" s="22"/>
      <c r="E33" s="48"/>
      <c r="F33" s="22"/>
      <c r="G33" s="19"/>
      <c r="H33" s="49">
        <v>30</v>
      </c>
      <c r="I33" s="21"/>
      <c r="J33" s="21"/>
      <c r="K33" s="21"/>
      <c r="L33" s="21"/>
      <c r="M33" s="21"/>
      <c r="N33" s="21"/>
    </row>
    <row r="34" spans="1:14">
      <c r="A34" s="50">
        <v>1989</v>
      </c>
      <c r="B34" s="4"/>
      <c r="C34" s="4"/>
      <c r="D34" s="22"/>
      <c r="E34" s="48"/>
      <c r="F34" s="22"/>
      <c r="G34" s="19"/>
      <c r="H34" s="49">
        <v>31</v>
      </c>
      <c r="I34" s="21"/>
      <c r="J34" s="21"/>
      <c r="K34" s="21"/>
      <c r="L34" s="21"/>
      <c r="M34" s="21"/>
      <c r="N34" s="21"/>
    </row>
    <row r="35" spans="1:14">
      <c r="A35" s="51">
        <v>1988</v>
      </c>
      <c r="B35" s="4"/>
      <c r="C35" s="4"/>
      <c r="D35" s="22"/>
      <c r="E35" s="48"/>
      <c r="F35" s="22"/>
      <c r="G35" s="19"/>
      <c r="H35" s="49">
        <v>32</v>
      </c>
      <c r="I35" s="21"/>
      <c r="J35" s="21"/>
      <c r="K35" s="21"/>
      <c r="L35" s="21"/>
      <c r="M35" s="21"/>
      <c r="N35" s="21"/>
    </row>
    <row r="36" spans="1:14">
      <c r="A36" s="50">
        <v>1987</v>
      </c>
      <c r="B36" s="4"/>
      <c r="C36" s="4"/>
      <c r="D36" s="22"/>
      <c r="E36" s="48"/>
      <c r="F36" s="22"/>
      <c r="G36" s="19"/>
      <c r="H36" s="49">
        <v>33</v>
      </c>
      <c r="I36" s="21"/>
      <c r="J36" s="21"/>
      <c r="K36" s="21"/>
      <c r="L36" s="21"/>
      <c r="M36" s="21"/>
      <c r="N36" s="21"/>
    </row>
    <row r="37" spans="1:14">
      <c r="A37" s="51">
        <v>1986</v>
      </c>
      <c r="B37" s="4"/>
      <c r="C37" s="4"/>
      <c r="D37" s="22"/>
      <c r="E37" s="48"/>
      <c r="F37" s="22"/>
      <c r="G37" s="19"/>
      <c r="H37" s="49">
        <v>34</v>
      </c>
      <c r="I37" s="21"/>
      <c r="J37" s="21"/>
      <c r="K37" s="21"/>
      <c r="L37" s="21"/>
      <c r="M37" s="21"/>
      <c r="N37" s="21"/>
    </row>
    <row r="38" spans="1:14">
      <c r="A38" s="50">
        <v>1985</v>
      </c>
      <c r="B38" s="4"/>
      <c r="C38" s="4"/>
      <c r="D38" s="22"/>
      <c r="E38" s="48"/>
      <c r="F38" s="22"/>
      <c r="G38" s="19"/>
      <c r="H38" s="49">
        <v>35</v>
      </c>
      <c r="I38" s="21"/>
      <c r="J38" s="21"/>
      <c r="K38" s="21"/>
      <c r="L38" s="21"/>
      <c r="M38" s="21"/>
      <c r="N38" s="21"/>
    </row>
    <row r="39" spans="1:14">
      <c r="A39" s="51">
        <v>1984</v>
      </c>
      <c r="B39" s="4"/>
      <c r="C39" s="4"/>
      <c r="D39" s="22"/>
      <c r="E39" s="48"/>
      <c r="F39" s="22"/>
      <c r="G39" s="19"/>
      <c r="H39" s="49">
        <v>36</v>
      </c>
      <c r="I39" s="21"/>
      <c r="J39" s="21"/>
      <c r="K39" s="21"/>
      <c r="L39" s="21"/>
      <c r="M39" s="21"/>
      <c r="N39" s="21"/>
    </row>
    <row r="40" spans="1:14">
      <c r="A40" s="50">
        <v>1983</v>
      </c>
      <c r="B40" s="4"/>
      <c r="C40" s="4"/>
      <c r="D40" s="22"/>
      <c r="E40" s="48"/>
      <c r="F40" s="22"/>
      <c r="G40" s="19"/>
      <c r="H40" s="49">
        <v>37</v>
      </c>
      <c r="I40" s="21"/>
      <c r="J40" s="21"/>
      <c r="K40" s="21"/>
      <c r="L40" s="21"/>
      <c r="M40" s="21"/>
      <c r="N40" s="21"/>
    </row>
    <row r="41" spans="1:14">
      <c r="A41" s="51">
        <v>1982</v>
      </c>
      <c r="B41" s="4"/>
      <c r="C41" s="4"/>
      <c r="D41" s="22"/>
      <c r="E41" s="48"/>
      <c r="F41" s="22"/>
      <c r="G41" s="19"/>
      <c r="H41" s="49">
        <v>38</v>
      </c>
      <c r="I41" s="21"/>
      <c r="J41" s="21"/>
      <c r="K41" s="21"/>
      <c r="L41" s="21"/>
      <c r="M41" s="21"/>
      <c r="N41" s="21"/>
    </row>
    <row r="42" spans="1:14">
      <c r="A42" s="50">
        <v>1981</v>
      </c>
      <c r="B42" s="4"/>
      <c r="C42" s="4"/>
      <c r="D42" s="22"/>
      <c r="E42" s="48"/>
      <c r="F42" s="22"/>
      <c r="G42" s="19"/>
      <c r="H42" s="49">
        <v>39</v>
      </c>
      <c r="I42" s="21"/>
      <c r="J42" s="21"/>
      <c r="K42" s="21"/>
      <c r="L42" s="21"/>
      <c r="M42" s="21"/>
      <c r="N42" s="21"/>
    </row>
    <row r="43" spans="1:14">
      <c r="A43" s="51">
        <v>1980</v>
      </c>
      <c r="B43" s="4"/>
      <c r="C43" s="4"/>
      <c r="D43" s="22"/>
      <c r="E43" s="48"/>
      <c r="F43" s="22"/>
      <c r="G43" s="19"/>
      <c r="H43" s="49">
        <v>40</v>
      </c>
      <c r="I43" s="21"/>
      <c r="J43" s="21"/>
      <c r="K43" s="21"/>
      <c r="L43" s="21"/>
      <c r="M43" s="21"/>
      <c r="N43" s="21"/>
    </row>
  </sheetData>
  <mergeCells count="2">
    <mergeCell ref="B2:D2"/>
    <mergeCell ref="E2:G2"/>
  </mergeCells>
  <printOptions horizontalCentered="1"/>
  <pageMargins left="0.7" right="0" top="1" bottom="0.75" header="0.3" footer="0.3"/>
  <pageSetup orientation="portrait" r:id="rId1"/>
  <headerFooter>
    <oddFooter>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J42"/>
  <sheetViews>
    <sheetView zoomScaleNormal="100" workbookViewId="0"/>
  </sheetViews>
  <sheetFormatPr defaultColWidth="8.85546875" defaultRowHeight="15"/>
  <sheetData>
    <row r="2" spans="1:10">
      <c r="A2" s="41" t="s">
        <v>70</v>
      </c>
      <c r="B2" s="42" t="s">
        <v>10</v>
      </c>
      <c r="C2" s="42" t="s">
        <v>11</v>
      </c>
      <c r="D2" s="42" t="s">
        <v>12</v>
      </c>
      <c r="E2" s="43" t="s">
        <v>13</v>
      </c>
      <c r="F2" s="21"/>
      <c r="G2" s="21"/>
      <c r="H2" s="21"/>
      <c r="I2" s="21"/>
      <c r="J2" s="21"/>
    </row>
    <row r="3" spans="1:10" s="21" customFormat="1">
      <c r="A3" s="53">
        <v>2019</v>
      </c>
      <c r="B3" s="84">
        <v>74</v>
      </c>
      <c r="C3" s="84">
        <v>91</v>
      </c>
      <c r="D3" s="84">
        <v>83</v>
      </c>
      <c r="E3" s="53">
        <v>1</v>
      </c>
      <c r="J3" s="21" t="s">
        <v>71</v>
      </c>
    </row>
    <row r="4" spans="1:10">
      <c r="A4" s="53">
        <v>2018</v>
      </c>
      <c r="B4" s="84">
        <v>66</v>
      </c>
      <c r="C4" s="84">
        <v>81</v>
      </c>
      <c r="D4" s="84">
        <v>74</v>
      </c>
      <c r="E4" s="53">
        <v>2</v>
      </c>
      <c r="F4" s="21"/>
      <c r="G4" s="21"/>
      <c r="H4" s="21"/>
      <c r="I4" s="21"/>
      <c r="J4" s="21"/>
    </row>
    <row r="5" spans="1:10">
      <c r="A5" s="53">
        <v>2017</v>
      </c>
      <c r="B5" s="84">
        <v>60</v>
      </c>
      <c r="C5" s="84">
        <v>74</v>
      </c>
      <c r="D5" s="84">
        <v>67</v>
      </c>
      <c r="E5" s="53">
        <v>3</v>
      </c>
      <c r="F5" s="21"/>
      <c r="G5" s="21"/>
      <c r="H5" s="21"/>
      <c r="I5" s="21"/>
      <c r="J5" s="21"/>
    </row>
    <row r="6" spans="1:10">
      <c r="A6" s="53">
        <v>2016</v>
      </c>
      <c r="B6" s="84">
        <v>55</v>
      </c>
      <c r="C6" s="84">
        <v>68</v>
      </c>
      <c r="D6" s="84">
        <v>62</v>
      </c>
      <c r="E6" s="53">
        <v>4</v>
      </c>
      <c r="F6" s="21"/>
      <c r="G6" s="21"/>
      <c r="H6" s="21"/>
      <c r="I6" s="21"/>
      <c r="J6" s="21"/>
    </row>
    <row r="7" spans="1:10">
      <c r="A7" s="53">
        <v>2015</v>
      </c>
      <c r="B7" s="84">
        <v>51</v>
      </c>
      <c r="C7" s="86">
        <v>62</v>
      </c>
      <c r="D7" s="84">
        <v>57</v>
      </c>
      <c r="E7" s="53">
        <v>5</v>
      </c>
      <c r="F7" s="21"/>
      <c r="G7" s="21"/>
      <c r="H7" s="21"/>
      <c r="I7" s="21"/>
      <c r="J7" s="21"/>
    </row>
    <row r="8" spans="1:10">
      <c r="A8" s="53">
        <v>2014</v>
      </c>
      <c r="B8" s="84">
        <v>47</v>
      </c>
      <c r="C8" s="84">
        <v>58</v>
      </c>
      <c r="D8" s="84">
        <v>53</v>
      </c>
      <c r="E8" s="53">
        <v>6</v>
      </c>
      <c r="F8" s="21"/>
      <c r="G8" s="21"/>
      <c r="H8" s="21"/>
      <c r="I8" s="21"/>
      <c r="J8" s="21"/>
    </row>
    <row r="9" spans="1:10">
      <c r="A9" s="53">
        <v>2013</v>
      </c>
      <c r="B9" s="84">
        <v>42</v>
      </c>
      <c r="C9" s="84">
        <v>52</v>
      </c>
      <c r="D9" s="84">
        <v>47</v>
      </c>
      <c r="E9" s="53">
        <v>7</v>
      </c>
      <c r="F9" s="21"/>
      <c r="G9" s="21"/>
      <c r="H9" s="21"/>
      <c r="I9" s="21"/>
      <c r="J9" s="21"/>
    </row>
    <row r="10" spans="1:10">
      <c r="A10" s="53">
        <v>2012</v>
      </c>
      <c r="B10" s="84">
        <v>38</v>
      </c>
      <c r="C10" s="84">
        <v>47</v>
      </c>
      <c r="D10" s="84">
        <v>43</v>
      </c>
      <c r="E10" s="53">
        <v>8</v>
      </c>
      <c r="F10" s="21"/>
      <c r="G10" s="21"/>
      <c r="H10" s="21"/>
      <c r="I10" s="21"/>
      <c r="J10" s="21"/>
    </row>
    <row r="11" spans="1:10">
      <c r="A11" s="53">
        <v>2011</v>
      </c>
      <c r="B11" s="84">
        <v>35</v>
      </c>
      <c r="C11" s="84">
        <v>43</v>
      </c>
      <c r="D11" s="84">
        <v>39</v>
      </c>
      <c r="E11" s="53">
        <v>9</v>
      </c>
      <c r="F11" s="21"/>
      <c r="G11" s="21"/>
      <c r="H11" s="21"/>
      <c r="I11" s="21"/>
      <c r="J11" s="21"/>
    </row>
    <row r="12" spans="1:10">
      <c r="A12" s="53">
        <v>2010</v>
      </c>
      <c r="B12" s="84">
        <v>31</v>
      </c>
      <c r="C12" s="84">
        <v>38</v>
      </c>
      <c r="D12" s="84">
        <v>35</v>
      </c>
      <c r="E12" s="53">
        <v>10</v>
      </c>
      <c r="F12" s="21"/>
      <c r="G12" s="21"/>
      <c r="H12" s="21"/>
      <c r="I12" s="21"/>
      <c r="J12" s="21"/>
    </row>
    <row r="13" spans="1:10">
      <c r="A13" s="53">
        <v>2009</v>
      </c>
      <c r="B13" s="84">
        <v>28</v>
      </c>
      <c r="C13" s="84">
        <v>34</v>
      </c>
      <c r="D13" s="84">
        <v>31</v>
      </c>
      <c r="E13" s="53">
        <v>11</v>
      </c>
      <c r="F13" s="21"/>
      <c r="G13" s="21"/>
      <c r="H13" s="21"/>
      <c r="I13" s="21"/>
      <c r="J13" s="21"/>
    </row>
    <row r="14" spans="1:10">
      <c r="A14" s="53">
        <v>2008</v>
      </c>
      <c r="B14" s="84">
        <v>26</v>
      </c>
      <c r="C14" s="84">
        <v>32</v>
      </c>
      <c r="D14" s="84">
        <v>29</v>
      </c>
      <c r="E14" s="53">
        <v>12</v>
      </c>
      <c r="F14" s="21"/>
      <c r="G14" s="21"/>
      <c r="H14" s="21"/>
      <c r="I14" s="21"/>
      <c r="J14" s="21"/>
    </row>
    <row r="15" spans="1:10">
      <c r="A15" s="53">
        <v>2007</v>
      </c>
      <c r="B15" s="84">
        <v>24</v>
      </c>
      <c r="C15" s="84">
        <v>29</v>
      </c>
      <c r="D15" s="84">
        <v>27</v>
      </c>
      <c r="E15" s="53">
        <v>13</v>
      </c>
      <c r="F15" s="21"/>
      <c r="G15" s="21"/>
      <c r="H15" s="21"/>
      <c r="I15" s="21"/>
      <c r="J15" s="21"/>
    </row>
    <row r="16" spans="1:10">
      <c r="A16" s="53">
        <v>2006</v>
      </c>
      <c r="B16" s="84">
        <v>22</v>
      </c>
      <c r="C16" s="84">
        <v>27</v>
      </c>
      <c r="D16" s="84">
        <v>25</v>
      </c>
      <c r="E16" s="53">
        <v>14</v>
      </c>
      <c r="F16" s="21"/>
      <c r="G16" s="21"/>
      <c r="H16" s="21"/>
      <c r="I16" s="21"/>
      <c r="J16" s="21"/>
    </row>
    <row r="17" spans="1:5">
      <c r="A17" s="53">
        <v>2005</v>
      </c>
      <c r="B17" s="84">
        <v>20</v>
      </c>
      <c r="C17" s="84">
        <v>25</v>
      </c>
      <c r="D17" s="84">
        <v>23</v>
      </c>
      <c r="E17" s="53">
        <v>15</v>
      </c>
    </row>
    <row r="18" spans="1:5">
      <c r="A18" s="53">
        <v>2004</v>
      </c>
      <c r="B18" s="84">
        <v>19</v>
      </c>
      <c r="C18" s="84">
        <v>23</v>
      </c>
      <c r="D18" s="84">
        <v>21</v>
      </c>
      <c r="E18" s="53">
        <v>16</v>
      </c>
    </row>
    <row r="19" spans="1:5">
      <c r="A19" s="53">
        <v>2003</v>
      </c>
      <c r="B19" s="84">
        <v>16</v>
      </c>
      <c r="C19" s="84">
        <v>20</v>
      </c>
      <c r="D19" s="84">
        <v>18</v>
      </c>
      <c r="E19" s="53">
        <v>17</v>
      </c>
    </row>
    <row r="20" spans="1:5">
      <c r="A20" s="53">
        <v>2002</v>
      </c>
      <c r="B20" s="84">
        <v>13</v>
      </c>
      <c r="C20" s="84">
        <v>17</v>
      </c>
      <c r="D20" s="84">
        <v>15</v>
      </c>
      <c r="E20" s="53">
        <v>18</v>
      </c>
    </row>
    <row r="21" spans="1:5">
      <c r="A21" s="53">
        <v>2001</v>
      </c>
      <c r="B21" s="84">
        <v>12</v>
      </c>
      <c r="C21" s="84">
        <v>13</v>
      </c>
      <c r="D21" s="84">
        <v>13</v>
      </c>
      <c r="E21" s="53">
        <v>19</v>
      </c>
    </row>
    <row r="22" spans="1:5">
      <c r="A22" s="53">
        <v>2000</v>
      </c>
      <c r="B22" s="84">
        <v>11</v>
      </c>
      <c r="C22" s="84">
        <v>11</v>
      </c>
      <c r="D22" s="84">
        <v>11</v>
      </c>
      <c r="E22" s="53">
        <v>20</v>
      </c>
    </row>
    <row r="23" spans="1:5">
      <c r="A23" s="53">
        <v>1999</v>
      </c>
      <c r="B23" s="85">
        <v>11</v>
      </c>
      <c r="C23" s="85">
        <v>9</v>
      </c>
      <c r="D23" s="85">
        <v>11</v>
      </c>
      <c r="E23" s="54">
        <v>21</v>
      </c>
    </row>
    <row r="24" spans="1:5">
      <c r="A24" s="53">
        <v>1998</v>
      </c>
      <c r="B24" s="44"/>
      <c r="C24" s="44"/>
      <c r="D24" s="44"/>
      <c r="E24" s="53">
        <v>22</v>
      </c>
    </row>
    <row r="25" spans="1:5">
      <c r="A25" s="53">
        <v>1997</v>
      </c>
      <c r="B25" s="44"/>
      <c r="C25" s="44"/>
      <c r="D25" s="44"/>
      <c r="E25" s="54">
        <v>23</v>
      </c>
    </row>
    <row r="26" spans="1:5" s="56" customFormat="1">
      <c r="A26" s="53">
        <v>1996</v>
      </c>
      <c r="B26" s="44"/>
      <c r="C26" s="44"/>
      <c r="D26" s="44"/>
      <c r="E26" s="68">
        <v>24</v>
      </c>
    </row>
    <row r="27" spans="1:5">
      <c r="A27" s="53">
        <v>1995</v>
      </c>
      <c r="B27" s="44"/>
      <c r="C27" s="44"/>
      <c r="D27" s="44"/>
      <c r="E27" s="54">
        <v>25</v>
      </c>
    </row>
    <row r="28" spans="1:5">
      <c r="A28" s="53">
        <v>1994</v>
      </c>
      <c r="B28" s="44"/>
      <c r="C28" s="44"/>
      <c r="D28" s="44"/>
      <c r="E28" s="53">
        <v>26</v>
      </c>
    </row>
    <row r="29" spans="1:5">
      <c r="A29" s="53">
        <v>1993</v>
      </c>
      <c r="B29" s="44"/>
      <c r="C29" s="44"/>
      <c r="D29" s="44"/>
      <c r="E29" s="54">
        <v>27</v>
      </c>
    </row>
    <row r="30" spans="1:5">
      <c r="A30" s="53">
        <v>1992</v>
      </c>
      <c r="B30" s="44"/>
      <c r="C30" s="44"/>
      <c r="D30" s="44"/>
      <c r="E30" s="53">
        <v>28</v>
      </c>
    </row>
    <row r="31" spans="1:5">
      <c r="A31" s="53">
        <v>1991</v>
      </c>
      <c r="B31" s="44"/>
      <c r="C31" s="44"/>
      <c r="D31" s="44"/>
      <c r="E31" s="54">
        <v>29</v>
      </c>
    </row>
    <row r="32" spans="1:5">
      <c r="A32" s="53">
        <v>1990</v>
      </c>
      <c r="B32" s="44"/>
      <c r="C32" s="44"/>
      <c r="D32" s="44"/>
      <c r="E32" s="53">
        <v>30</v>
      </c>
    </row>
    <row r="33" spans="1:5">
      <c r="A33" s="53">
        <v>1989</v>
      </c>
      <c r="B33" s="44"/>
      <c r="C33" s="44"/>
      <c r="D33" s="44"/>
      <c r="E33" s="54">
        <v>31</v>
      </c>
    </row>
    <row r="34" spans="1:5">
      <c r="A34" s="53">
        <v>1988</v>
      </c>
      <c r="B34" s="44"/>
      <c r="C34" s="44"/>
      <c r="D34" s="44"/>
      <c r="E34" s="53">
        <v>32</v>
      </c>
    </row>
    <row r="35" spans="1:5">
      <c r="A35" s="53">
        <v>1987</v>
      </c>
      <c r="B35" s="44"/>
      <c r="C35" s="44"/>
      <c r="D35" s="44"/>
      <c r="E35" s="54">
        <v>33</v>
      </c>
    </row>
    <row r="36" spans="1:5">
      <c r="A36" s="53">
        <v>1986</v>
      </c>
      <c r="B36" s="44"/>
      <c r="C36" s="44"/>
      <c r="D36" s="44"/>
      <c r="E36" s="53">
        <v>34</v>
      </c>
    </row>
    <row r="37" spans="1:5">
      <c r="A37" s="53">
        <v>1985</v>
      </c>
      <c r="B37" s="44"/>
      <c r="C37" s="44"/>
      <c r="D37" s="44"/>
      <c r="E37" s="54">
        <v>35</v>
      </c>
    </row>
    <row r="38" spans="1:5">
      <c r="A38" s="53">
        <v>1984</v>
      </c>
      <c r="B38" s="44"/>
      <c r="C38" s="44"/>
      <c r="D38" s="44"/>
      <c r="E38" s="53">
        <v>36</v>
      </c>
    </row>
    <row r="39" spans="1:5">
      <c r="A39" s="53">
        <v>1983</v>
      </c>
      <c r="B39" s="44"/>
      <c r="C39" s="44"/>
      <c r="D39" s="44"/>
      <c r="E39" s="54">
        <v>37</v>
      </c>
    </row>
    <row r="40" spans="1:5">
      <c r="A40" s="53">
        <v>1982</v>
      </c>
      <c r="B40" s="44"/>
      <c r="C40" s="44"/>
      <c r="D40" s="44"/>
      <c r="E40" s="53">
        <v>38</v>
      </c>
    </row>
    <row r="41" spans="1:5">
      <c r="A41" s="53">
        <v>1981</v>
      </c>
      <c r="B41" s="44"/>
      <c r="C41" s="44"/>
      <c r="D41" s="44"/>
      <c r="E41" s="54">
        <v>39</v>
      </c>
    </row>
    <row r="42" spans="1:5">
      <c r="A42" s="53">
        <v>1980</v>
      </c>
      <c r="B42" s="44"/>
      <c r="C42" s="44"/>
      <c r="D42" s="44"/>
      <c r="E42" s="53">
        <v>40</v>
      </c>
    </row>
  </sheetData>
  <printOptions horizontalCentered="1"/>
  <pageMargins left="0.7" right="0.7" top="0.75" bottom="0.75" header="0.3" footer="0.3"/>
  <pageSetup scale="110" orientation="portrait" r:id="rId1"/>
  <headerFoot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W41"/>
  <sheetViews>
    <sheetView zoomScaleNormal="100" workbookViewId="0">
      <selection activeCell="G24" sqref="G24"/>
    </sheetView>
  </sheetViews>
  <sheetFormatPr defaultColWidth="9.140625" defaultRowHeight="15"/>
  <cols>
    <col min="1" max="1" width="14.7109375" style="21" bestFit="1" customWidth="1" collapsed="1"/>
    <col min="2" max="2" width="9.140625" style="21" collapsed="1"/>
    <col min="3" max="11" width="6.42578125" style="21" customWidth="1" collapsed="1"/>
    <col min="12" max="12" width="6.42578125" style="22" customWidth="1" collapsed="1"/>
    <col min="13" max="14" width="6.42578125" style="21" customWidth="1" collapsed="1"/>
    <col min="15" max="15" width="6.42578125" style="22" customWidth="1" collapsed="1"/>
    <col min="16" max="23" width="6.42578125" style="21" customWidth="1" collapsed="1"/>
    <col min="24" max="16384" width="9.140625" style="21" collapsed="1"/>
  </cols>
  <sheetData>
    <row r="1" spans="1:23" s="31" customFormat="1" ht="14.25">
      <c r="A1" s="64" t="s">
        <v>5</v>
      </c>
      <c r="B1" s="64" t="s">
        <v>6</v>
      </c>
      <c r="C1" s="65">
        <v>3</v>
      </c>
      <c r="D1" s="65">
        <v>4</v>
      </c>
      <c r="E1" s="65">
        <v>5</v>
      </c>
      <c r="F1" s="65">
        <v>6</v>
      </c>
      <c r="G1" s="65">
        <v>7</v>
      </c>
      <c r="H1" s="65">
        <v>8</v>
      </c>
      <c r="I1" s="65">
        <v>9</v>
      </c>
      <c r="J1" s="65">
        <v>10</v>
      </c>
      <c r="K1" s="65">
        <v>11</v>
      </c>
      <c r="L1" s="65">
        <v>12</v>
      </c>
      <c r="M1" s="65">
        <v>13</v>
      </c>
      <c r="N1" s="65">
        <v>14</v>
      </c>
      <c r="O1" s="65">
        <v>15</v>
      </c>
      <c r="P1" s="65">
        <v>17</v>
      </c>
      <c r="Q1" s="65">
        <v>18</v>
      </c>
      <c r="R1" s="65">
        <v>20</v>
      </c>
      <c r="S1" s="65">
        <v>22</v>
      </c>
      <c r="T1" s="65">
        <v>25</v>
      </c>
      <c r="U1" s="65">
        <v>30</v>
      </c>
      <c r="V1" s="65">
        <v>35</v>
      </c>
      <c r="W1" s="65">
        <v>40</v>
      </c>
    </row>
    <row r="2" spans="1:23">
      <c r="A2" s="60">
        <v>2019</v>
      </c>
      <c r="B2" s="32">
        <v>1</v>
      </c>
      <c r="C2" s="37">
        <f ca="1">IF(AND(B2=1,'M&amp;E Property Good Factor'!B3&gt;'Trends Settings '!$B$2),ROUND('M&amp;E Property Good Factor'!B3*IF(B2&gt;ROUND($C$1*'Trends Settings '!$B$1,0),INDIRECT("'2019 Equip Index Factors'!C"&amp;TEXT(ROUND(($C$1*'Trends Settings '!$B$1),0)+2,"0")),'2019 Equip Index Factors'!C3)*0.01,0),IF(OR('M&amp;E Property Good Factor'!B2 &gt; 'Trends Settings '!$B$2,B2 &lt;=ROUND($C$1*'Trends Settings '!$B$1,0)),ROUND('Trends Settings '!$B$2*IF(B2&gt;ROUND($C$1*'Trends Settings '!$B$1,0),INDIRECT("'2019 Equip Index Factors'!C"&amp;TEXT(ROUND(($C$1*'Trends Settings '!$B$1),0)+2,"0")),'2019 Equip Index Factors'!C3)*0.01,0),C1))</f>
        <v>66</v>
      </c>
      <c r="D2" s="37">
        <f ca="1">IF(AND(B2=1,'M&amp;E Property Good Factor'!C3&gt;'Trends Settings '!$B$2),
ROUND('M&amp;E Property Good Factor'!C3*IF(B2&gt;ROUND($D$1*'Trends Settings '!$B$1,0),
INDIRECT("'2019 Equip Index Factors'!C"&amp;TEXT(ROUND(($D$1*'Trends Settings '!$B$1),0)+2,"0")),
'2019 Equip Index Factors'!C3)*0.01,0),
IF(OR('M&amp;E Property Good Factor'!C2 &gt; 'Trends Settings '!$B$2,B2 &lt;=ROUND($D$1*'Trends Settings '!$B$1,0)),
ROUND('Trends Settings '!$B$2*
IF(B2&gt;ROUND($D$1*'Trends Settings '!$B$1,0),INDIRECT("'2019 Equip Index Factors'!C"&amp;TEXT(ROUND(($D$1*'Trends Settings '!$B$1),0)+2,"0")),'2019 Equip Index Factors'!C3)*0.01,0),D1))</f>
        <v>75</v>
      </c>
      <c r="E2" s="37">
        <f ca="1">IF(AND(B2=1,'M&amp;E Property Good Factor'!D3&gt;'Trends Settings '!$B$2),
ROUND('M&amp;E Property Good Factor'!D3*IF(B2&gt;ROUND($E$1*'Trends Settings '!$B$1,0),
INDIRECT("'2019 Equip Index Factors'!C"&amp;TEXT(ROUND(($E$1*'Trends Settings '!$B$1),0)+2,"0")),
'2019 Equip Index Factors'!C3)*0.01,0),
IF(OR('M&amp;E Property Good Factor'!D2 &gt; 'Trends Settings '!$B$2,B2 &lt;=ROUND($E$1*'Trends Settings '!$B$1,0)),
ROUND('Trends Settings '!$B$2*
IF(B2&gt;ROUND($E$1*'Trends Settings '!$B$1,0),INDIRECT("'2019 Equip Index Factors'!C"&amp;TEXT(ROUND(($E$1*'Trends Settings '!$B$1),0)+2,"0")),'2019 Equip Index Factors'!C3)*0.01,0),E1))</f>
        <v>80</v>
      </c>
      <c r="F2" s="37">
        <f ca="1">IF(AND(B2=1,'M&amp;E Property Good Factor'!E3&gt;'Trends Settings '!$B$2),
ROUND('M&amp;E Property Good Factor'!E3*IF(B2&gt;ROUND($F$1*'Trends Settings '!$B$1,0),
INDIRECT("'2019 Equip Index Factors'!C"&amp;TEXT(ROUND(($F$1*'Trends Settings '!$B$1),0)+2,"0")),
'2019 Equip Index Factors'!C3)*0.01,0),
IF(OR('M&amp;E Property Good Factor'!E2 &gt; 'Trends Settings '!$B$2,B2 &lt;=ROUND($F$1*'Trends Settings '!$B$1,0)),
ROUND('Trends Settings '!$B$2*
IF(B2&gt;ROUND($F$1*'Trends Settings '!$B$1,0),INDIRECT("'2019 Equip Index Factors'!C"&amp;TEXT(ROUND(($F$1*'Trends Settings '!$B$1),0)+2,"0")),'2019 Equip Index Factors'!C3)*0.01,0),F1))</f>
        <v>84</v>
      </c>
      <c r="G2" s="37">
        <f ca="1">IF(AND(B2=1,'M&amp;E Property Good Factor'!F3&gt;'Trends Settings '!$B$2),
ROUND('M&amp;E Property Good Factor'!F3*IF(B2&gt;ROUND($G$1*'Trends Settings '!$B$1,0),
INDIRECT("'2019 Equip Index Factors'!C"&amp;TEXT(ROUND(($G$1*'Trends Settings '!$B$1),0)+2,"0")),
'2019 Equip Index Factors'!C3)*0.01,0),
IF(OR('M&amp;E Property Good Factor'!F2 &gt; 'Trends Settings '!$B$2,B2 &lt;=ROUND($G$1*'Trends Settings '!$B$1,0)),
ROUND('Trends Settings '!$B$2*
IF(B2&gt;ROUND($G$1*'Trends Settings '!$B$1,0),INDIRECT("'2019 Equip Index Factors'!C"&amp;TEXT(ROUND(($G$1*'Trends Settings '!$B$1),0)+2,"0")),'2019 Equip Index Factors'!C3)*0.01,0),G1))</f>
        <v>86</v>
      </c>
      <c r="H2" s="37">
        <f ca="1">IF(AND(B2=1,'M&amp;E Property Good Factor'!G3&gt;'Trends Settings '!$B$2),
ROUND('M&amp;E Property Good Factor'!G3*IF(B2&gt;ROUND($H$1*'Trends Settings '!$B$1,0),
INDIRECT("'2019 Equip Index Factors'!C"&amp;TEXT(ROUND(($H$1*'Trends Settings '!$B$1),0)+2,"0")),
'2019 Equip Index Factors'!C3)*0.01,0),
IF(OR('M&amp;E Property Good Factor'!G2 &gt; 'Trends Settings '!$B$2,B2 &lt;=ROUND($H$1*'Trends Settings '!$B$1,0)),
ROUND('Trends Settings '!$B$2*
IF(B2&gt;ROUND($H$1*'Trends Settings '!$B$1,0),INDIRECT("'2019 Equip Index Factors'!C"&amp;TEXT(ROUND(($H$1*'Trends Settings '!$B$1),0)+2,"0")),'2019 Equip Index Factors'!C3)*0.01,0),H1))</f>
        <v>88</v>
      </c>
      <c r="I2" s="37">
        <f ca="1">IF(AND(B2=1,'M&amp;E Property Good Factor'!H3&gt;'Trends Settings '!$B$2),
ROUND('M&amp;E Property Good Factor'!H3*IF(B2&gt;ROUND($I$1*'Trends Settings '!$B$1,0),
INDIRECT("'2019 Equip Index Factors'!C"&amp;TEXT(ROUND(($I$1*'Trends Settings '!$B$1),0)+2,"0")),
'2019 Equip Index Factors'!C3)*0.01,0),
IF(OR('M&amp;E Property Good Factor'!H2 &gt; 'Trends Settings '!$B$2,B2 &lt;=ROUND($I$1*'Trends Settings '!$B$1,0)),
ROUND('Trends Settings '!$B$2*
IF(B2&gt;ROUND($I$1*'Trends Settings '!$B$1,0),INDIRECT("'2019 Equip Index Factors'!C"&amp;TEXT(ROUND(($I$1*'Trends Settings '!$B$1),0)+2,"0")),'2019 Equip Index Factors'!C3)*0.01,0),I1))</f>
        <v>90</v>
      </c>
      <c r="J2" s="37">
        <f ca="1">IF(AND(B2=1,'M&amp;E Property Good Factor'!I3&gt;'Trends Settings '!$B$2),
ROUND('M&amp;E Property Good Factor'!I3*IF(B2&gt;ROUND($J$1*'Trends Settings '!$B$1,0),
INDIRECT("'2019 Equip Index Factors'!C"&amp;TEXT(ROUND(($J$1*'Trends Settings '!$B$1),0)+2,"0")),
'2019 Equip Index Factors'!C3)*0.01,0),
IF(OR('M&amp;E Property Good Factor'!I2 &gt; 'Trends Settings '!$B$2,B2 &lt;=ROUND($J$1*'Trends Settings '!$B$1,0)),
ROUND('Trends Settings '!$B$2*
IF(B2&gt;ROUND($J$1*'Trends Settings '!$B$1,0),INDIRECT("'2019 Equip Index Factors'!C"&amp;TEXT(ROUND(($J$1*'Trends Settings '!$B$1),0)+2,"0")),'2019 Equip Index Factors'!C3)*0.01,0),J1))</f>
        <v>91</v>
      </c>
      <c r="K2" s="37">
        <f ca="1">IF(AND(B2=1,'M&amp;E Property Good Factor'!J3&gt;'Trends Settings '!$B$2),
ROUND('M&amp;E Property Good Factor'!J3*IF(B2&gt;ROUND($K$1*'Trends Settings '!$B$1,0),
INDIRECT("'2019 Equip Index Factors'!C"&amp;TEXT(ROUND(($K$1*'Trends Settings '!$B$1),0)+2,"0")),
'2019 Equip Index Factors'!C3)*0.01,0),
IF(OR('M&amp;E Property Good Factor'!J2 &gt; 'Trends Settings '!$B$2,B2 &lt;=ROUND($K$1*'Trends Settings '!$B$1,0)),
ROUND('Trends Settings '!$B$2*
IF(B2&gt;ROUND($K$1*'Trends Settings '!$B$1,0),INDIRECT("'2019 Equip Index Factors'!C"&amp;TEXT(ROUND(($K$1*'Trends Settings '!$B$1),0)+2,"0")),'2019 Equip Index Factors'!C3)*0.01,0),K1))</f>
        <v>92</v>
      </c>
      <c r="L2" s="37">
        <f ca="1">IF(AND(B2=1,'M&amp;E Property Good Factor'!K3&gt;'Trends Settings '!$B$2),
ROUND('M&amp;E Property Good Factor'!K3*IF(B2&gt;ROUND($L$1*'Trends Settings '!$B$1,0),
INDIRECT("'2019 Equip Index Factors'!C"&amp;TEXT(ROUND(($L$1*'Trends Settings '!$B$1),0)+2,"0")),
'2019 Equip Index Factors'!C3)*0.01,0),
IF(OR('M&amp;E Property Good Factor'!K2 &gt; 'Trends Settings '!$B$2,B2 &lt;=ROUND($L$1*'Trends Settings '!$B$1,0)),
ROUND('Trends Settings '!$B$2*
IF(B2&gt;ROUND($L$1*'Trends Settings '!$B$1,0),INDIRECT("'2019 Equip Index Factors'!C"&amp;TEXT(ROUND(($L$1*'Trends Settings '!$B$1),0)+2,"0")),'2019 Equip Index Factors'!C3)*0.01,0),L1))</f>
        <v>93</v>
      </c>
      <c r="M2" s="37">
        <f ca="1">IF(AND(B2=1,'M&amp;E Property Good Factor'!L3&gt;'Trends Settings '!$B$2),
ROUND('M&amp;E Property Good Factor'!L3*IF(B2&gt;ROUND($M$1*'Trends Settings '!$B$1,0),
INDIRECT("'2019 Equip Index Factors'!C"&amp;TEXT(ROUND(($M$1*'Trends Settings '!$B$1),0)+2,"0")),
'2019 Equip Index Factors'!C3)*0.01,0),
IF(OR('M&amp;E Property Good Factor'!L2 &gt; 'Trends Settings '!$B$2,B2 &lt;=ROUND($M$1*'Trends Settings '!$B$1,0)),
ROUND('Trends Settings '!$B$2*
IF(B2&gt;ROUND($M$1*'Trends Settings '!$B$1,0),INDIRECT("'2019 Equip Index Factors'!C"&amp;TEXT(ROUND(($M$1*'Trends Settings '!$B$1),0)+2,"0")),'2019 Equip Index Factors'!C3)*0.01,0),M1))</f>
        <v>93</v>
      </c>
      <c r="N2" s="37">
        <f ca="1">IF(AND(B2=1,'M&amp;E Property Good Factor'!M3&gt;'Trends Settings '!$B$2),
ROUND('M&amp;E Property Good Factor'!M3*IF(B2&gt;ROUND($N$1*'Trends Settings '!$B$1,0),
INDIRECT("'2019 Equip Index Factors'!C"&amp;TEXT(ROUND(($N$1*'Trends Settings '!$B$1),0)+2,"0")),
'2019 Equip Index Factors'!C3)*0.01,0),
IF(OR('M&amp;E Property Good Factor'!M2 &gt; 'Trends Settings '!$B$2,B2 &lt;=ROUND($N$1*'Trends Settings '!$B$1,0)),
ROUND('Trends Settings '!$B$2*
IF(B2&gt;ROUND($N$1*'Trends Settings '!$B$1,0),INDIRECT("'2019 Equip Index Factors'!C"&amp;TEXT(ROUND(($N$1*'Trends Settings '!$B$1),0)+2,"0")),'2019 Equip Index Factors'!C3)*0.01,0),N1))</f>
        <v>94</v>
      </c>
      <c r="O2" s="37">
        <f ca="1">IF(AND(B2=1,'M&amp;E Property Good Factor'!N3&gt;'Trends Settings '!$B$2),
ROUND('M&amp;E Property Good Factor'!N3*IF(B2&gt;ROUND($O$1*'Trends Settings '!$B$1,0),
INDIRECT("'2019 Equip Index Factors'!C"&amp;TEXT(ROUND(($O$1*'Trends Settings '!$B$1),0)+2,"0")),
'2019 Equip Index Factors'!C3)*0.01,0),
IF(OR('M&amp;E Property Good Factor'!N2 &gt; 'Trends Settings '!$B$2,B2 &lt;=ROUND($O$1*'Trends Settings '!$B$1,0)),
ROUND('Trends Settings '!$B$2*
IF(B2&gt;ROUND($O$1*'Trends Settings '!$B$1,0),INDIRECT("'2019 Equip Index Factors'!C"&amp;TEXT(ROUND(($O$1*'Trends Settings '!$B$1),0)+2,"0")),'2019 Equip Index Factors'!C3)*0.01,0),O1))</f>
        <v>95</v>
      </c>
      <c r="P2" s="37">
        <f ca="1">IF(AND(B2=1,'M&amp;E Property Good Factor'!O3&gt;'Trends Settings '!$B$2),
ROUND('M&amp;E Property Good Factor'!O3*IF(B2&gt;ROUND($P$1*'Trends Settings '!$B$1,0),
INDIRECT("'2019 Equip Index Factors'!C"&amp;TEXT(ROUND(($P$1*'Trends Settings '!$B$1),0)+2,"0")),
'2019 Equip Index Factors'!C3)*0.01,0),
IF(OR('M&amp;E Property Good Factor'!O2 &gt; 'Trends Settings '!$B$2,B2 &lt;=ROUND($P$1*'Trends Settings '!$B$1,0)),
ROUND('Trends Settings '!$B$2*
IF(B2&gt;ROUND($P$1*'Trends Settings '!$B$1,0),INDIRECT("'2019 Equip Index Factors'!C"&amp;TEXT(ROUND(($P$1*'Trends Settings '!$B$1),0)+2,"0")),'2019 Equip Index Factors'!C3)*0.01,0),P1))</f>
        <v>95</v>
      </c>
      <c r="Q2" s="37">
        <f ca="1">IF(AND(B2=1,'M&amp;E Property Good Factor'!P3&gt;'Trends Settings '!$B$2),
ROUND('M&amp;E Property Good Factor'!P3*IF(B2&gt;ROUND($Q$1*'Trends Settings '!$B$1,0),
INDIRECT("'2019 Equip Index Factors'!C"&amp;TEXT(ROUND(($Q$1*'Trends Settings '!$B$1),0)+2,"0")),
'2019 Equip Index Factors'!C3)*0.01,0),
IF(OR('M&amp;E Property Good Factor'!P2 &gt; 'Trends Settings '!$B$2,B2 &lt;=ROUND($Q$1*'Trends Settings '!$B$1,0)),
ROUND('Trends Settings '!$B$2*
IF(B2&gt;ROUND($Q$1*'Trends Settings '!$B$1,0),INDIRECT("'2019 Equip Index Factors'!C"&amp;TEXT(ROUND(($Q$1*'Trends Settings '!$B$1),0)+2,"0")),'2019 Equip Index Factors'!C3)*0.01,0),Q1))</f>
        <v>96</v>
      </c>
      <c r="R2" s="37">
        <f ca="1">IF(AND(B2=1,'M&amp;E Property Good Factor'!Q3&gt;'Trends Settings '!$B$2),
ROUND('M&amp;E Property Good Factor'!Q3*IF(B2&gt;ROUND($R$1*'Trends Settings '!$B$1,0),
INDIRECT("'2019 Equip Index Factors'!C"&amp;TEXT(ROUND(($R$1*'Trends Settings '!$B$1),0)+2,"0")),
'2019 Equip Index Factors'!C3)*0.01,0),
IF(OR('M&amp;E Property Good Factor'!Q2 &gt; 'Trends Settings '!$B$2,B2 &lt;=ROUND($R$1*'Trends Settings '!$B$1,0)),
ROUND('Trends Settings '!$B$2*
IF(B2&gt;ROUND($R$1*'Trends Settings '!$B$1,0),INDIRECT("'2019 Equip Index Factors'!C"&amp;TEXT(ROUND(($R$1*'Trends Settings '!$B$1),0)+2,"0")),'2019 Equip Index Factors'!C3)*0.01,0),R1))</f>
        <v>96</v>
      </c>
      <c r="S2" s="37">
        <f ca="1">IF(AND(B2=1,'M&amp;E Property Good Factor'!R3&gt;'Trends Settings '!$B$2),
ROUND('M&amp;E Property Good Factor'!R3*IF(B2&gt;ROUND($S$1*'Trends Settings '!$B$1,0),
INDIRECT("'2019 Equip Index Factors'!C"&amp;TEXT(ROUND(($S$1*'Trends Settings '!$B$1),0)+2,"0")),
'2019 Equip Index Factors'!C3)*0.01,0),
IF(OR('M&amp;E Property Good Factor'!R2 &gt; 'Trends Settings '!$B$2,B2 &lt;=ROUND($S$1*'Trends Settings '!$B$1,0)),
ROUND('Trends Settings '!$B$2*
IF(B2&gt;ROUND($S$1*'Trends Settings '!$B$1,0),INDIRECT("'2019 Equip Index Factors'!C"&amp;TEXT(ROUND(($S$1*'Trends Settings '!$B$1),0)+2,"0")),'2019 Equip Index Factors'!C3)*0.01,0),S1))</f>
        <v>97</v>
      </c>
      <c r="T2" s="37">
        <f ca="1">IF(AND(B2=1,'M&amp;E Property Good Factor'!S3&gt;'Trends Settings '!$B$2),
ROUND('M&amp;E Property Good Factor'!S3*IF(B2&gt;ROUND($T$1*'Trends Settings '!$B$1,0),
INDIRECT("'2019 Equip Index Factors'!C"&amp;TEXT(ROUND(($T$1*'Trends Settings '!$B$1),0)+2,"0")),
'2019 Equip Index Factors'!C3)*0.01,0),
IF(OR('M&amp;E Property Good Factor'!S2 &gt; 'Trends Settings '!$B$2,B2 &lt;=ROUND($T$1*'Trends Settings '!$B$1,0)),
ROUND('Trends Settings '!$B$2*
IF(B2&gt;ROUND($T$1*'Trends Settings '!$B$1,0),INDIRECT("'2019 Equip Index Factors'!C"&amp;TEXT(ROUND(($T$1*'Trends Settings '!$B$1),0)+2,"0")),'2019 Equip Index Factors'!C3)*0.01,0),T1))</f>
        <v>97</v>
      </c>
      <c r="U2" s="37">
        <f ca="1">IF(AND(B2=1,'M&amp;E Property Good Factor'!T3&gt;'Trends Settings '!$B$2),
ROUND('M&amp;E Property Good Factor'!T3*IF(B2&gt;ROUND($U$1*'Trends Settings '!$B$1,0),
INDIRECT("'2019 Equip Index Factors'!C"&amp;TEXT(ROUND(($U$1*'Trends Settings '!$B$1),0)+2,"0")),
'2019 Equip Index Factors'!C3)*0.01,0),
IF(OR('M&amp;E Property Good Factor'!T2 &gt; 'Trends Settings '!$B$2,B2 &lt;=ROUND($U$1*'Trends Settings '!$B$1,0)),
ROUND('Trends Settings '!$B$2*
IF(B2&gt;ROUND($U$1*'Trends Settings '!$B$1,0),INDIRECT("'2019 Equip Index Factors'!C"&amp;TEXT(ROUND(($U$1*'Trends Settings '!$B$1),0)+2,"0")),'2019 Equip Index Factors'!C3)*0.01,0),U1))</f>
        <v>98</v>
      </c>
      <c r="V2" s="37">
        <f ca="1">IF(AND(B2=1,'M&amp;E Property Good Factor'!U3&gt;'Trends Settings '!$B$2),
ROUND('M&amp;E Property Good Factor'!U3*IF(B2&gt;ROUND($V$1*'Trends Settings '!$B$1,0),
INDIRECT("'2019 Equip Index Factors'!C"&amp;TEXT(ROUND(($V$1*'Trends Settings '!$B$1),0)+2,"0")),
'2019 Equip Index Factors'!C3)*0.01,0),
IF(OR('M&amp;E Property Good Factor'!U2 &gt; 'Trends Settings '!$B$2,B2 &lt;=ROUND($V$1*'Trends Settings '!$B$1,0)),
ROUND('Trends Settings '!$B$2*
IF(B2&gt;ROUND($V$1*'Trends Settings '!$B$1,0),INDIRECT("'2019 Equip Index Factors'!C"&amp;TEXT(ROUND(($V$1*'Trends Settings '!$B$1),0)+2,"0")),'2019 Equip Index Factors'!C3)*0.01,0),V1))</f>
        <v>98</v>
      </c>
      <c r="W2" s="37">
        <f ca="1">IF(AND(B2=1,'M&amp;E Property Good Factor'!V3&gt;'Trends Settings '!$B$2),
ROUND('M&amp;E Property Good Factor'!V3*IF(B2&gt;ROUND($W$1*'Trends Settings '!$B$1,0),
INDIRECT("'2019 Equip Index Factors'!C"&amp;TEXT(ROUND(($W$1*'Trends Settings '!$B$1),0)+2,"0")),
'2019 Equip Index Factors'!C3)*0.01,0),
IF(OR('M&amp;E Property Good Factor'!V2 &gt; 'Trends Settings '!$B$2,B2 &lt;=ROUND($W$1*'Trends Settings '!$B$1,0)),
ROUND('Trends Settings '!$B$2*
IF(B2&gt;ROUND($W$1*'Trends Settings '!$B$1,0),INDIRECT("'2019 Equip Index Factors'!C"&amp;TEXT(ROUND(($W$1*'Trends Settings '!$B$1),0)+2,"0")),'2019 Equip Index Factors'!C3)*0.01,0),W1))</f>
        <v>99</v>
      </c>
    </row>
    <row r="3" spans="1:23" ht="12.75" customHeight="1">
      <c r="A3" s="60">
        <v>2018</v>
      </c>
      <c r="B3" s="32">
        <v>2</v>
      </c>
      <c r="C3" s="37">
        <f ca="1">IF(OR(B3=1,'M&amp;E Property Good Factor'!B4&gt;'Trends Settings '!$B$2),ROUND('M&amp;E Property Good Factor'!B4*IF(B3&gt;ROUND($C$1*'Trends Settings '!$B$1,0),INDIRECT("'2019 Equip Index Factors'!C"&amp;TEXT(ROUND(($C$1*'Trends Settings '!$B$1),0)+2,"0")),'2019 Equip Index Factors'!C4)*0.01,0),IF(OR('M&amp;E Property Good Factor'!B3 &gt; 'Trends Settings '!$B$2,B3 &lt;=ROUND($C$1*'Trends Settings '!$B$1,0)),ROUND('Trends Settings '!$B$2*IF(B3&gt;ROUND($C$1*'Trends Settings '!$B$1,0),INDIRECT("'2019 Equip Index Factors'!C"&amp;TEXT(ROUND(($C$1*'Trends Settings '!$B$1),0)+2,"0")),'2019 Equip Index Factors'!C4)*0.01,0),C2))</f>
        <v>38</v>
      </c>
      <c r="D3" s="37">
        <f ca="1">IF(OR(B3=1,'M&amp;E Property Good Factor'!C4&gt;'Trends Settings '!$B$2),
ROUND('M&amp;E Property Good Factor'!C4*IF(B3&gt;ROUND($D$1*'Trends Settings '!$B$1,0),
INDIRECT("'2019 Equip Index Factors'!C"&amp;TEXT(ROUND(($D$1*'Trends Settings '!$B$1),0)+2,"0")),
'2019 Equip Index Factors'!C4)*0.01,0),
IF(OR('M&amp;E Property Good Factor'!C3 &gt; 'Trends Settings '!$B$2,B3 &lt;=ROUND($D$1*'Trends Settings '!$B$1,0)),
ROUND('Trends Settings '!$B$2*
IF(B3&gt;ROUND($D$1*'Trends Settings '!$B$1,0),INDIRECT("'2019 Equip Index Factors'!C"&amp;TEXT(ROUND(($D$1*'Trends Settings '!$B$1),0)+2,"0")),'2019 Equip Index Factors'!C4)*0.01,0),D2))</f>
        <v>53</v>
      </c>
      <c r="E3" s="37">
        <f ca="1">IF(OR(B3=1,'M&amp;E Property Good Factor'!D4&gt;'Trends Settings '!$B$2),
ROUND('M&amp;E Property Good Factor'!D4*IF(B3&gt;ROUND($E$1*'Trends Settings '!$B$1,0),
INDIRECT("'2019 Equip Index Factors'!C"&amp;TEXT(ROUND(($E$1*'Trends Settings '!$B$1),0)+2,"0")),
'2019 Equip Index Factors'!C4)*0.01,0),
IF(OR('M&amp;E Property Good Factor'!D3 &gt; 'Trends Settings '!$B$2,B3 &lt;=ROUND($E$1*'Trends Settings '!$B$1,0)),
ROUND('Trends Settings '!$B$2*
IF(B3&gt;ROUND($E$1*'Trends Settings '!$B$1,0),INDIRECT("'2019 Equip Index Factors'!C"&amp;TEXT(ROUND(($E$1*'Trends Settings '!$B$1),0)+2,"0")),'2019 Equip Index Factors'!C4)*0.01,0),E2))</f>
        <v>63</v>
      </c>
      <c r="F3" s="37">
        <f ca="1">IF(OR(B3=1,'M&amp;E Property Good Factor'!E4&gt;'Trends Settings '!$B$2),
ROUND('M&amp;E Property Good Factor'!E4*IF(B3&gt;ROUND($F$1*'Trends Settings '!$B$1,0),
INDIRECT("'2019 Equip Index Factors'!C"&amp;TEXT(ROUND(($F$1*'Trends Settings '!$B$1),0)+2,"0")),
'2019 Equip Index Factors'!C4)*0.01,0),
IF(OR('M&amp;E Property Good Factor'!E3 &gt; 'Trends Settings '!$B$2,B3 &lt;=ROUND($F$1*'Trends Settings '!$B$1,0)),
ROUND('Trends Settings '!$B$2*
IF(B3&gt;ROUND($F$1*'Trends Settings '!$B$1,0),INDIRECT("'2019 Equip Index Factors'!C"&amp;TEXT(ROUND(($F$1*'Trends Settings '!$B$1),0)+2,"0")),'2019 Equip Index Factors'!C4)*0.01,0),F2))</f>
        <v>70</v>
      </c>
      <c r="G3" s="37">
        <f ca="1">IF(OR(B3=1,'M&amp;E Property Good Factor'!F4&gt;'Trends Settings '!$B$2),
ROUND('M&amp;E Property Good Factor'!F4*IF(B3&gt;ROUND($G$1*'Trends Settings '!$B$1,0),
INDIRECT("'2019 Equip Index Factors'!C"&amp;TEXT(ROUND(($G$1*'Trends Settings '!$B$1),0)+2,"0")),
'2019 Equip Index Factors'!C4)*0.01,0),
IF(OR('M&amp;E Property Good Factor'!F3 &gt; 'Trends Settings '!$B$2,B3 &lt;=ROUND($G$1*'Trends Settings '!$B$1,0)),
ROUND('Trends Settings '!$B$2*
IF(B3&gt;ROUND($G$1*'Trends Settings '!$B$1,0),INDIRECT("'2019 Equip Index Factors'!C"&amp;TEXT(ROUND(($G$1*'Trends Settings '!$B$1),0)+2,"0")),'2019 Equip Index Factors'!C4)*0.01,0),G2))</f>
        <v>75</v>
      </c>
      <c r="H3" s="37">
        <f ca="1">IF(OR(B3=1,'M&amp;E Property Good Factor'!G4&gt;'Trends Settings '!$B$2),
ROUND('M&amp;E Property Good Factor'!G4*IF(B3&gt;ROUND($H$1*'Trends Settings '!$B$1,0),
INDIRECT("'2019 Equip Index Factors'!C"&amp;TEXT(ROUND(($H$1*'Trends Settings '!$B$1),0)+2,"0")),
'2019 Equip Index Factors'!C4)*0.01,0),
IF(OR('M&amp;E Property Good Factor'!G3 &gt; 'Trends Settings '!$B$2,B3 &lt;=ROUND($H$1*'Trends Settings '!$B$1,0)),
ROUND('Trends Settings '!$B$2*
IF(B3&gt;ROUND($H$1*'Trends Settings '!$B$1,0),INDIRECT("'2019 Equip Index Factors'!C"&amp;TEXT(ROUND(($H$1*'Trends Settings '!$B$1),0)+2,"0")),'2019 Equip Index Factors'!C4)*0.01,0),H2))</f>
        <v>78</v>
      </c>
      <c r="I3" s="37">
        <f ca="1">IF(OR(B3=1,'M&amp;E Property Good Factor'!H4&gt;'Trends Settings '!$B$2),
ROUND('M&amp;E Property Good Factor'!H4*IF(B3&gt;ROUND($I$1*'Trends Settings '!$B$1,0),
INDIRECT("'2019 Equip Index Factors'!C"&amp;TEXT(ROUND(($I$1*'Trends Settings '!$B$1),0)+2,"0")),
'2019 Equip Index Factors'!C4)*0.01,0),
IF(OR('M&amp;E Property Good Factor'!H3 &gt; 'Trends Settings '!$B$2,B3 &lt;=ROUND($I$1*'Trends Settings '!$B$1,0)),
ROUND('Trends Settings '!$B$2*
IF(B3&gt;ROUND($I$1*'Trends Settings '!$B$1,0),INDIRECT("'2019 Equip Index Factors'!C"&amp;TEXT(ROUND(($I$1*'Trends Settings '!$B$1),0)+2,"0")),'2019 Equip Index Factors'!C4)*0.01,0),I2))</f>
        <v>81</v>
      </c>
      <c r="J3" s="37">
        <f ca="1">IF(OR(B3=1,'M&amp;E Property Good Factor'!I4&gt;'Trends Settings '!$B$2),
ROUND('M&amp;E Property Good Factor'!I4*IF(B3&gt;ROUND($J$1*'Trends Settings '!$B$1,0),
INDIRECT("'2019 Equip Index Factors'!C"&amp;TEXT(ROUND(($J$1*'Trends Settings '!$B$1),0)+2,"0")),
'2019 Equip Index Factors'!C4)*0.01,0),
IF(OR('M&amp;E Property Good Factor'!I3 &gt; 'Trends Settings '!$B$2,B3 &lt;=ROUND($J$1*'Trends Settings '!$B$1,0)),
ROUND('Trends Settings '!$B$2*
IF(B3&gt;ROUND($J$1*'Trends Settings '!$B$1,0),INDIRECT("'2019 Equip Index Factors'!C"&amp;TEXT(ROUND(($J$1*'Trends Settings '!$B$1),0)+2,"0")),'2019 Equip Index Factors'!C4)*0.01,0),J2))</f>
        <v>84</v>
      </c>
      <c r="K3" s="37">
        <f ca="1">IF(OR(B3=1,'M&amp;E Property Good Factor'!J4&gt;'Trends Settings '!$B$2),
ROUND('M&amp;E Property Good Factor'!J4*IF(B3&gt;ROUND($K$1*'Trends Settings '!$B$1,0),
INDIRECT("'2019 Equip Index Factors'!C"&amp;TEXT(ROUND(($K$1*'Trends Settings '!$B$1),0)+2,"0")),
'2019 Equip Index Factors'!C4)*0.01,0),
IF(OR('M&amp;E Property Good Factor'!J3 &gt; 'Trends Settings '!$B$2,B3 &lt;=ROUND($K$1*'Trends Settings '!$B$1,0)),
ROUND('Trends Settings '!$B$2*
IF(B3&gt;ROUND($K$1*'Trends Settings '!$B$1,0),INDIRECT("'2019 Equip Index Factors'!C"&amp;TEXT(ROUND(($K$1*'Trends Settings '!$B$1),0)+2,"0")),'2019 Equip Index Factors'!C4)*0.01,0),K2))</f>
        <v>87</v>
      </c>
      <c r="L3" s="37">
        <f ca="1">IF(OR(B3=1,'M&amp;E Property Good Factor'!K4&gt;'Trends Settings '!$B$2),
ROUND('M&amp;E Property Good Factor'!K4*IF(B3&gt;ROUND($L$1*'Trends Settings '!$B$1,0),
INDIRECT("'2019 Equip Index Factors'!C"&amp;TEXT(ROUND(($L$1*'Trends Settings '!$B$1),0)+2,"0")),
'2019 Equip Index Factors'!C4)*0.01,0),
IF(OR('M&amp;E Property Good Factor'!K3 &gt; 'Trends Settings '!$B$2,B3 &lt;=ROUND($L$1*'Trends Settings '!$B$1,0)),
ROUND('Trends Settings '!$B$2*
IF(B3&gt;ROUND($L$1*'Trends Settings '!$B$1,0),INDIRECT("'2019 Equip Index Factors'!C"&amp;TEXT(ROUND(($L$1*'Trends Settings '!$B$1),0)+2,"0")),'2019 Equip Index Factors'!C4)*0.01,0),L2))</f>
        <v>88</v>
      </c>
      <c r="M3" s="37">
        <f ca="1">IF(OR(B3=1,'M&amp;E Property Good Factor'!L4&gt;'Trends Settings '!$B$2),
ROUND('M&amp;E Property Good Factor'!L4*IF(B3&gt;ROUND($M$1*'Trends Settings '!$B$1,0),
INDIRECT("'2019 Equip Index Factors'!C"&amp;TEXT(ROUND(($M$1*'Trends Settings '!$B$1),0)+2,"0")),
'2019 Equip Index Factors'!C4)*0.01,0),
IF(OR('M&amp;E Property Good Factor'!L3 &gt; 'Trends Settings '!$B$2,B3 &lt;=ROUND($M$1*'Trends Settings '!$B$1,0)),
ROUND('Trends Settings '!$B$2*
IF(B3&gt;ROUND($M$1*'Trends Settings '!$B$1,0),INDIRECT("'2019 Equip Index Factors'!C"&amp;TEXT(ROUND(($M$1*'Trends Settings '!$B$1),0)+2,"0")),'2019 Equip Index Factors'!C4)*0.01,0),M2))</f>
        <v>90</v>
      </c>
      <c r="N3" s="37">
        <f ca="1">IF(OR(B3=1,'M&amp;E Property Good Factor'!M4&gt;'Trends Settings '!$B$2),
ROUND('M&amp;E Property Good Factor'!M4*IF(B3&gt;ROUND($N$1*'Trends Settings '!$B$1,0),
INDIRECT("'2019 Equip Index Factors'!C"&amp;TEXT(ROUND(($N$1*'Trends Settings '!$B$1),0)+2,"0")),
'2019 Equip Index Factors'!C4)*0.01,0),
IF(OR('M&amp;E Property Good Factor'!M3 &gt; 'Trends Settings '!$B$2,B3 &lt;=ROUND($N$1*'Trends Settings '!$B$1,0)),
ROUND('Trends Settings '!$B$2*
IF(B3&gt;ROUND($N$1*'Trends Settings '!$B$1,0),INDIRECT("'2019 Equip Index Factors'!C"&amp;TEXT(ROUND(($N$1*'Trends Settings '!$B$1),0)+2,"0")),'2019 Equip Index Factors'!C4)*0.01,0),N2))</f>
        <v>91</v>
      </c>
      <c r="O3" s="37">
        <f ca="1">IF(OR(B3=1,'M&amp;E Property Good Factor'!N4&gt;'Trends Settings '!$B$2),
ROUND('M&amp;E Property Good Factor'!N4*IF(B3&gt;ROUND($O$1*'Trends Settings '!$B$1,0),
INDIRECT("'2019 Equip Index Factors'!C"&amp;TEXT(ROUND(($O$1*'Trends Settings '!$B$1),0)+2,"0")),
'2019 Equip Index Factors'!C4)*0.01,0),
IF(OR('M&amp;E Property Good Factor'!N3 &gt; 'Trends Settings '!$B$2,B3 &lt;=ROUND($O$1*'Trends Settings '!$B$1,0)),
ROUND('Trends Settings '!$B$2*
IF(B3&gt;ROUND($O$1*'Trends Settings '!$B$1,0),INDIRECT("'2019 Equip Index Factors'!C"&amp;TEXT(ROUND(($O$1*'Trends Settings '!$B$1),0)+2,"0")),'2019 Equip Index Factors'!C4)*0.01,0),O2))</f>
        <v>92</v>
      </c>
      <c r="P3" s="37">
        <f ca="1">IF(OR(B3=1,'M&amp;E Property Good Factor'!O4&gt;'Trends Settings '!$B$2),
ROUND('M&amp;E Property Good Factor'!O4*IF(B3&gt;ROUND($P$1*'Trends Settings '!$B$1,0),
INDIRECT("'2019 Equip Index Factors'!C"&amp;TEXT(ROUND(($P$1*'Trends Settings '!$B$1),0)+2,"0")),
'2019 Equip Index Factors'!C4)*0.01,0),
IF(OR('M&amp;E Property Good Factor'!O3 &gt; 'Trends Settings '!$B$2,B3 &lt;=ROUND($P$1*'Trends Settings '!$B$1,0)),
ROUND('Trends Settings '!$B$2*
IF(B3&gt;ROUND($P$1*'Trends Settings '!$B$1,0),INDIRECT("'2019 Equip Index Factors'!C"&amp;TEXT(ROUND(($P$1*'Trends Settings '!$B$1),0)+2,"0")),'2019 Equip Index Factors'!C4)*0.01,0),P2))</f>
        <v>94</v>
      </c>
      <c r="Q3" s="37">
        <f ca="1">IF(OR(B3=1,'M&amp;E Property Good Factor'!P4&gt;'Trends Settings '!$B$2),
ROUND('M&amp;E Property Good Factor'!P4*IF(B3&gt;ROUND($Q$1*'Trends Settings '!$B$1,0),
INDIRECT("'2019 Equip Index Factors'!C"&amp;TEXT(ROUND(($Q$1*'Trends Settings '!$B$1),0)+2,"0")),
'2019 Equip Index Factors'!C4)*0.01,0),
IF(OR('M&amp;E Property Good Factor'!P3 &gt; 'Trends Settings '!$B$2,B3 &lt;=ROUND($Q$1*'Trends Settings '!$B$1,0)),
ROUND('Trends Settings '!$B$2*
IF(B3&gt;ROUND($Q$1*'Trends Settings '!$B$1,0),INDIRECT("'2019 Equip Index Factors'!C"&amp;TEXT(ROUND(($Q$1*'Trends Settings '!$B$1),0)+2,"0")),'2019 Equip Index Factors'!C4)*0.01,0),Q2))</f>
        <v>94</v>
      </c>
      <c r="R3" s="37">
        <f ca="1">IF(OR(B3=1,'M&amp;E Property Good Factor'!Q4&gt;'Trends Settings '!$B$2),
ROUND('M&amp;E Property Good Factor'!Q4*IF(B3&gt;ROUND($R$1*'Trends Settings '!$B$1,0),
INDIRECT("'2019 Equip Index Factors'!C"&amp;TEXT(ROUND(($R$1*'Trends Settings '!$B$1),0)+2,"0")),
'2019 Equip Index Factors'!C4)*0.01,0),
IF(OR('M&amp;E Property Good Factor'!Q3 &gt; 'Trends Settings '!$B$2,B3 &lt;=ROUND($R$1*'Trends Settings '!$B$1,0)),
ROUND('Trends Settings '!$B$2*
IF(B3&gt;ROUND($R$1*'Trends Settings '!$B$1,0),INDIRECT("'2019 Equip Index Factors'!C"&amp;TEXT(ROUND(($R$1*'Trends Settings '!$B$1),0)+2,"0")),'2019 Equip Index Factors'!C4)*0.01,0),R2))</f>
        <v>96</v>
      </c>
      <c r="S3" s="37">
        <f ca="1">IF(OR(B3=1,'M&amp;E Property Good Factor'!R4&gt;'Trends Settings '!$B$2),
ROUND('M&amp;E Property Good Factor'!R4*IF(B3&gt;ROUND($S$1*'Trends Settings '!$B$1,0),
INDIRECT("'2019 Equip Index Factors'!C"&amp;TEXT(ROUND(($S$1*'Trends Settings '!$B$1),0)+2,"0")),
'2019 Equip Index Factors'!C4)*0.01,0),
IF(OR('M&amp;E Property Good Factor'!R3 &gt; 'Trends Settings '!$B$2,B3 &lt;=ROUND($S$1*'Trends Settings '!$B$1,0)),
ROUND('Trends Settings '!$B$2*
IF(B3&gt;ROUND($S$1*'Trends Settings '!$B$1,0),INDIRECT("'2019 Equip Index Factors'!C"&amp;TEXT(ROUND(($S$1*'Trends Settings '!$B$1),0)+2,"0")),'2019 Equip Index Factors'!C4)*0.01,0),S2))</f>
        <v>97</v>
      </c>
      <c r="T3" s="37">
        <f ca="1">IF(OR(B3=1,'M&amp;E Property Good Factor'!S4&gt;'Trends Settings '!$B$2),
ROUND('M&amp;E Property Good Factor'!S4*IF(B3&gt;ROUND($T$1*'Trends Settings '!$B$1,0),
INDIRECT("'2019 Equip Index Factors'!C"&amp;TEXT(ROUND(($T$1*'Trends Settings '!$B$1),0)+2,"0")),
'2019 Equip Index Factors'!C4)*0.01,0),
IF(OR('M&amp;E Property Good Factor'!S3 &gt; 'Trends Settings '!$B$2,B3 &lt;=ROUND($T$1*'Trends Settings '!$B$1,0)),
ROUND('Trends Settings '!$B$2*
IF(B3&gt;ROUND($T$1*'Trends Settings '!$B$1,0),INDIRECT("'2019 Equip Index Factors'!C"&amp;TEXT(ROUND(($T$1*'Trends Settings '!$B$1),0)+2,"0")),'2019 Equip Index Factors'!C4)*0.01,0),T2))</f>
        <v>98</v>
      </c>
      <c r="U3" s="37">
        <f ca="1">IF(OR(B3=1,'M&amp;E Property Good Factor'!T4&gt;'Trends Settings '!$B$2),
ROUND('M&amp;E Property Good Factor'!T4*IF(B3&gt;ROUND($U$1*'Trends Settings '!$B$1,0),
INDIRECT("'2019 Equip Index Factors'!C"&amp;TEXT(ROUND(($U$1*'Trends Settings '!$B$1),0)+2,"0")),
'2019 Equip Index Factors'!C4)*0.01,0),
IF(OR('M&amp;E Property Good Factor'!T3 &gt; 'Trends Settings '!$B$2,B3 &lt;=ROUND($U$1*'Trends Settings '!$B$1,0)),
ROUND('Trends Settings '!$B$2*
IF(B3&gt;ROUND($U$1*'Trends Settings '!$B$1,0),INDIRECT("'2019 Equip Index Factors'!C"&amp;TEXT(ROUND(($U$1*'Trends Settings '!$B$1),0)+2,"0")),'2019 Equip Index Factors'!C4)*0.01,0),U2))</f>
        <v>99</v>
      </c>
      <c r="V3" s="37">
        <f ca="1">IF(OR(B3=1,'M&amp;E Property Good Factor'!U4&gt;'Trends Settings '!$B$2),
ROUND('M&amp;E Property Good Factor'!U4*IF(B3&gt;ROUND($V$1*'Trends Settings '!$B$1,0),
INDIRECT("'2019 Equip Index Factors'!C"&amp;TEXT(ROUND(($V$1*'Trends Settings '!$B$1),0)+2,"0")),
'2019 Equip Index Factors'!C4)*0.01,0),
IF(OR('M&amp;E Property Good Factor'!U3 &gt; 'Trends Settings '!$B$2,B3 &lt;=ROUND($V$1*'Trends Settings '!$B$1,0)),
ROUND('Trends Settings '!$B$2*
IF(B3&gt;ROUND($V$1*'Trends Settings '!$B$1,0),INDIRECT("'2019 Equip Index Factors'!C"&amp;TEXT(ROUND(($V$1*'Trends Settings '!$B$1),0)+2,"0")),'2019 Equip Index Factors'!C4)*0.01,0),V2))</f>
        <v>100</v>
      </c>
      <c r="W3" s="37">
        <f ca="1">IF(OR(B3=1,'M&amp;E Property Good Factor'!V4&gt;'Trends Settings '!$B$2),
ROUND('M&amp;E Property Good Factor'!V4*IF(B3&gt;ROUND($W$1*'Trends Settings '!$B$1,0),
INDIRECT("'2019 Equip Index Factors'!C"&amp;TEXT(ROUND(($W$1*'Trends Settings '!$B$1),0)+2,"0")),
'2019 Equip Index Factors'!C4)*0.01,0),
IF(OR('M&amp;E Property Good Factor'!V3 &gt; 'Trends Settings '!$B$2,B3 &lt;=ROUND($W$1*'Trends Settings '!$B$1,0)),
ROUND('Trends Settings '!$B$2*
IF(B3&gt;ROUND($W$1*'Trends Settings '!$B$1,0),INDIRECT("'2019 Equip Index Factors'!C"&amp;TEXT(ROUND(($W$1*'Trends Settings '!$B$1),0)+2,"0")),'2019 Equip Index Factors'!C4)*0.01,0),W2))</f>
        <v>101</v>
      </c>
    </row>
    <row r="4" spans="1:23" ht="12.75" customHeight="1">
      <c r="A4" s="60">
        <v>2017</v>
      </c>
      <c r="B4" s="32">
        <v>3</v>
      </c>
      <c r="C4" s="37">
        <f ca="1">IF(OR(B4=1,'M&amp;E Property Good Factor'!B5&gt;'Trends Settings '!$B$2),ROUND('M&amp;E Property Good Factor'!B5*IF(B4&gt;ROUND($C$1*'Trends Settings '!$B$1,0),INDIRECT("'2019 Equip Index Factors'!C"&amp;TEXT(ROUND(($C$1*'Trends Settings '!$B$1),0)+2,"0")),'2019 Equip Index Factors'!C5)*0.01,0),IF(OR('M&amp;E Property Good Factor'!B4 &gt; 'Trends Settings '!$B$2,B4 &lt;=ROUND($C$1*'Trends Settings '!$B$1,0)),ROUND('Trends Settings '!$B$2*IF(B4&gt;ROUND($C$1*'Trends Settings '!$B$1,0),INDIRECT("'2019 Equip Index Factors'!C"&amp;TEXT(ROUND(($C$1*'Trends Settings '!$B$1),0)+2,"0")),'2019 Equip Index Factors'!C5)*0.01,0),C3))</f>
        <v>17</v>
      </c>
      <c r="D4" s="37">
        <f ca="1">IF(OR(B4=1,'M&amp;E Property Good Factor'!C5&gt;'Trends Settings '!$B$2),
ROUND('M&amp;E Property Good Factor'!C5*IF(B4&gt;ROUND($D$1*'Trends Settings '!$B$1,0),
INDIRECT("'2019 Equip Index Factors'!C"&amp;TEXT(ROUND(($D$1*'Trends Settings '!$B$1),0)+2,"0")),
'2019 Equip Index Factors'!C5)*0.01,0),
IF(OR('M&amp;E Property Good Factor'!C4 &gt; 'Trends Settings '!$B$2,B4 &lt;=ROUND($D$1*'Trends Settings '!$B$1,0)),
ROUND('Trends Settings '!$B$2*
IF(B4&gt;ROUND($D$1*'Trends Settings '!$B$1,0),INDIRECT("'2019 Equip Index Factors'!C"&amp;TEXT(ROUND(($D$1*'Trends Settings '!$B$1),0)+2,"0")),'2019 Equip Index Factors'!C5)*0.01,0),D3))</f>
        <v>33</v>
      </c>
      <c r="E4" s="37">
        <f ca="1">IF(OR(B4=1,'M&amp;E Property Good Factor'!D5&gt;'Trends Settings '!$B$2),
ROUND('M&amp;E Property Good Factor'!D5*IF(B4&gt;ROUND($E$1*'Trends Settings '!$B$1,0),
INDIRECT("'2019 Equip Index Factors'!C"&amp;TEXT(ROUND(($E$1*'Trends Settings '!$B$1),0)+2,"0")),
'2019 Equip Index Factors'!C5)*0.01,0),
IF(OR('M&amp;E Property Good Factor'!D4 &gt; 'Trends Settings '!$B$2,B4 &lt;=ROUND($E$1*'Trends Settings '!$B$1,0)),
ROUND('Trends Settings '!$B$2*
IF(B4&gt;ROUND($E$1*'Trends Settings '!$B$1,0),INDIRECT("'2019 Equip Index Factors'!C"&amp;TEXT(ROUND(($E$1*'Trends Settings '!$B$1),0)+2,"0")),'2019 Equip Index Factors'!C5)*0.01,0),E3))</f>
        <v>46</v>
      </c>
      <c r="F4" s="37">
        <f ca="1">IF(OR(B4=1,'M&amp;E Property Good Factor'!E5&gt;'Trends Settings '!$B$2),
ROUND('M&amp;E Property Good Factor'!E5*IF(B4&gt;ROUND($F$1*'Trends Settings '!$B$1,0),
INDIRECT("'2019 Equip Index Factors'!C"&amp;TEXT(ROUND(($F$1*'Trends Settings '!$B$1),0)+2,"0")),
'2019 Equip Index Factors'!C5)*0.01,0),
IF(OR('M&amp;E Property Good Factor'!E4 &gt; 'Trends Settings '!$B$2,B4 &lt;=ROUND($F$1*'Trends Settings '!$B$1,0)),
ROUND('Trends Settings '!$B$2*
IF(B4&gt;ROUND($F$1*'Trends Settings '!$B$1,0),INDIRECT("'2019 Equip Index Factors'!C"&amp;TEXT(ROUND(($F$1*'Trends Settings '!$B$1),0)+2,"0")),'2019 Equip Index Factors'!C5)*0.01,0),F3))</f>
        <v>55</v>
      </c>
      <c r="G4" s="37">
        <f ca="1">IF(OR(B4=1,'M&amp;E Property Good Factor'!F5&gt;'Trends Settings '!$B$2),
ROUND('M&amp;E Property Good Factor'!F5*IF(B4&gt;ROUND($G$1*'Trends Settings '!$B$1,0),
INDIRECT("'2019 Equip Index Factors'!C"&amp;TEXT(ROUND(($G$1*'Trends Settings '!$B$1),0)+2,"0")),
'2019 Equip Index Factors'!C5)*0.01,0),
IF(OR('M&amp;E Property Good Factor'!F4 &gt; 'Trends Settings '!$B$2,B4 &lt;=ROUND($G$1*'Trends Settings '!$B$1,0)),
ROUND('Trends Settings '!$B$2*
IF(B4&gt;ROUND($G$1*'Trends Settings '!$B$1,0),INDIRECT("'2019 Equip Index Factors'!C"&amp;TEXT(ROUND(($G$1*'Trends Settings '!$B$1),0)+2,"0")),'2019 Equip Index Factors'!C5)*0.01,0),G3))</f>
        <v>63</v>
      </c>
      <c r="H4" s="37">
        <f ca="1">IF(OR(B4=1,'M&amp;E Property Good Factor'!G5&gt;'Trends Settings '!$B$2),
ROUND('M&amp;E Property Good Factor'!G5*IF(B4&gt;ROUND($H$1*'Trends Settings '!$B$1,0),
INDIRECT("'2019 Equip Index Factors'!C"&amp;TEXT(ROUND(($H$1*'Trends Settings '!$B$1),0)+2,"0")),
'2019 Equip Index Factors'!C5)*0.01,0),
IF(OR('M&amp;E Property Good Factor'!G4 &gt; 'Trends Settings '!$B$2,B4 &lt;=ROUND($H$1*'Trends Settings '!$B$1,0)),
ROUND('Trends Settings '!$B$2*
IF(B4&gt;ROUND($H$1*'Trends Settings '!$B$1,0),INDIRECT("'2019 Equip Index Factors'!C"&amp;TEXT(ROUND(($H$1*'Trends Settings '!$B$1),0)+2,"0")),'2019 Equip Index Factors'!C5)*0.01,0),H3))</f>
        <v>69</v>
      </c>
      <c r="I4" s="37">
        <f ca="1">IF(OR(B4=1,'M&amp;E Property Good Factor'!H5&gt;'Trends Settings '!$B$2),
ROUND('M&amp;E Property Good Factor'!H5*IF(B4&gt;ROUND($I$1*'Trends Settings '!$B$1,0),
INDIRECT("'2019 Equip Index Factors'!C"&amp;TEXT(ROUND(($I$1*'Trends Settings '!$B$1),0)+2,"0")),
'2019 Equip Index Factors'!C5)*0.01,0),
IF(OR('M&amp;E Property Good Factor'!H4 &gt; 'Trends Settings '!$B$2,B4 &lt;=ROUND($I$1*'Trends Settings '!$B$1,0)),
ROUND('Trends Settings '!$B$2*
IF(B4&gt;ROUND($I$1*'Trends Settings '!$B$1,0),INDIRECT("'2019 Equip Index Factors'!C"&amp;TEXT(ROUND(($I$1*'Trends Settings '!$B$1),0)+2,"0")),'2019 Equip Index Factors'!C5)*0.01,0),I3))</f>
        <v>73</v>
      </c>
      <c r="J4" s="37">
        <f ca="1">IF(OR(B4=1,'M&amp;E Property Good Factor'!I5&gt;'Trends Settings '!$B$2),
ROUND('M&amp;E Property Good Factor'!I5*IF(B4&gt;ROUND($J$1*'Trends Settings '!$B$1,0),
INDIRECT("'2019 Equip Index Factors'!C"&amp;TEXT(ROUND(($J$1*'Trends Settings '!$B$1),0)+2,"0")),
'2019 Equip Index Factors'!C5)*0.01,0),
IF(OR('M&amp;E Property Good Factor'!I4 &gt; 'Trends Settings '!$B$2,B4 &lt;=ROUND($J$1*'Trends Settings '!$B$1,0)),
ROUND('Trends Settings '!$B$2*
IF(B4&gt;ROUND($J$1*'Trends Settings '!$B$1,0),INDIRECT("'2019 Equip Index Factors'!C"&amp;TEXT(ROUND(($J$1*'Trends Settings '!$B$1),0)+2,"0")),'2019 Equip Index Factors'!C5)*0.01,0),J3))</f>
        <v>77</v>
      </c>
      <c r="K4" s="37">
        <f ca="1">IF(OR(B4=1,'M&amp;E Property Good Factor'!J5&gt;'Trends Settings '!$B$2),
ROUND('M&amp;E Property Good Factor'!J5*IF(B4&gt;ROUND($K$1*'Trends Settings '!$B$1,0),
INDIRECT("'2019 Equip Index Factors'!C"&amp;TEXT(ROUND(($K$1*'Trends Settings '!$B$1),0)+2,"0")),
'2019 Equip Index Factors'!C5)*0.01,0),
IF(OR('M&amp;E Property Good Factor'!J4 &gt; 'Trends Settings '!$B$2,B4 &lt;=ROUND($K$1*'Trends Settings '!$B$1,0)),
ROUND('Trends Settings '!$B$2*
IF(B4&gt;ROUND($K$1*'Trends Settings '!$B$1,0),INDIRECT("'2019 Equip Index Factors'!C"&amp;TEXT(ROUND(($K$1*'Trends Settings '!$B$1),0)+2,"0")),'2019 Equip Index Factors'!C5)*0.01,0),K3))</f>
        <v>80</v>
      </c>
      <c r="L4" s="37">
        <f ca="1">IF(OR(B4=1,'M&amp;E Property Good Factor'!K5&gt;'Trends Settings '!$B$2),
ROUND('M&amp;E Property Good Factor'!K5*IF(B4&gt;ROUND($L$1*'Trends Settings '!$B$1,0),
INDIRECT("'2019 Equip Index Factors'!C"&amp;TEXT(ROUND(($L$1*'Trends Settings '!$B$1),0)+2,"0")),
'2019 Equip Index Factors'!C5)*0.01,0),
IF(OR('M&amp;E Property Good Factor'!K4 &gt; 'Trends Settings '!$B$2,B4 &lt;=ROUND($L$1*'Trends Settings '!$B$1,0)),
ROUND('Trends Settings '!$B$2*
IF(B4&gt;ROUND($L$1*'Trends Settings '!$B$1,0),INDIRECT("'2019 Equip Index Factors'!C"&amp;TEXT(ROUND(($L$1*'Trends Settings '!$B$1),0)+2,"0")),'2019 Equip Index Factors'!C5)*0.01,0),L3))</f>
        <v>83</v>
      </c>
      <c r="M4" s="37">
        <f ca="1">IF(OR(B4=1,'M&amp;E Property Good Factor'!L5&gt;'Trends Settings '!$B$2),
ROUND('M&amp;E Property Good Factor'!L5*IF(B4&gt;ROUND($M$1*'Trends Settings '!$B$1,0),
INDIRECT("'2019 Equip Index Factors'!C"&amp;TEXT(ROUND(($M$1*'Trends Settings '!$B$1),0)+2,"0")),
'2019 Equip Index Factors'!C5)*0.01,0),
IF(OR('M&amp;E Property Good Factor'!L4 &gt; 'Trends Settings '!$B$2,B4 &lt;=ROUND($M$1*'Trends Settings '!$B$1,0)),
ROUND('Trends Settings '!$B$2*
IF(B4&gt;ROUND($M$1*'Trends Settings '!$B$1,0),INDIRECT("'2019 Equip Index Factors'!C"&amp;TEXT(ROUND(($M$1*'Trends Settings '!$B$1),0)+2,"0")),'2019 Equip Index Factors'!C5)*0.01,0),M3))</f>
        <v>85</v>
      </c>
      <c r="N4" s="37">
        <f ca="1">IF(OR(B4=1,'M&amp;E Property Good Factor'!M5&gt;'Trends Settings '!$B$2),
ROUND('M&amp;E Property Good Factor'!M5*IF(B4&gt;ROUND($N$1*'Trends Settings '!$B$1,0),
INDIRECT("'2019 Equip Index Factors'!C"&amp;TEXT(ROUND(($N$1*'Trends Settings '!$B$1),0)+2,"0")),
'2019 Equip Index Factors'!C5)*0.01,0),
IF(OR('M&amp;E Property Good Factor'!M4 &gt; 'Trends Settings '!$B$2,B4 &lt;=ROUND($N$1*'Trends Settings '!$B$1,0)),
ROUND('Trends Settings '!$B$2*
IF(B4&gt;ROUND($N$1*'Trends Settings '!$B$1,0),INDIRECT("'2019 Equip Index Factors'!C"&amp;TEXT(ROUND(($N$1*'Trends Settings '!$B$1),0)+2,"0")),'2019 Equip Index Factors'!C5)*0.01,0),N3))</f>
        <v>87</v>
      </c>
      <c r="O4" s="37">
        <f ca="1">IF(OR(B4=1,'M&amp;E Property Good Factor'!N5&gt;'Trends Settings '!$B$2),
ROUND('M&amp;E Property Good Factor'!N5*IF(B4&gt;ROUND($O$1*'Trends Settings '!$B$1,0),
INDIRECT("'2019 Equip Index Factors'!C"&amp;TEXT(ROUND(($O$1*'Trends Settings '!$B$1),0)+2,"0")),
'2019 Equip Index Factors'!C5)*0.01,0),
IF(OR('M&amp;E Property Good Factor'!N4 &gt; 'Trends Settings '!$B$2,B4 &lt;=ROUND($O$1*'Trends Settings '!$B$1,0)),
ROUND('Trends Settings '!$B$2*
IF(B4&gt;ROUND($O$1*'Trends Settings '!$B$1,0),INDIRECT("'2019 Equip Index Factors'!C"&amp;TEXT(ROUND(($O$1*'Trends Settings '!$B$1),0)+2,"0")),'2019 Equip Index Factors'!C5)*0.01,0),O3))</f>
        <v>88</v>
      </c>
      <c r="P4" s="37">
        <f ca="1">IF(OR(B4=1,'M&amp;E Property Good Factor'!O5&gt;'Trends Settings '!$B$2),
ROUND('M&amp;E Property Good Factor'!O5*IF(B4&gt;ROUND($P$1*'Trends Settings '!$B$1,0),
INDIRECT("'2019 Equip Index Factors'!C"&amp;TEXT(ROUND(($P$1*'Trends Settings '!$B$1),0)+2,"0")),
'2019 Equip Index Factors'!C5)*0.01,0),
IF(OR('M&amp;E Property Good Factor'!O4 &gt; 'Trends Settings '!$B$2,B4 &lt;=ROUND($P$1*'Trends Settings '!$B$1,0)),
ROUND('Trends Settings '!$B$2*
IF(B4&gt;ROUND($P$1*'Trends Settings '!$B$1,0),INDIRECT("'2019 Equip Index Factors'!C"&amp;TEXT(ROUND(($P$1*'Trends Settings '!$B$1),0)+2,"0")),'2019 Equip Index Factors'!C5)*0.01,0),P3))</f>
        <v>91</v>
      </c>
      <c r="Q4" s="37">
        <f ca="1">IF(OR(B4=1,'M&amp;E Property Good Factor'!P5&gt;'Trends Settings '!$B$2),
ROUND('M&amp;E Property Good Factor'!P5*IF(B4&gt;ROUND($Q$1*'Trends Settings '!$B$1,0),
INDIRECT("'2019 Equip Index Factors'!C"&amp;TEXT(ROUND(($Q$1*'Trends Settings '!$B$1),0)+2,"0")),
'2019 Equip Index Factors'!C5)*0.01,0),
IF(OR('M&amp;E Property Good Factor'!P4 &gt; 'Trends Settings '!$B$2,B4 &lt;=ROUND($Q$1*'Trends Settings '!$B$1,0)),
ROUND('Trends Settings '!$B$2*
IF(B4&gt;ROUND($Q$1*'Trends Settings '!$B$1,0),INDIRECT("'2019 Equip Index Factors'!C"&amp;TEXT(ROUND(($Q$1*'Trends Settings '!$B$1),0)+2,"0")),'2019 Equip Index Factors'!C5)*0.01,0),Q3))</f>
        <v>92</v>
      </c>
      <c r="R4" s="37">
        <f ca="1">IF(OR(B4=1,'M&amp;E Property Good Factor'!Q5&gt;'Trends Settings '!$B$2),
ROUND('M&amp;E Property Good Factor'!Q5*IF(B4&gt;ROUND($R$1*'Trends Settings '!$B$1,0),
INDIRECT("'2019 Equip Index Factors'!C"&amp;TEXT(ROUND(($R$1*'Trends Settings '!$B$1),0)+2,"0")),
'2019 Equip Index Factors'!C5)*0.01,0),
IF(OR('M&amp;E Property Good Factor'!Q4 &gt; 'Trends Settings '!$B$2,B4 &lt;=ROUND($R$1*'Trends Settings '!$B$1,0)),
ROUND('Trends Settings '!$B$2*
IF(B4&gt;ROUND($R$1*'Trends Settings '!$B$1,0),INDIRECT("'2019 Equip Index Factors'!C"&amp;TEXT(ROUND(($R$1*'Trends Settings '!$B$1),0)+2,"0")),'2019 Equip Index Factors'!C5)*0.01,0),R3))</f>
        <v>94</v>
      </c>
      <c r="S4" s="37">
        <f ca="1">IF(OR(B4=1,'M&amp;E Property Good Factor'!R5&gt;'Trends Settings '!$B$2),
ROUND('M&amp;E Property Good Factor'!R5*IF(B4&gt;ROUND($S$1*'Trends Settings '!$B$1,0),
INDIRECT("'2019 Equip Index Factors'!C"&amp;TEXT(ROUND(($S$1*'Trends Settings '!$B$1),0)+2,"0")),
'2019 Equip Index Factors'!C5)*0.01,0),
IF(OR('M&amp;E Property Good Factor'!R4 &gt; 'Trends Settings '!$B$2,B4 &lt;=ROUND($S$1*'Trends Settings '!$B$1,0)),
ROUND('Trends Settings '!$B$2*
IF(B4&gt;ROUND($S$1*'Trends Settings '!$B$1,0),INDIRECT("'2019 Equip Index Factors'!C"&amp;TEXT(ROUND(($S$1*'Trends Settings '!$B$1),0)+2,"0")),'2019 Equip Index Factors'!C5)*0.01,0),S3))</f>
        <v>95</v>
      </c>
      <c r="T4" s="37">
        <f ca="1">IF(OR(B4=1,'M&amp;E Property Good Factor'!S5&gt;'Trends Settings '!$B$2),
ROUND('M&amp;E Property Good Factor'!S5*IF(B4&gt;ROUND($T$1*'Trends Settings '!$B$1,0),
INDIRECT("'2019 Equip Index Factors'!C"&amp;TEXT(ROUND(($T$1*'Trends Settings '!$B$1),0)+2,"0")),
'2019 Equip Index Factors'!C5)*0.01,0),
IF(OR('M&amp;E Property Good Factor'!S4 &gt; 'Trends Settings '!$B$2,B4 &lt;=ROUND($T$1*'Trends Settings '!$B$1,0)),
ROUND('Trends Settings '!$B$2*
IF(B4&gt;ROUND($T$1*'Trends Settings '!$B$1,0),INDIRECT("'2019 Equip Index Factors'!C"&amp;TEXT(ROUND(($T$1*'Trends Settings '!$B$1),0)+2,"0")),'2019 Equip Index Factors'!C5)*0.01,0),T3))</f>
        <v>98</v>
      </c>
      <c r="U4" s="37">
        <f ca="1">IF(OR(B4=1,'M&amp;E Property Good Factor'!T5&gt;'Trends Settings '!$B$2),
ROUND('M&amp;E Property Good Factor'!T5*IF(B4&gt;ROUND($U$1*'Trends Settings '!$B$1,0),
INDIRECT("'2019 Equip Index Factors'!C"&amp;TEXT(ROUND(($U$1*'Trends Settings '!$B$1),0)+2,"0")),
'2019 Equip Index Factors'!C5)*0.01,0),
IF(OR('M&amp;E Property Good Factor'!T4 &gt; 'Trends Settings '!$B$2,B4 &lt;=ROUND($U$1*'Trends Settings '!$B$1,0)),
ROUND('Trends Settings '!$B$2*
IF(B4&gt;ROUND($U$1*'Trends Settings '!$B$1,0),INDIRECT("'2019 Equip Index Factors'!C"&amp;TEXT(ROUND(($U$1*'Trends Settings '!$B$1),0)+2,"0")),'2019 Equip Index Factors'!C5)*0.01,0),U3))</f>
        <v>100</v>
      </c>
      <c r="V4" s="37">
        <f ca="1">IF(OR(B4=1,'M&amp;E Property Good Factor'!U5&gt;'Trends Settings '!$B$2),
ROUND('M&amp;E Property Good Factor'!U5*IF(B4&gt;ROUND($V$1*'Trends Settings '!$B$1,0),
INDIRECT("'2019 Equip Index Factors'!C"&amp;TEXT(ROUND(($V$1*'Trends Settings '!$B$1),0)+2,"0")),
'2019 Equip Index Factors'!C5)*0.01,0),
IF(OR('M&amp;E Property Good Factor'!U4 &gt; 'Trends Settings '!$B$2,B4 &lt;=ROUND($V$1*'Trends Settings '!$B$1,0)),
ROUND('Trends Settings '!$B$2*
IF(B4&gt;ROUND($V$1*'Trends Settings '!$B$1,0),INDIRECT("'2019 Equip Index Factors'!C"&amp;TEXT(ROUND(($V$1*'Trends Settings '!$B$1),0)+2,"0")),'2019 Equip Index Factors'!C5)*0.01,0),V3))</f>
        <v>101</v>
      </c>
      <c r="W4" s="37">
        <f ca="1">IF(OR(B4=1,'M&amp;E Property Good Factor'!V5&gt;'Trends Settings '!$B$2),
ROUND('M&amp;E Property Good Factor'!V5*IF(B4&gt;ROUND($W$1*'Trends Settings '!$B$1,0),
INDIRECT("'2019 Equip Index Factors'!C"&amp;TEXT(ROUND(($W$1*'Trends Settings '!$B$1),0)+2,"0")),
'2019 Equip Index Factors'!C5)*0.01,0),
IF(OR('M&amp;E Property Good Factor'!V4 &gt; 'Trends Settings '!$B$2,B4 &lt;=ROUND($W$1*'Trends Settings '!$B$1,0)),
ROUND('Trends Settings '!$B$2*
IF(B4&gt;ROUND($W$1*'Trends Settings '!$B$1,0),INDIRECT("'2019 Equip Index Factors'!C"&amp;TEXT(ROUND(($W$1*'Trends Settings '!$B$1),0)+2,"0")),'2019 Equip Index Factors'!C5)*0.01,0),W3))</f>
        <v>102</v>
      </c>
    </row>
    <row r="5" spans="1:23" ht="12.75" customHeight="1">
      <c r="A5" s="60">
        <v>2016</v>
      </c>
      <c r="B5" s="32">
        <v>4</v>
      </c>
      <c r="C5" s="37">
        <f ca="1">IF(OR(B5=1,'M&amp;E Property Good Factor'!B6&gt;'Trends Settings '!$B$2),ROUND('M&amp;E Property Good Factor'!B6*IF(B5&gt;ROUND($C$1*'Trends Settings '!$B$1,0),INDIRECT("'2019 Equip Index Factors'!C"&amp;TEXT(ROUND(($C$1*'Trends Settings '!$B$1),0)+2,"0")),'2019 Equip Index Factors'!C6)*0.01,0),IF(OR('M&amp;E Property Good Factor'!B5 &gt; 'Trends Settings '!$B$2,B5 &lt;=ROUND($C$1*'Trends Settings '!$B$1,0)),ROUND('Trends Settings '!$B$2*IF(B5&gt;ROUND($C$1*'Trends Settings '!$B$1,0),INDIRECT("'2019 Equip Index Factors'!C"&amp;TEXT(ROUND(($C$1*'Trends Settings '!$B$1),0)+2,"0")),'2019 Equip Index Factors'!C6)*0.01,0),C4))</f>
        <v>10</v>
      </c>
      <c r="D5" s="37">
        <f ca="1">IF(OR(B5=1,'M&amp;E Property Good Factor'!C6&gt;'Trends Settings '!$B$2),
ROUND('M&amp;E Property Good Factor'!C6*IF(B5&gt;ROUND($D$1*'Trends Settings '!$B$1,0),
INDIRECT("'2019 Equip Index Factors'!C"&amp;TEXT(ROUND(($D$1*'Trends Settings '!$B$1),0)+2,"0")),
'2019 Equip Index Factors'!C6)*0.01,0),
IF(OR('M&amp;E Property Good Factor'!C5 &gt; 'Trends Settings '!$B$2,B5 &lt;=ROUND($D$1*'Trends Settings '!$B$1,0)),
ROUND('Trends Settings '!$B$2*
IF(B5&gt;ROUND($D$1*'Trends Settings '!$B$1,0),INDIRECT("'2019 Equip Index Factors'!C"&amp;TEXT(ROUND(($D$1*'Trends Settings '!$B$1),0)+2,"0")),'2019 Equip Index Factors'!C6)*0.01,0),D4))</f>
        <v>17</v>
      </c>
      <c r="E5" s="37">
        <f ca="1">IF(OR(B5=1,'M&amp;E Property Good Factor'!D6&gt;'Trends Settings '!$B$2),
ROUND('M&amp;E Property Good Factor'!D6*IF(B5&gt;ROUND($E$1*'Trends Settings '!$B$1,0),
INDIRECT("'2019 Equip Index Factors'!C"&amp;TEXT(ROUND(($E$1*'Trends Settings '!$B$1),0)+2,"0")),
'2019 Equip Index Factors'!C6)*0.01,0),
IF(OR('M&amp;E Property Good Factor'!D5 &gt; 'Trends Settings '!$B$2,B5 &lt;=ROUND($E$1*'Trends Settings '!$B$1,0)),
ROUND('Trends Settings '!$B$2*
IF(B5&gt;ROUND($E$1*'Trends Settings '!$B$1,0),INDIRECT("'2019 Equip Index Factors'!C"&amp;TEXT(ROUND(($E$1*'Trends Settings '!$B$1),0)+2,"0")),'2019 Equip Index Factors'!C6)*0.01,0),E4))</f>
        <v>30</v>
      </c>
      <c r="F5" s="37">
        <f ca="1">IF(OR(B5=1,'M&amp;E Property Good Factor'!E6&gt;'Trends Settings '!$B$2),
ROUND('M&amp;E Property Good Factor'!E6*IF(B5&gt;ROUND($F$1*'Trends Settings '!$B$1,0),
INDIRECT("'2019 Equip Index Factors'!C"&amp;TEXT(ROUND(($F$1*'Trends Settings '!$B$1),0)+2,"0")),
'2019 Equip Index Factors'!C6)*0.01,0),
IF(OR('M&amp;E Property Good Factor'!E5 &gt; 'Trends Settings '!$B$2,B5 &lt;=ROUND($F$1*'Trends Settings '!$B$1,0)),
ROUND('Trends Settings '!$B$2*
IF(B5&gt;ROUND($F$1*'Trends Settings '!$B$1,0),INDIRECT("'2019 Equip Index Factors'!C"&amp;TEXT(ROUND(($F$1*'Trends Settings '!$B$1),0)+2,"0")),'2019 Equip Index Factors'!C6)*0.01,0),F4))</f>
        <v>41</v>
      </c>
      <c r="G5" s="37">
        <f ca="1">IF(OR(B5=1,'M&amp;E Property Good Factor'!F6&gt;'Trends Settings '!$B$2),
ROUND('M&amp;E Property Good Factor'!F6*IF(B5&gt;ROUND($G$1*'Trends Settings '!$B$1,0),
INDIRECT("'2019 Equip Index Factors'!C"&amp;TEXT(ROUND(($G$1*'Trends Settings '!$B$1),0)+2,"0")),
'2019 Equip Index Factors'!C6)*0.01,0),
IF(OR('M&amp;E Property Good Factor'!F5 &gt; 'Trends Settings '!$B$2,B5 &lt;=ROUND($G$1*'Trends Settings '!$B$1,0)),
ROUND('Trends Settings '!$B$2*
IF(B5&gt;ROUND($G$1*'Trends Settings '!$B$1,0),INDIRECT("'2019 Equip Index Factors'!C"&amp;TEXT(ROUND(($G$1*'Trends Settings '!$B$1),0)+2,"0")),'2019 Equip Index Factors'!C6)*0.01,0),G4))</f>
        <v>50</v>
      </c>
      <c r="H5" s="37">
        <f ca="1">IF(OR(B5=1,'M&amp;E Property Good Factor'!G6&gt;'Trends Settings '!$B$2),
ROUND('M&amp;E Property Good Factor'!G6*IF(B5&gt;ROUND($H$1*'Trends Settings '!$B$1,0),
INDIRECT("'2019 Equip Index Factors'!C"&amp;TEXT(ROUND(($H$1*'Trends Settings '!$B$1),0)+2,"0")),
'2019 Equip Index Factors'!C6)*0.01,0),
IF(OR('M&amp;E Property Good Factor'!G5 &gt; 'Trends Settings '!$B$2,B5 &lt;=ROUND($H$1*'Trends Settings '!$B$1,0)),
ROUND('Trends Settings '!$B$2*
IF(B5&gt;ROUND($H$1*'Trends Settings '!$B$1,0),INDIRECT("'2019 Equip Index Factors'!C"&amp;TEXT(ROUND(($H$1*'Trends Settings '!$B$1),0)+2,"0")),'2019 Equip Index Factors'!C6)*0.01,0),H4))</f>
        <v>58</v>
      </c>
      <c r="I5" s="37">
        <f ca="1">IF(OR(B5=1,'M&amp;E Property Good Factor'!H6&gt;'Trends Settings '!$B$2),
ROUND('M&amp;E Property Good Factor'!H6*IF(B5&gt;ROUND($I$1*'Trends Settings '!$B$1,0),
INDIRECT("'2019 Equip Index Factors'!C"&amp;TEXT(ROUND(($I$1*'Trends Settings '!$B$1),0)+2,"0")),
'2019 Equip Index Factors'!C6)*0.01,0),
IF(OR('M&amp;E Property Good Factor'!H5 &gt; 'Trends Settings '!$B$2,B5 &lt;=ROUND($I$1*'Trends Settings '!$B$1,0)),
ROUND('Trends Settings '!$B$2*
IF(B5&gt;ROUND($I$1*'Trends Settings '!$B$1,0),INDIRECT("'2019 Equip Index Factors'!C"&amp;TEXT(ROUND(($I$1*'Trends Settings '!$B$1),0)+2,"0")),'2019 Equip Index Factors'!C6)*0.01,0),I4))</f>
        <v>63</v>
      </c>
      <c r="J5" s="37">
        <f ca="1">IF(OR(B5=1,'M&amp;E Property Good Factor'!I6&gt;'Trends Settings '!$B$2),
ROUND('M&amp;E Property Good Factor'!I6*IF(B5&gt;ROUND($J$1*'Trends Settings '!$B$1,0),
INDIRECT("'2019 Equip Index Factors'!C"&amp;TEXT(ROUND(($J$1*'Trends Settings '!$B$1),0)+2,"0")),
'2019 Equip Index Factors'!C6)*0.01,0),
IF(OR('M&amp;E Property Good Factor'!I5 &gt; 'Trends Settings '!$B$2,B5 &lt;=ROUND($J$1*'Trends Settings '!$B$1,0)),
ROUND('Trends Settings '!$B$2*
IF(B5&gt;ROUND($J$1*'Trends Settings '!$B$1,0),INDIRECT("'2019 Equip Index Factors'!C"&amp;TEXT(ROUND(($J$1*'Trends Settings '!$B$1),0)+2,"0")),'2019 Equip Index Factors'!C6)*0.01,0),J4))</f>
        <v>67</v>
      </c>
      <c r="K5" s="37">
        <f ca="1">IF(OR(B5=1,'M&amp;E Property Good Factor'!J6&gt;'Trends Settings '!$B$2),
ROUND('M&amp;E Property Good Factor'!J6*IF(B5&gt;ROUND($K$1*'Trends Settings '!$B$1,0),
INDIRECT("'2019 Equip Index Factors'!C"&amp;TEXT(ROUND(($K$1*'Trends Settings '!$B$1),0)+2,"0")),
'2019 Equip Index Factors'!C6)*0.01,0),
IF(OR('M&amp;E Property Good Factor'!J5 &gt; 'Trends Settings '!$B$2,B5 &lt;=ROUND($K$1*'Trends Settings '!$B$1,0)),
ROUND('Trends Settings '!$B$2*
IF(B5&gt;ROUND($K$1*'Trends Settings '!$B$1,0),INDIRECT("'2019 Equip Index Factors'!C"&amp;TEXT(ROUND(($K$1*'Trends Settings '!$B$1),0)+2,"0")),'2019 Equip Index Factors'!C6)*0.01,0),K4))</f>
        <v>72</v>
      </c>
      <c r="L5" s="37">
        <f ca="1">IF(OR(B5=1,'M&amp;E Property Good Factor'!K6&gt;'Trends Settings '!$B$2),
ROUND('M&amp;E Property Good Factor'!K6*IF(B5&gt;ROUND($L$1*'Trends Settings '!$B$1,0),
INDIRECT("'2019 Equip Index Factors'!C"&amp;TEXT(ROUND(($L$1*'Trends Settings '!$B$1),0)+2,"0")),
'2019 Equip Index Factors'!C6)*0.01,0),
IF(OR('M&amp;E Property Good Factor'!K5 &gt; 'Trends Settings '!$B$2,B5 &lt;=ROUND($L$1*'Trends Settings '!$B$1,0)),
ROUND('Trends Settings '!$B$2*
IF(B5&gt;ROUND($L$1*'Trends Settings '!$B$1,0),INDIRECT("'2019 Equip Index Factors'!C"&amp;TEXT(ROUND(($L$1*'Trends Settings '!$B$1),0)+2,"0")),'2019 Equip Index Factors'!C6)*0.01,0),L4))</f>
        <v>75</v>
      </c>
      <c r="M5" s="37">
        <f ca="1">IF(OR(B5=1,'M&amp;E Property Good Factor'!L6&gt;'Trends Settings '!$B$2),
ROUND('M&amp;E Property Good Factor'!L6*IF(B5&gt;ROUND($M$1*'Trends Settings '!$B$1,0),
INDIRECT("'2019 Equip Index Factors'!C"&amp;TEXT(ROUND(($M$1*'Trends Settings '!$B$1),0)+2,"0")),
'2019 Equip Index Factors'!C6)*0.01,0),
IF(OR('M&amp;E Property Good Factor'!L5 &gt; 'Trends Settings '!$B$2,B5 &lt;=ROUND($M$1*'Trends Settings '!$B$1,0)),
ROUND('Trends Settings '!$B$2*
IF(B5&gt;ROUND($M$1*'Trends Settings '!$B$1,0),INDIRECT("'2019 Equip Index Factors'!C"&amp;TEXT(ROUND(($M$1*'Trends Settings '!$B$1),0)+2,"0")),'2019 Equip Index Factors'!C6)*0.01,0),M4))</f>
        <v>78</v>
      </c>
      <c r="N5" s="37">
        <f ca="1">IF(OR(B5=1,'M&amp;E Property Good Factor'!M6&gt;'Trends Settings '!$B$2),
ROUND('M&amp;E Property Good Factor'!M6*IF(B5&gt;ROUND($N$1*'Trends Settings '!$B$1,0),
INDIRECT("'2019 Equip Index Factors'!C"&amp;TEXT(ROUND(($N$1*'Trends Settings '!$B$1),0)+2,"0")),
'2019 Equip Index Factors'!C6)*0.01,0),
IF(OR('M&amp;E Property Good Factor'!M5 &gt; 'Trends Settings '!$B$2,B5 &lt;=ROUND($N$1*'Trends Settings '!$B$1,0)),
ROUND('Trends Settings '!$B$2*
IF(B5&gt;ROUND($N$1*'Trends Settings '!$B$1,0),INDIRECT("'2019 Equip Index Factors'!C"&amp;TEXT(ROUND(($N$1*'Trends Settings '!$B$1),0)+2,"0")),'2019 Equip Index Factors'!C6)*0.01,0),N4))</f>
        <v>80</v>
      </c>
      <c r="O5" s="37">
        <f ca="1">IF(OR(B5=1,'M&amp;E Property Good Factor'!N6&gt;'Trends Settings '!$B$2),
ROUND('M&amp;E Property Good Factor'!N6*IF(B5&gt;ROUND($O$1*'Trends Settings '!$B$1,0),
INDIRECT("'2019 Equip Index Factors'!C"&amp;TEXT(ROUND(($O$1*'Trends Settings '!$B$1),0)+2,"0")),
'2019 Equip Index Factors'!C6)*0.01,0),
IF(OR('M&amp;E Property Good Factor'!N5 &gt; 'Trends Settings '!$B$2,B5 &lt;=ROUND($O$1*'Trends Settings '!$B$1,0)),
ROUND('Trends Settings '!$B$2*
IF(B5&gt;ROUND($O$1*'Trends Settings '!$B$1,0),INDIRECT("'2019 Equip Index Factors'!C"&amp;TEXT(ROUND(($O$1*'Trends Settings '!$B$1),0)+2,"0")),'2019 Equip Index Factors'!C6)*0.01,0),O4))</f>
        <v>83</v>
      </c>
      <c r="P5" s="37">
        <f ca="1">IF(OR(B5=1,'M&amp;E Property Good Factor'!O6&gt;'Trends Settings '!$B$2),
ROUND('M&amp;E Property Good Factor'!O6*IF(B5&gt;ROUND($P$1*'Trends Settings '!$B$1,0),
INDIRECT("'2019 Equip Index Factors'!C"&amp;TEXT(ROUND(($P$1*'Trends Settings '!$B$1),0)+2,"0")),
'2019 Equip Index Factors'!C6)*0.01,0),
IF(OR('M&amp;E Property Good Factor'!O5 &gt; 'Trends Settings '!$B$2,B5 &lt;=ROUND($P$1*'Trends Settings '!$B$1,0)),
ROUND('Trends Settings '!$B$2*
IF(B5&gt;ROUND($P$1*'Trends Settings '!$B$1,0),INDIRECT("'2019 Equip Index Factors'!C"&amp;TEXT(ROUND(($P$1*'Trends Settings '!$B$1),0)+2,"0")),'2019 Equip Index Factors'!C6)*0.01,0),P4))</f>
        <v>87</v>
      </c>
      <c r="Q5" s="37">
        <f ca="1">IF(OR(B5=1,'M&amp;E Property Good Factor'!P6&gt;'Trends Settings '!$B$2),
ROUND('M&amp;E Property Good Factor'!P6*IF(B5&gt;ROUND($Q$1*'Trends Settings '!$B$1,0),
INDIRECT("'2019 Equip Index Factors'!C"&amp;TEXT(ROUND(($Q$1*'Trends Settings '!$B$1),0)+2,"0")),
'2019 Equip Index Factors'!C6)*0.01,0),
IF(OR('M&amp;E Property Good Factor'!P5 &gt; 'Trends Settings '!$B$2,B5 &lt;=ROUND($Q$1*'Trends Settings '!$B$1,0)),
ROUND('Trends Settings '!$B$2*
IF(B5&gt;ROUND($Q$1*'Trends Settings '!$B$1,0),INDIRECT("'2019 Equip Index Factors'!C"&amp;TEXT(ROUND(($Q$1*'Trends Settings '!$B$1),0)+2,"0")),'2019 Equip Index Factors'!C6)*0.01,0),Q4))</f>
        <v>88</v>
      </c>
      <c r="R5" s="37">
        <f ca="1">IF(OR(B5=1,'M&amp;E Property Good Factor'!Q6&gt;'Trends Settings '!$B$2),
ROUND('M&amp;E Property Good Factor'!Q6*IF(B5&gt;ROUND($R$1*'Trends Settings '!$B$1,0),
INDIRECT("'2019 Equip Index Factors'!C"&amp;TEXT(ROUND(($R$1*'Trends Settings '!$B$1),0)+2,"0")),
'2019 Equip Index Factors'!C6)*0.01,0),
IF(OR('M&amp;E Property Good Factor'!Q5 &gt; 'Trends Settings '!$B$2,B5 &lt;=ROUND($R$1*'Trends Settings '!$B$1,0)),
ROUND('Trends Settings '!$B$2*
IF(B5&gt;ROUND($R$1*'Trends Settings '!$B$1,0),INDIRECT("'2019 Equip Index Factors'!C"&amp;TEXT(ROUND(($R$1*'Trends Settings '!$B$1),0)+2,"0")),'2019 Equip Index Factors'!C6)*0.01,0),R4))</f>
        <v>91</v>
      </c>
      <c r="S5" s="37">
        <f ca="1">IF(OR(B5=1,'M&amp;E Property Good Factor'!R6&gt;'Trends Settings '!$B$2),
ROUND('M&amp;E Property Good Factor'!R6*IF(B5&gt;ROUND($S$1*'Trends Settings '!$B$1,0),
INDIRECT("'2019 Equip Index Factors'!C"&amp;TEXT(ROUND(($S$1*'Trends Settings '!$B$1),0)+2,"0")),
'2019 Equip Index Factors'!C6)*0.01,0),
IF(OR('M&amp;E Property Good Factor'!R5 &gt; 'Trends Settings '!$B$2,B5 &lt;=ROUND($S$1*'Trends Settings '!$B$1,0)),
ROUND('Trends Settings '!$B$2*
IF(B5&gt;ROUND($S$1*'Trends Settings '!$B$1,0),INDIRECT("'2019 Equip Index Factors'!C"&amp;TEXT(ROUND(($S$1*'Trends Settings '!$B$1),0)+2,"0")),'2019 Equip Index Factors'!C6)*0.01,0),S4))</f>
        <v>93</v>
      </c>
      <c r="T5" s="37">
        <f ca="1">IF(OR(B5=1,'M&amp;E Property Good Factor'!S6&gt;'Trends Settings '!$B$2),
ROUND('M&amp;E Property Good Factor'!S6*IF(B5&gt;ROUND($T$1*'Trends Settings '!$B$1,0),
INDIRECT("'2019 Equip Index Factors'!C"&amp;TEXT(ROUND(($T$1*'Trends Settings '!$B$1),0)+2,"0")),
'2019 Equip Index Factors'!C6)*0.01,0),
IF(OR('M&amp;E Property Good Factor'!S5 &gt; 'Trends Settings '!$B$2,B5 &lt;=ROUND($T$1*'Trends Settings '!$B$1,0)),
ROUND('Trends Settings '!$B$2*
IF(B5&gt;ROUND($T$1*'Trends Settings '!$B$1,0),INDIRECT("'2019 Equip Index Factors'!C"&amp;TEXT(ROUND(($T$1*'Trends Settings '!$B$1),0)+2,"0")),'2019 Equip Index Factors'!C6)*0.01,0),T4))</f>
        <v>95</v>
      </c>
      <c r="U5" s="37">
        <f ca="1">IF(OR(B5=1,'M&amp;E Property Good Factor'!T6&gt;'Trends Settings '!$B$2),
ROUND('M&amp;E Property Good Factor'!T6*IF(B5&gt;ROUND($U$1*'Trends Settings '!$B$1,0),
INDIRECT("'2019 Equip Index Factors'!C"&amp;TEXT(ROUND(($U$1*'Trends Settings '!$B$1),0)+2,"0")),
'2019 Equip Index Factors'!C6)*0.01,0),
IF(OR('M&amp;E Property Good Factor'!T5 &gt; 'Trends Settings '!$B$2,B5 &lt;=ROUND($U$1*'Trends Settings '!$B$1,0)),
ROUND('Trends Settings '!$B$2*
IF(B5&gt;ROUND($U$1*'Trends Settings '!$B$1,0),INDIRECT("'2019 Equip Index Factors'!C"&amp;TEXT(ROUND(($U$1*'Trends Settings '!$B$1),0)+2,"0")),'2019 Equip Index Factors'!C6)*0.01,0),U4))</f>
        <v>98</v>
      </c>
      <c r="V5" s="37">
        <f ca="1">IF(OR(B5=1,'M&amp;E Property Good Factor'!U6&gt;'Trends Settings '!$B$2),
ROUND('M&amp;E Property Good Factor'!U6*IF(B5&gt;ROUND($V$1*'Trends Settings '!$B$1,0),
INDIRECT("'2019 Equip Index Factors'!C"&amp;TEXT(ROUND(($V$1*'Trends Settings '!$B$1),0)+2,"0")),
'2019 Equip Index Factors'!C6)*0.01,0),
IF(OR('M&amp;E Property Good Factor'!U5 &gt; 'Trends Settings '!$B$2,B5 &lt;=ROUND($V$1*'Trends Settings '!$B$1,0)),
ROUND('Trends Settings '!$B$2*
IF(B5&gt;ROUND($V$1*'Trends Settings '!$B$1,0),INDIRECT("'2019 Equip Index Factors'!C"&amp;TEXT(ROUND(($V$1*'Trends Settings '!$B$1),0)+2,"0")),'2019 Equip Index Factors'!C6)*0.01,0),V4))</f>
        <v>101</v>
      </c>
      <c r="W5" s="37">
        <f ca="1">IF(OR(B5=1,'M&amp;E Property Good Factor'!V6&gt;'Trends Settings '!$B$2),
ROUND('M&amp;E Property Good Factor'!V6*IF(B5&gt;ROUND($W$1*'Trends Settings '!$B$1,0),
INDIRECT("'2019 Equip Index Factors'!C"&amp;TEXT(ROUND(($W$1*'Trends Settings '!$B$1),0)+2,"0")),
'2019 Equip Index Factors'!C6)*0.01,0),
IF(OR('M&amp;E Property Good Factor'!V5 &gt; 'Trends Settings '!$B$2,B5 &lt;=ROUND($W$1*'Trends Settings '!$B$1,0)),
ROUND('Trends Settings '!$B$2*
IF(B5&gt;ROUND($W$1*'Trends Settings '!$B$1,0),INDIRECT("'2019 Equip Index Factors'!C"&amp;TEXT(ROUND(($W$1*'Trends Settings '!$B$1),0)+2,"0")),'2019 Equip Index Factors'!C6)*0.01,0),W4))</f>
        <v>102</v>
      </c>
    </row>
    <row r="6" spans="1:23" ht="12.75" customHeight="1">
      <c r="A6" s="60">
        <v>2015</v>
      </c>
      <c r="B6" s="32">
        <v>5</v>
      </c>
      <c r="C6" s="37">
        <f ca="1">IF(OR(B6=1,'M&amp;E Property Good Factor'!B7&gt;'Trends Settings '!$B$2),ROUND('M&amp;E Property Good Factor'!B7*IF(B6&gt;ROUND($C$1*'Trends Settings '!$B$1,0),INDIRECT("'2019 Equip Index Factors'!C"&amp;TEXT(ROUND(($C$1*'Trends Settings '!$B$1),0)+2,"0")),'2019 Equip Index Factors'!C7)*0.01,0),IF(OR('M&amp;E Property Good Factor'!B6 &gt; 'Trends Settings '!$B$2,B6 &lt;=ROUND($C$1*'Trends Settings '!$B$1,0)),ROUND('Trends Settings '!$B$2*IF(B6&gt;ROUND($C$1*'Trends Settings '!$B$1,0),INDIRECT("'2019 Equip Index Factors'!C"&amp;TEXT(ROUND(($C$1*'Trends Settings '!$B$1),0)+2,"0")),'2019 Equip Index Factors'!C7)*0.01,0),C5))</f>
        <v>10</v>
      </c>
      <c r="D6" s="37">
        <f ca="1">IF(OR(B6=1,'M&amp;E Property Good Factor'!C7&gt;'Trends Settings '!$B$2),
ROUND('M&amp;E Property Good Factor'!C7*IF(B6&gt;ROUND($D$1*'Trends Settings '!$B$1,0),
INDIRECT("'2019 Equip Index Factors'!C"&amp;TEXT(ROUND(($D$1*'Trends Settings '!$B$1),0)+2,"0")),
'2019 Equip Index Factors'!C7)*0.01,0),
IF(OR('M&amp;E Property Good Factor'!C6 &gt; 'Trends Settings '!$B$2,B6 &lt;=ROUND($D$1*'Trends Settings '!$B$1,0)),
ROUND('Trends Settings '!$B$2*
IF(B6&gt;ROUND($D$1*'Trends Settings '!$B$1,0),INDIRECT("'2019 Equip Index Factors'!C"&amp;TEXT(ROUND(($D$1*'Trends Settings '!$B$1),0)+2,"0")),'2019 Equip Index Factors'!C7)*0.01,0),D5))</f>
        <v>10</v>
      </c>
      <c r="E6" s="37">
        <f ca="1">IF(OR(B6=1,'M&amp;E Property Good Factor'!D7&gt;'Trends Settings '!$B$2),
ROUND('M&amp;E Property Good Factor'!D7*IF(B6&gt;ROUND($E$1*'Trends Settings '!$B$1,0),
INDIRECT("'2019 Equip Index Factors'!C"&amp;TEXT(ROUND(($E$1*'Trends Settings '!$B$1),0)+2,"0")),
'2019 Equip Index Factors'!C7)*0.01,0),
IF(OR('M&amp;E Property Good Factor'!D6 &gt; 'Trends Settings '!$B$2,B6 &lt;=ROUND($E$1*'Trends Settings '!$B$1,0)),
ROUND('Trends Settings '!$B$2*
IF(B6&gt;ROUND($E$1*'Trends Settings '!$B$1,0),INDIRECT("'2019 Equip Index Factors'!C"&amp;TEXT(ROUND(($E$1*'Trends Settings '!$B$1),0)+2,"0")),'2019 Equip Index Factors'!C7)*0.01,0),E5))</f>
        <v>18</v>
      </c>
      <c r="F6" s="37">
        <f ca="1">IF(OR(B6=1,'M&amp;E Property Good Factor'!E7&gt;'Trends Settings '!$B$2),
ROUND('M&amp;E Property Good Factor'!E7*IF(B6&gt;ROUND($F$1*'Trends Settings '!$B$1,0),
INDIRECT("'2019 Equip Index Factors'!C"&amp;TEXT(ROUND(($F$1*'Trends Settings '!$B$1),0)+2,"0")),
'2019 Equip Index Factors'!C7)*0.01,0),
IF(OR('M&amp;E Property Good Factor'!E6 &gt; 'Trends Settings '!$B$2,B6 &lt;=ROUND($F$1*'Trends Settings '!$B$1,0)),
ROUND('Trends Settings '!$B$2*
IF(B6&gt;ROUND($F$1*'Trends Settings '!$B$1,0),INDIRECT("'2019 Equip Index Factors'!C"&amp;TEXT(ROUND(($F$1*'Trends Settings '!$B$1),0)+2,"0")),'2019 Equip Index Factors'!C7)*0.01,0),F5))</f>
        <v>28</v>
      </c>
      <c r="G6" s="37">
        <f ca="1">IF(OR(B6=1,'M&amp;E Property Good Factor'!F7&gt;'Trends Settings '!$B$2),
ROUND('M&amp;E Property Good Factor'!F7*IF(B6&gt;ROUND($G$1*'Trends Settings '!$B$1,0),
INDIRECT("'2019 Equip Index Factors'!C"&amp;TEXT(ROUND(($G$1*'Trends Settings '!$B$1),0)+2,"0")),
'2019 Equip Index Factors'!C7)*0.01,0),
IF(OR('M&amp;E Property Good Factor'!F6 &gt; 'Trends Settings '!$B$2,B6 &lt;=ROUND($G$1*'Trends Settings '!$B$1,0)),
ROUND('Trends Settings '!$B$2*
IF(B6&gt;ROUND($G$1*'Trends Settings '!$B$1,0),INDIRECT("'2019 Equip Index Factors'!C"&amp;TEXT(ROUND(($G$1*'Trends Settings '!$B$1),0)+2,"0")),'2019 Equip Index Factors'!C7)*0.01,0),G5))</f>
        <v>37</v>
      </c>
      <c r="H6" s="37">
        <f ca="1">IF(OR(B6=1,'M&amp;E Property Good Factor'!G7&gt;'Trends Settings '!$B$2),
ROUND('M&amp;E Property Good Factor'!G7*IF(B6&gt;ROUND($H$1*'Trends Settings '!$B$1,0),
INDIRECT("'2019 Equip Index Factors'!C"&amp;TEXT(ROUND(($H$1*'Trends Settings '!$B$1),0)+2,"0")),
'2019 Equip Index Factors'!C7)*0.01,0),
IF(OR('M&amp;E Property Good Factor'!G6 &gt; 'Trends Settings '!$B$2,B6 &lt;=ROUND($H$1*'Trends Settings '!$B$1,0)),
ROUND('Trends Settings '!$B$2*
IF(B6&gt;ROUND($H$1*'Trends Settings '!$B$1,0),INDIRECT("'2019 Equip Index Factors'!C"&amp;TEXT(ROUND(($H$1*'Trends Settings '!$B$1),0)+2,"0")),'2019 Equip Index Factors'!C7)*0.01,0),H5))</f>
        <v>46</v>
      </c>
      <c r="I6" s="37">
        <f ca="1">IF(OR(B6=1,'M&amp;E Property Good Factor'!H7&gt;'Trends Settings '!$B$2),
ROUND('M&amp;E Property Good Factor'!H7*IF(B6&gt;ROUND($I$1*'Trends Settings '!$B$1,0),
INDIRECT("'2019 Equip Index Factors'!C"&amp;TEXT(ROUND(($I$1*'Trends Settings '!$B$1),0)+2,"0")),
'2019 Equip Index Factors'!C7)*0.01,0),
IF(OR('M&amp;E Property Good Factor'!H6 &gt; 'Trends Settings '!$B$2,B6 &lt;=ROUND($I$1*'Trends Settings '!$B$1,0)),
ROUND('Trends Settings '!$B$2*
IF(B6&gt;ROUND($I$1*'Trends Settings '!$B$1,0),INDIRECT("'2019 Equip Index Factors'!C"&amp;TEXT(ROUND(($I$1*'Trends Settings '!$B$1),0)+2,"0")),'2019 Equip Index Factors'!C7)*0.01,0),I5))</f>
        <v>52</v>
      </c>
      <c r="J6" s="37">
        <f ca="1">IF(OR(B6=1,'M&amp;E Property Good Factor'!I7&gt;'Trends Settings '!$B$2),
ROUND('M&amp;E Property Good Factor'!I7*IF(B6&gt;ROUND($J$1*'Trends Settings '!$B$1,0),
INDIRECT("'2019 Equip Index Factors'!C"&amp;TEXT(ROUND(($J$1*'Trends Settings '!$B$1),0)+2,"0")),
'2019 Equip Index Factors'!C7)*0.01,0),
IF(OR('M&amp;E Property Good Factor'!I6 &gt; 'Trends Settings '!$B$2,B6 &lt;=ROUND($J$1*'Trends Settings '!$B$1,0)),
ROUND('Trends Settings '!$B$2*
IF(B6&gt;ROUND($J$1*'Trends Settings '!$B$1,0),INDIRECT("'2019 Equip Index Factors'!C"&amp;TEXT(ROUND(($J$1*'Trends Settings '!$B$1),0)+2,"0")),'2019 Equip Index Factors'!C7)*0.01,0),J5))</f>
        <v>59</v>
      </c>
      <c r="K6" s="37">
        <f ca="1">IF(OR(B6=1,'M&amp;E Property Good Factor'!J7&gt;'Trends Settings '!$B$2),
ROUND('M&amp;E Property Good Factor'!J7*IF(B6&gt;ROUND($K$1*'Trends Settings '!$B$1,0),
INDIRECT("'2019 Equip Index Factors'!C"&amp;TEXT(ROUND(($K$1*'Trends Settings '!$B$1),0)+2,"0")),
'2019 Equip Index Factors'!C7)*0.01,0),
IF(OR('M&amp;E Property Good Factor'!J6 &gt; 'Trends Settings '!$B$2,B6 &lt;=ROUND($K$1*'Trends Settings '!$B$1,0)),
ROUND('Trends Settings '!$B$2*
IF(B6&gt;ROUND($K$1*'Trends Settings '!$B$1,0),INDIRECT("'2019 Equip Index Factors'!C"&amp;TEXT(ROUND(($K$1*'Trends Settings '!$B$1),0)+2,"0")),'2019 Equip Index Factors'!C7)*0.01,0),K5))</f>
        <v>63</v>
      </c>
      <c r="L6" s="37">
        <f ca="1">IF(OR(B6=1,'M&amp;E Property Good Factor'!K7&gt;'Trends Settings '!$B$2),
ROUND('M&amp;E Property Good Factor'!K7*IF(B6&gt;ROUND($L$1*'Trends Settings '!$B$1,0),
INDIRECT("'2019 Equip Index Factors'!C"&amp;TEXT(ROUND(($L$1*'Trends Settings '!$B$1),0)+2,"0")),
'2019 Equip Index Factors'!C7)*0.01,0),
IF(OR('M&amp;E Property Good Factor'!K6 &gt; 'Trends Settings '!$B$2,B6 &lt;=ROUND($L$1*'Trends Settings '!$B$1,0)),
ROUND('Trends Settings '!$B$2*
IF(B6&gt;ROUND($L$1*'Trends Settings '!$B$1,0),INDIRECT("'2019 Equip Index Factors'!C"&amp;TEXT(ROUND(($L$1*'Trends Settings '!$B$1),0)+2,"0")),'2019 Equip Index Factors'!C7)*0.01,0),L5))</f>
        <v>67</v>
      </c>
      <c r="M6" s="37">
        <f ca="1">IF(OR(B6=1,'M&amp;E Property Good Factor'!L7&gt;'Trends Settings '!$B$2),
ROUND('M&amp;E Property Good Factor'!L7*IF(B6&gt;ROUND($M$1*'Trends Settings '!$B$1,0),
INDIRECT("'2019 Equip Index Factors'!C"&amp;TEXT(ROUND(($M$1*'Trends Settings '!$B$1),0)+2,"0")),
'2019 Equip Index Factors'!C7)*0.01,0),
IF(OR('M&amp;E Property Good Factor'!L6 &gt; 'Trends Settings '!$B$2,B6 &lt;=ROUND($M$1*'Trends Settings '!$B$1,0)),
ROUND('Trends Settings '!$B$2*
IF(B6&gt;ROUND($M$1*'Trends Settings '!$B$1,0),INDIRECT("'2019 Equip Index Factors'!C"&amp;TEXT(ROUND(($M$1*'Trends Settings '!$B$1),0)+2,"0")),'2019 Equip Index Factors'!C7)*0.01,0),M5))</f>
        <v>71</v>
      </c>
      <c r="N6" s="37">
        <f ca="1">IF(OR(B6=1,'M&amp;E Property Good Factor'!M7&gt;'Trends Settings '!$B$2),
ROUND('M&amp;E Property Good Factor'!M7*IF(B6&gt;ROUND($N$1*'Trends Settings '!$B$1,0),
INDIRECT("'2019 Equip Index Factors'!C"&amp;TEXT(ROUND(($N$1*'Trends Settings '!$B$1),0)+2,"0")),
'2019 Equip Index Factors'!C7)*0.01,0),
IF(OR('M&amp;E Property Good Factor'!M6 &gt; 'Trends Settings '!$B$2,B6 &lt;=ROUND($N$1*'Trends Settings '!$B$1,0)),
ROUND('Trends Settings '!$B$2*
IF(B6&gt;ROUND($N$1*'Trends Settings '!$B$1,0),INDIRECT("'2019 Equip Index Factors'!C"&amp;TEXT(ROUND(($N$1*'Trends Settings '!$B$1),0)+2,"0")),'2019 Equip Index Factors'!C7)*0.01,0),N5))</f>
        <v>74</v>
      </c>
      <c r="O6" s="37">
        <f ca="1">IF(OR(B6=1,'M&amp;E Property Good Factor'!N7&gt;'Trends Settings '!$B$2),
ROUND('M&amp;E Property Good Factor'!N7*IF(B6&gt;ROUND($O$1*'Trends Settings '!$B$1,0),
INDIRECT("'2019 Equip Index Factors'!C"&amp;TEXT(ROUND(($O$1*'Trends Settings '!$B$1),0)+2,"0")),
'2019 Equip Index Factors'!C7)*0.01,0),
IF(OR('M&amp;E Property Good Factor'!N6 &gt; 'Trends Settings '!$B$2,B6 &lt;=ROUND($O$1*'Trends Settings '!$B$1,0)),
ROUND('Trends Settings '!$B$2*
IF(B6&gt;ROUND($O$1*'Trends Settings '!$B$1,0),INDIRECT("'2019 Equip Index Factors'!C"&amp;TEXT(ROUND(($O$1*'Trends Settings '!$B$1),0)+2,"0")),'2019 Equip Index Factors'!C7)*0.01,0),O5))</f>
        <v>77</v>
      </c>
      <c r="P6" s="37">
        <f ca="1">IF(OR(B6=1,'M&amp;E Property Good Factor'!O7&gt;'Trends Settings '!$B$2),
ROUND('M&amp;E Property Good Factor'!O7*IF(B6&gt;ROUND($P$1*'Trends Settings '!$B$1,0),
INDIRECT("'2019 Equip Index Factors'!C"&amp;TEXT(ROUND(($P$1*'Trends Settings '!$B$1),0)+2,"0")),
'2019 Equip Index Factors'!C7)*0.01,0),
IF(OR('M&amp;E Property Good Factor'!O6 &gt; 'Trends Settings '!$B$2,B6 &lt;=ROUND($P$1*'Trends Settings '!$B$1,0)),
ROUND('Trends Settings '!$B$2*
IF(B6&gt;ROUND($P$1*'Trends Settings '!$B$1,0),INDIRECT("'2019 Equip Index Factors'!C"&amp;TEXT(ROUND(($P$1*'Trends Settings '!$B$1),0)+2,"0")),'2019 Equip Index Factors'!C7)*0.01,0),P5))</f>
        <v>81</v>
      </c>
      <c r="Q6" s="37">
        <f ca="1">IF(OR(B6=1,'M&amp;E Property Good Factor'!P7&gt;'Trends Settings '!$B$2),
ROUND('M&amp;E Property Good Factor'!P7*IF(B6&gt;ROUND($Q$1*'Trends Settings '!$B$1,0),
INDIRECT("'2019 Equip Index Factors'!C"&amp;TEXT(ROUND(($Q$1*'Trends Settings '!$B$1),0)+2,"0")),
'2019 Equip Index Factors'!C7)*0.01,0),
IF(OR('M&amp;E Property Good Factor'!P6 &gt; 'Trends Settings '!$B$2,B6 &lt;=ROUND($Q$1*'Trends Settings '!$B$1,0)),
ROUND('Trends Settings '!$B$2*
IF(B6&gt;ROUND($Q$1*'Trends Settings '!$B$1,0),INDIRECT("'2019 Equip Index Factors'!C"&amp;TEXT(ROUND(($Q$1*'Trends Settings '!$B$1),0)+2,"0")),'2019 Equip Index Factors'!C7)*0.01,0),Q5))</f>
        <v>83</v>
      </c>
      <c r="R6" s="37">
        <f ca="1">IF(OR(B6=1,'M&amp;E Property Good Factor'!Q7&gt;'Trends Settings '!$B$2),
ROUND('M&amp;E Property Good Factor'!Q7*IF(B6&gt;ROUND($R$1*'Trends Settings '!$B$1,0),
INDIRECT("'2019 Equip Index Factors'!C"&amp;TEXT(ROUND(($R$1*'Trends Settings '!$B$1),0)+2,"0")),
'2019 Equip Index Factors'!C7)*0.01,0),
IF(OR('M&amp;E Property Good Factor'!Q6 &gt; 'Trends Settings '!$B$2,B6 &lt;=ROUND($R$1*'Trends Settings '!$B$1,0)),
ROUND('Trends Settings '!$B$2*
IF(B6&gt;ROUND($R$1*'Trends Settings '!$B$1,0),INDIRECT("'2019 Equip Index Factors'!C"&amp;TEXT(ROUND(($R$1*'Trends Settings '!$B$1),0)+2,"0")),'2019 Equip Index Factors'!C7)*0.01,0),R5))</f>
        <v>87</v>
      </c>
      <c r="S6" s="37">
        <f ca="1">IF(OR(B6=1,'M&amp;E Property Good Factor'!R7&gt;'Trends Settings '!$B$2),
ROUND('M&amp;E Property Good Factor'!R7*IF(B6&gt;ROUND($S$1*'Trends Settings '!$B$1,0),
INDIRECT("'2019 Equip Index Factors'!C"&amp;TEXT(ROUND(($S$1*'Trends Settings '!$B$1),0)+2,"0")),
'2019 Equip Index Factors'!C7)*0.01,0),
IF(OR('M&amp;E Property Good Factor'!R6 &gt; 'Trends Settings '!$B$2,B6 &lt;=ROUND($S$1*'Trends Settings '!$B$1,0)),
ROUND('Trends Settings '!$B$2*
IF(B6&gt;ROUND($S$1*'Trends Settings '!$B$1,0),INDIRECT("'2019 Equip Index Factors'!C"&amp;TEXT(ROUND(($S$1*'Trends Settings '!$B$1),0)+2,"0")),'2019 Equip Index Factors'!C7)*0.01,0),S5))</f>
        <v>89</v>
      </c>
      <c r="T6" s="37">
        <f ca="1">IF(OR(B6=1,'M&amp;E Property Good Factor'!S7&gt;'Trends Settings '!$B$2),
ROUND('M&amp;E Property Good Factor'!S7*IF(B6&gt;ROUND($T$1*'Trends Settings '!$B$1,0),
INDIRECT("'2019 Equip Index Factors'!C"&amp;TEXT(ROUND(($T$1*'Trends Settings '!$B$1),0)+2,"0")),
'2019 Equip Index Factors'!C7)*0.01,0),
IF(OR('M&amp;E Property Good Factor'!S6 &gt; 'Trends Settings '!$B$2,B6 &lt;=ROUND($T$1*'Trends Settings '!$B$1,0)),
ROUND('Trends Settings '!$B$2*
IF(B6&gt;ROUND($T$1*'Trends Settings '!$B$1,0),INDIRECT("'2019 Equip Index Factors'!C"&amp;TEXT(ROUND(($T$1*'Trends Settings '!$B$1),0)+2,"0")),'2019 Equip Index Factors'!C7)*0.01,0),T5))</f>
        <v>92</v>
      </c>
      <c r="U6" s="37">
        <f ca="1">IF(OR(B6=1,'M&amp;E Property Good Factor'!T7&gt;'Trends Settings '!$B$2),
ROUND('M&amp;E Property Good Factor'!T7*IF(B6&gt;ROUND($U$1*'Trends Settings '!$B$1,0),
INDIRECT("'2019 Equip Index Factors'!C"&amp;TEXT(ROUND(($U$1*'Trends Settings '!$B$1),0)+2,"0")),
'2019 Equip Index Factors'!C7)*0.01,0),
IF(OR('M&amp;E Property Good Factor'!T6 &gt; 'Trends Settings '!$B$2,B6 &lt;=ROUND($U$1*'Trends Settings '!$B$1,0)),
ROUND('Trends Settings '!$B$2*
IF(B6&gt;ROUND($U$1*'Trends Settings '!$B$1,0),INDIRECT("'2019 Equip Index Factors'!C"&amp;TEXT(ROUND(($U$1*'Trends Settings '!$B$1),0)+2,"0")),'2019 Equip Index Factors'!C7)*0.01,0),U5))</f>
        <v>96</v>
      </c>
      <c r="V6" s="37">
        <f ca="1">IF(OR(B6=1,'M&amp;E Property Good Factor'!U7&gt;'Trends Settings '!$B$2),
ROUND('M&amp;E Property Good Factor'!U7*IF(B6&gt;ROUND($V$1*'Trends Settings '!$B$1,0),
INDIRECT("'2019 Equip Index Factors'!C"&amp;TEXT(ROUND(($V$1*'Trends Settings '!$B$1),0)+2,"0")),
'2019 Equip Index Factors'!C7)*0.01,0),
IF(OR('M&amp;E Property Good Factor'!U6 &gt; 'Trends Settings '!$B$2,B6 &lt;=ROUND($V$1*'Trends Settings '!$B$1,0)),
ROUND('Trends Settings '!$B$2*
IF(B6&gt;ROUND($V$1*'Trends Settings '!$B$1,0),INDIRECT("'2019 Equip Index Factors'!C"&amp;TEXT(ROUND(($V$1*'Trends Settings '!$B$1),0)+2,"0")),'2019 Equip Index Factors'!C7)*0.01,0),V5))</f>
        <v>98</v>
      </c>
      <c r="W6" s="37">
        <f ca="1">IF(OR(B6=1,'M&amp;E Property Good Factor'!V7&gt;'Trends Settings '!$B$2),
ROUND('M&amp;E Property Good Factor'!V7*IF(B6&gt;ROUND($W$1*'Trends Settings '!$B$1,0),
INDIRECT("'2019 Equip Index Factors'!C"&amp;TEXT(ROUND(($W$1*'Trends Settings '!$B$1),0)+2,"0")),
'2019 Equip Index Factors'!C7)*0.01,0),
IF(OR('M&amp;E Property Good Factor'!V6 &gt; 'Trends Settings '!$B$2,B6 &lt;=ROUND($W$1*'Trends Settings '!$B$1,0)),
ROUND('Trends Settings '!$B$2*
IF(B6&gt;ROUND($W$1*'Trends Settings '!$B$1,0),INDIRECT("'2019 Equip Index Factors'!C"&amp;TEXT(ROUND(($W$1*'Trends Settings '!$B$1),0)+2,"0")),'2019 Equip Index Factors'!C7)*0.01,0),W5))</f>
        <v>101</v>
      </c>
    </row>
    <row r="7" spans="1:23" ht="12.75" customHeight="1">
      <c r="A7" s="60">
        <v>2014</v>
      </c>
      <c r="B7" s="32">
        <v>6</v>
      </c>
      <c r="C7" s="37">
        <f ca="1">IF(OR(B7=1,'M&amp;E Property Good Factor'!B8&gt;'Trends Settings '!$B$2),ROUND('M&amp;E Property Good Factor'!B8*IF(B7&gt;ROUND($C$1*'Trends Settings '!$B$1,0),INDIRECT("'2019 Equip Index Factors'!C"&amp;TEXT(ROUND(($C$1*'Trends Settings '!$B$1),0)+2,"0")),'2019 Equip Index Factors'!C8)*0.01,0),IF(OR('M&amp;E Property Good Factor'!B7 &gt; 'Trends Settings '!$B$2,B7 &lt;=ROUND($C$1*'Trends Settings '!$B$1,0)),ROUND('Trends Settings '!$B$2*IF(B7&gt;ROUND($C$1*'Trends Settings '!$B$1,0),INDIRECT("'2019 Equip Index Factors'!C"&amp;TEXT(ROUND(($C$1*'Trends Settings '!$B$1),0)+2,"0")),'2019 Equip Index Factors'!C8)*0.01,0),C6))</f>
        <v>10</v>
      </c>
      <c r="D7" s="37">
        <f ca="1">IF(OR(B7=1,'M&amp;E Property Good Factor'!C8&gt;'Trends Settings '!$B$2),
ROUND('M&amp;E Property Good Factor'!C8*IF(B7&gt;ROUND($D$1*'Trends Settings '!$B$1,0),
INDIRECT("'2019 Equip Index Factors'!C"&amp;TEXT(ROUND(($D$1*'Trends Settings '!$B$1),0)+2,"0")),
'2019 Equip Index Factors'!C8)*0.01,0),
IF(OR('M&amp;E Property Good Factor'!C7 &gt; 'Trends Settings '!$B$2,B7 &lt;=ROUND($D$1*'Trends Settings '!$B$1,0)),
ROUND('Trends Settings '!$B$2*
IF(B7&gt;ROUND($D$1*'Trends Settings '!$B$1,0),INDIRECT("'2019 Equip Index Factors'!C"&amp;TEXT(ROUND(($D$1*'Trends Settings '!$B$1),0)+2,"0")),'2019 Equip Index Factors'!C8)*0.01,0),D6))</f>
        <v>10</v>
      </c>
      <c r="E7" s="37">
        <f ca="1">IF(OR(B7=1,'M&amp;E Property Good Factor'!D8&gt;'Trends Settings '!$B$2),
ROUND('M&amp;E Property Good Factor'!D8*IF(B7&gt;ROUND($E$1*'Trends Settings '!$B$1,0),
INDIRECT("'2019 Equip Index Factors'!C"&amp;TEXT(ROUND(($E$1*'Trends Settings '!$B$1),0)+2,"0")),
'2019 Equip Index Factors'!C8)*0.01,0),
IF(OR('M&amp;E Property Good Factor'!D7 &gt; 'Trends Settings '!$B$2,B7 &lt;=ROUND($E$1*'Trends Settings '!$B$1,0)),
ROUND('Trends Settings '!$B$2*
IF(B7&gt;ROUND($E$1*'Trends Settings '!$B$1,0),INDIRECT("'2019 Equip Index Factors'!C"&amp;TEXT(ROUND(($E$1*'Trends Settings '!$B$1),0)+2,"0")),'2019 Equip Index Factors'!C8)*0.01,0),E6))</f>
        <v>10</v>
      </c>
      <c r="F7" s="37">
        <f ca="1">IF(OR(B7=1,'M&amp;E Property Good Factor'!E8&gt;'Trends Settings '!$B$2),
ROUND('M&amp;E Property Good Factor'!E8*IF(B7&gt;ROUND($F$1*'Trends Settings '!$B$1,0),
INDIRECT("'2019 Equip Index Factors'!C"&amp;TEXT(ROUND(($F$1*'Trends Settings '!$B$1),0)+2,"0")),
'2019 Equip Index Factors'!C8)*0.01,0),
IF(OR('M&amp;E Property Good Factor'!E7 &gt; 'Trends Settings '!$B$2,B7 &lt;=ROUND($F$1*'Trends Settings '!$B$1,0)),
ROUND('Trends Settings '!$B$2*
IF(B7&gt;ROUND($F$1*'Trends Settings '!$B$1,0),INDIRECT("'2019 Equip Index Factors'!C"&amp;TEXT(ROUND(($F$1*'Trends Settings '!$B$1),0)+2,"0")),'2019 Equip Index Factors'!C8)*0.01,0),F6))</f>
        <v>18</v>
      </c>
      <c r="G7" s="37">
        <f ca="1">IF(OR(B7=1,'M&amp;E Property Good Factor'!F8&gt;'Trends Settings '!$B$2),
ROUND('M&amp;E Property Good Factor'!F8*IF(B7&gt;ROUND($G$1*'Trends Settings '!$B$1,0),
INDIRECT("'2019 Equip Index Factors'!C"&amp;TEXT(ROUND(($G$1*'Trends Settings '!$B$1),0)+2,"0")),
'2019 Equip Index Factors'!C8)*0.01,0),
IF(OR('M&amp;E Property Good Factor'!F7 &gt; 'Trends Settings '!$B$2,B7 &lt;=ROUND($G$1*'Trends Settings '!$B$1,0)),
ROUND('Trends Settings '!$B$2*
IF(B7&gt;ROUND($G$1*'Trends Settings '!$B$1,0),INDIRECT("'2019 Equip Index Factors'!C"&amp;TEXT(ROUND(($G$1*'Trends Settings '!$B$1),0)+2,"0")),'2019 Equip Index Factors'!C8)*0.01,0),G6))</f>
        <v>27</v>
      </c>
      <c r="H7" s="37">
        <f ca="1">IF(OR(B7=1,'M&amp;E Property Good Factor'!G8&gt;'Trends Settings '!$B$2),
ROUND('M&amp;E Property Good Factor'!G8*IF(B7&gt;ROUND($H$1*'Trends Settings '!$B$1,0),
INDIRECT("'2019 Equip Index Factors'!C"&amp;TEXT(ROUND(($H$1*'Trends Settings '!$B$1),0)+2,"0")),
'2019 Equip Index Factors'!C8)*0.01,0),
IF(OR('M&amp;E Property Good Factor'!G7 &gt; 'Trends Settings '!$B$2,B7 &lt;=ROUND($H$1*'Trends Settings '!$B$1,0)),
ROUND('Trends Settings '!$B$2*
IF(B7&gt;ROUND($H$1*'Trends Settings '!$B$1,0),INDIRECT("'2019 Equip Index Factors'!C"&amp;TEXT(ROUND(($H$1*'Trends Settings '!$B$1),0)+2,"0")),'2019 Equip Index Factors'!C8)*0.01,0),H6))</f>
        <v>36</v>
      </c>
      <c r="I7" s="37">
        <f ca="1">IF(OR(B7=1,'M&amp;E Property Good Factor'!H8&gt;'Trends Settings '!$B$2),
ROUND('M&amp;E Property Good Factor'!H8*IF(B7&gt;ROUND($I$1*'Trends Settings '!$B$1,0),
INDIRECT("'2019 Equip Index Factors'!C"&amp;TEXT(ROUND(($I$1*'Trends Settings '!$B$1),0)+2,"0")),
'2019 Equip Index Factors'!C8)*0.01,0),
IF(OR('M&amp;E Property Good Factor'!H7 &gt; 'Trends Settings '!$B$2,B7 &lt;=ROUND($I$1*'Trends Settings '!$B$1,0)),
ROUND('Trends Settings '!$B$2*
IF(B7&gt;ROUND($I$1*'Trends Settings '!$B$1,0),INDIRECT("'2019 Equip Index Factors'!C"&amp;TEXT(ROUND(($I$1*'Trends Settings '!$B$1),0)+2,"0")),'2019 Equip Index Factors'!C8)*0.01,0),I6))</f>
        <v>43</v>
      </c>
      <c r="J7" s="37">
        <f ca="1">IF(OR(B7=1,'M&amp;E Property Good Factor'!I8&gt;'Trends Settings '!$B$2),
ROUND('M&amp;E Property Good Factor'!I8*IF(B7&gt;ROUND($J$1*'Trends Settings '!$B$1,0),
INDIRECT("'2019 Equip Index Factors'!C"&amp;TEXT(ROUND(($J$1*'Trends Settings '!$B$1),0)+2,"0")),
'2019 Equip Index Factors'!C8)*0.01,0),
IF(OR('M&amp;E Property Good Factor'!I7 &gt; 'Trends Settings '!$B$2,B7 &lt;=ROUND($J$1*'Trends Settings '!$B$1,0)),
ROUND('Trends Settings '!$B$2*
IF(B7&gt;ROUND($J$1*'Trends Settings '!$B$1,0),INDIRECT("'2019 Equip Index Factors'!C"&amp;TEXT(ROUND(($J$1*'Trends Settings '!$B$1),0)+2,"0")),'2019 Equip Index Factors'!C8)*0.01,0),J6))</f>
        <v>50</v>
      </c>
      <c r="K7" s="37">
        <f ca="1">IF(OR(B7=1,'M&amp;E Property Good Factor'!J8&gt;'Trends Settings '!$B$2),
ROUND('M&amp;E Property Good Factor'!J8*IF(B7&gt;ROUND($K$1*'Trends Settings '!$B$1,0),
INDIRECT("'2019 Equip Index Factors'!C"&amp;TEXT(ROUND(($K$1*'Trends Settings '!$B$1),0)+2,"0")),
'2019 Equip Index Factors'!C8)*0.01,0),
IF(OR('M&amp;E Property Good Factor'!J7 &gt; 'Trends Settings '!$B$2,B7 &lt;=ROUND($K$1*'Trends Settings '!$B$1,0)),
ROUND('Trends Settings '!$B$2*
IF(B7&gt;ROUND($K$1*'Trends Settings '!$B$1,0),INDIRECT("'2019 Equip Index Factors'!C"&amp;TEXT(ROUND(($K$1*'Trends Settings '!$B$1),0)+2,"0")),'2019 Equip Index Factors'!C8)*0.01,0),K6))</f>
        <v>55</v>
      </c>
      <c r="L7" s="37">
        <f ca="1">IF(OR(B7=1,'M&amp;E Property Good Factor'!K8&gt;'Trends Settings '!$B$2),
ROUND('M&amp;E Property Good Factor'!K8*IF(B7&gt;ROUND($L$1*'Trends Settings '!$B$1,0),
INDIRECT("'2019 Equip Index Factors'!C"&amp;TEXT(ROUND(($L$1*'Trends Settings '!$B$1),0)+2,"0")),
'2019 Equip Index Factors'!C8)*0.01,0),
IF(OR('M&amp;E Property Good Factor'!K7 &gt; 'Trends Settings '!$B$2,B7 &lt;=ROUND($L$1*'Trends Settings '!$B$1,0)),
ROUND('Trends Settings '!$B$2*
IF(B7&gt;ROUND($L$1*'Trends Settings '!$B$1,0),INDIRECT("'2019 Equip Index Factors'!C"&amp;TEXT(ROUND(($L$1*'Trends Settings '!$B$1),0)+2,"0")),'2019 Equip Index Factors'!C8)*0.01,0),L6))</f>
        <v>60</v>
      </c>
      <c r="M7" s="37">
        <f ca="1">IF(OR(B7=1,'M&amp;E Property Good Factor'!L8&gt;'Trends Settings '!$B$2),
ROUND('M&amp;E Property Good Factor'!L8*IF(B7&gt;ROUND($M$1*'Trends Settings '!$B$1,0),
INDIRECT("'2019 Equip Index Factors'!C"&amp;TEXT(ROUND(($M$1*'Trends Settings '!$B$1),0)+2,"0")),
'2019 Equip Index Factors'!C8)*0.01,0),
IF(OR('M&amp;E Property Good Factor'!L7 &gt; 'Trends Settings '!$B$2,B7 &lt;=ROUND($M$1*'Trends Settings '!$B$1,0)),
ROUND('Trends Settings '!$B$2*
IF(B7&gt;ROUND($M$1*'Trends Settings '!$B$1,0),INDIRECT("'2019 Equip Index Factors'!C"&amp;TEXT(ROUND(($M$1*'Trends Settings '!$B$1),0)+2,"0")),'2019 Equip Index Factors'!C8)*0.01,0),M6))</f>
        <v>65</v>
      </c>
      <c r="N7" s="37">
        <f ca="1">IF(OR(B7=1,'M&amp;E Property Good Factor'!M8&gt;'Trends Settings '!$B$2),
ROUND('M&amp;E Property Good Factor'!M8*IF(B7&gt;ROUND($N$1*'Trends Settings '!$B$1,0),
INDIRECT("'2019 Equip Index Factors'!C"&amp;TEXT(ROUND(($N$1*'Trends Settings '!$B$1),0)+2,"0")),
'2019 Equip Index Factors'!C8)*0.01,0),
IF(OR('M&amp;E Property Good Factor'!M7 &gt; 'Trends Settings '!$B$2,B7 &lt;=ROUND($N$1*'Trends Settings '!$B$1,0)),
ROUND('Trends Settings '!$B$2*
IF(B7&gt;ROUND($N$1*'Trends Settings '!$B$1,0),INDIRECT("'2019 Equip Index Factors'!C"&amp;TEXT(ROUND(($N$1*'Trends Settings '!$B$1),0)+2,"0")),'2019 Equip Index Factors'!C8)*0.01,0),N6))</f>
        <v>68</v>
      </c>
      <c r="O7" s="37">
        <f ca="1">IF(OR(B7=1,'M&amp;E Property Good Factor'!N8&gt;'Trends Settings '!$B$2),
ROUND('M&amp;E Property Good Factor'!N8*IF(B7&gt;ROUND($O$1*'Trends Settings '!$B$1,0),
INDIRECT("'2019 Equip Index Factors'!C"&amp;TEXT(ROUND(($O$1*'Trends Settings '!$B$1),0)+2,"0")),
'2019 Equip Index Factors'!C8)*0.01,0),
IF(OR('M&amp;E Property Good Factor'!N7 &gt; 'Trends Settings '!$B$2,B7 &lt;=ROUND($O$1*'Trends Settings '!$B$1,0)),
ROUND('Trends Settings '!$B$2*
IF(B7&gt;ROUND($O$1*'Trends Settings '!$B$1,0),INDIRECT("'2019 Equip Index Factors'!C"&amp;TEXT(ROUND(($O$1*'Trends Settings '!$B$1),0)+2,"0")),'2019 Equip Index Factors'!C8)*0.01,0),O6))</f>
        <v>71</v>
      </c>
      <c r="P7" s="37">
        <f ca="1">IF(OR(B7=1,'M&amp;E Property Good Factor'!O8&gt;'Trends Settings '!$B$2),
ROUND('M&amp;E Property Good Factor'!O8*IF(B7&gt;ROUND($P$1*'Trends Settings '!$B$1,0),
INDIRECT("'2019 Equip Index Factors'!C"&amp;TEXT(ROUND(($P$1*'Trends Settings '!$B$1),0)+2,"0")),
'2019 Equip Index Factors'!C8)*0.01,0),
IF(OR('M&amp;E Property Good Factor'!O7 &gt; 'Trends Settings '!$B$2,B7 &lt;=ROUND($P$1*'Trends Settings '!$B$1,0)),
ROUND('Trends Settings '!$B$2*
IF(B7&gt;ROUND($P$1*'Trends Settings '!$B$1,0),INDIRECT("'2019 Equip Index Factors'!C"&amp;TEXT(ROUND(($P$1*'Trends Settings '!$B$1),0)+2,"0")),'2019 Equip Index Factors'!C8)*0.01,0),P6))</f>
        <v>77</v>
      </c>
      <c r="Q7" s="37">
        <f ca="1">IF(OR(B7=1,'M&amp;E Property Good Factor'!P8&gt;'Trends Settings '!$B$2),
ROUND('M&amp;E Property Good Factor'!P8*IF(B7&gt;ROUND($Q$1*'Trends Settings '!$B$1,0),
INDIRECT("'2019 Equip Index Factors'!C"&amp;TEXT(ROUND(($Q$1*'Trends Settings '!$B$1),0)+2,"0")),
'2019 Equip Index Factors'!C8)*0.01,0),
IF(OR('M&amp;E Property Good Factor'!P7 &gt; 'Trends Settings '!$B$2,B7 &lt;=ROUND($Q$1*'Trends Settings '!$B$1,0)),
ROUND('Trends Settings '!$B$2*
IF(B7&gt;ROUND($Q$1*'Trends Settings '!$B$1,0),INDIRECT("'2019 Equip Index Factors'!C"&amp;TEXT(ROUND(($Q$1*'Trends Settings '!$B$1),0)+2,"0")),'2019 Equip Index Factors'!C8)*0.01,0),Q6))</f>
        <v>79</v>
      </c>
      <c r="R7" s="37">
        <f ca="1">IF(OR(B7=1,'M&amp;E Property Good Factor'!Q8&gt;'Trends Settings '!$B$2),
ROUND('M&amp;E Property Good Factor'!Q8*IF(B7&gt;ROUND($R$1*'Trends Settings '!$B$1,0),
INDIRECT("'2019 Equip Index Factors'!C"&amp;TEXT(ROUND(($R$1*'Trends Settings '!$B$1),0)+2,"0")),
'2019 Equip Index Factors'!C8)*0.01,0),
IF(OR('M&amp;E Property Good Factor'!Q7 &gt; 'Trends Settings '!$B$2,B7 &lt;=ROUND($R$1*'Trends Settings '!$B$1,0)),
ROUND('Trends Settings '!$B$2*
IF(B7&gt;ROUND($R$1*'Trends Settings '!$B$1,0),INDIRECT("'2019 Equip Index Factors'!C"&amp;TEXT(ROUND(($R$1*'Trends Settings '!$B$1),0)+2,"0")),'2019 Equip Index Factors'!C8)*0.01,0),R6))</f>
        <v>83</v>
      </c>
      <c r="S7" s="37">
        <f ca="1">IF(OR(B7=1,'M&amp;E Property Good Factor'!R8&gt;'Trends Settings '!$B$2),
ROUND('M&amp;E Property Good Factor'!R8*IF(B7&gt;ROUND($S$1*'Trends Settings '!$B$1,0),
INDIRECT("'2019 Equip Index Factors'!C"&amp;TEXT(ROUND(($S$1*'Trends Settings '!$B$1),0)+2,"0")),
'2019 Equip Index Factors'!C8)*0.01,0),
IF(OR('M&amp;E Property Good Factor'!R7 &gt; 'Trends Settings '!$B$2,B7 &lt;=ROUND($S$1*'Trends Settings '!$B$1,0)),
ROUND('Trends Settings '!$B$2*
IF(B7&gt;ROUND($S$1*'Trends Settings '!$B$1,0),INDIRECT("'2019 Equip Index Factors'!C"&amp;TEXT(ROUND(($S$1*'Trends Settings '!$B$1),0)+2,"0")),'2019 Equip Index Factors'!C8)*0.01,0),S6))</f>
        <v>86</v>
      </c>
      <c r="T7" s="37">
        <f ca="1">IF(OR(B7=1,'M&amp;E Property Good Factor'!S8&gt;'Trends Settings '!$B$2),
ROUND('M&amp;E Property Good Factor'!S8*IF(B7&gt;ROUND($T$1*'Trends Settings '!$B$1,0),
INDIRECT("'2019 Equip Index Factors'!C"&amp;TEXT(ROUND(($T$1*'Trends Settings '!$B$1),0)+2,"0")),
'2019 Equip Index Factors'!C8)*0.01,0),
IF(OR('M&amp;E Property Good Factor'!S7 &gt; 'Trends Settings '!$B$2,B7 &lt;=ROUND($T$1*'Trends Settings '!$B$1,0)),
ROUND('Trends Settings '!$B$2*
IF(B7&gt;ROUND($T$1*'Trends Settings '!$B$1,0),INDIRECT("'2019 Equip Index Factors'!C"&amp;TEXT(ROUND(($T$1*'Trends Settings '!$B$1),0)+2,"0")),'2019 Equip Index Factors'!C8)*0.01,0),T6))</f>
        <v>90</v>
      </c>
      <c r="U7" s="37">
        <f ca="1">IF(OR(B7=1,'M&amp;E Property Good Factor'!T8&gt;'Trends Settings '!$B$2),
ROUND('M&amp;E Property Good Factor'!T8*IF(B7&gt;ROUND($U$1*'Trends Settings '!$B$1,0),
INDIRECT("'2019 Equip Index Factors'!C"&amp;TEXT(ROUND(($U$1*'Trends Settings '!$B$1),0)+2,"0")),
'2019 Equip Index Factors'!C8)*0.01,0),
IF(OR('M&amp;E Property Good Factor'!T7 &gt; 'Trends Settings '!$B$2,B7 &lt;=ROUND($U$1*'Trends Settings '!$B$1,0)),
ROUND('Trends Settings '!$B$2*
IF(B7&gt;ROUND($U$1*'Trends Settings '!$B$1,0),INDIRECT("'2019 Equip Index Factors'!C"&amp;TEXT(ROUND(($U$1*'Trends Settings '!$B$1),0)+2,"0")),'2019 Equip Index Factors'!C8)*0.01,0),U6))</f>
        <v>94</v>
      </c>
      <c r="V7" s="37">
        <f ca="1">IF(OR(B7=1,'M&amp;E Property Good Factor'!U8&gt;'Trends Settings '!$B$2),
ROUND('M&amp;E Property Good Factor'!U8*IF(B7&gt;ROUND($V$1*'Trends Settings '!$B$1,0),
INDIRECT("'2019 Equip Index Factors'!C"&amp;TEXT(ROUND(($V$1*'Trends Settings '!$B$1),0)+2,"0")),
'2019 Equip Index Factors'!C8)*0.01,0),
IF(OR('M&amp;E Property Good Factor'!U7 &gt; 'Trends Settings '!$B$2,B7 &lt;=ROUND($V$1*'Trends Settings '!$B$1,0)),
ROUND('Trends Settings '!$B$2*
IF(B7&gt;ROUND($V$1*'Trends Settings '!$B$1,0),INDIRECT("'2019 Equip Index Factors'!C"&amp;TEXT(ROUND(($V$1*'Trends Settings '!$B$1),0)+2,"0")),'2019 Equip Index Factors'!C8)*0.01,0),V6))</f>
        <v>97</v>
      </c>
      <c r="W7" s="37">
        <f ca="1">IF(OR(B7=1,'M&amp;E Property Good Factor'!V8&gt;'Trends Settings '!$B$2),
ROUND('M&amp;E Property Good Factor'!V8*IF(B7&gt;ROUND($W$1*'Trends Settings '!$B$1,0),
INDIRECT("'2019 Equip Index Factors'!C"&amp;TEXT(ROUND(($W$1*'Trends Settings '!$B$1),0)+2,"0")),
'2019 Equip Index Factors'!C8)*0.01,0),
IF(OR('M&amp;E Property Good Factor'!V7 &gt; 'Trends Settings '!$B$2,B7 &lt;=ROUND($W$1*'Trends Settings '!$B$1,0)),
ROUND('Trends Settings '!$B$2*
IF(B7&gt;ROUND($W$1*'Trends Settings '!$B$1,0),INDIRECT("'2019 Equip Index Factors'!C"&amp;TEXT(ROUND(($W$1*'Trends Settings '!$B$1),0)+2,"0")),'2019 Equip Index Factors'!C8)*0.01,0),W6))</f>
        <v>99</v>
      </c>
    </row>
    <row r="8" spans="1:23" ht="12.75" customHeight="1">
      <c r="A8" s="60">
        <v>2013</v>
      </c>
      <c r="B8" s="32">
        <v>7</v>
      </c>
      <c r="C8" s="37">
        <f ca="1">IF(OR(B8=1,'M&amp;E Property Good Factor'!B9&gt;'Trends Settings '!$B$2),ROUND('M&amp;E Property Good Factor'!B9*IF(B8&gt;ROUND($C$1*'Trends Settings '!$B$1,0),INDIRECT("'2019 Equip Index Factors'!C"&amp;TEXT(ROUND(($C$1*'Trends Settings '!$B$1),0)+2,"0")),'2019 Equip Index Factors'!C9)*0.01,0),IF(OR('M&amp;E Property Good Factor'!B8 &gt; 'Trends Settings '!$B$2,B8 &lt;=ROUND($C$1*'Trends Settings '!$B$1,0)),ROUND('Trends Settings '!$B$2*IF(B8&gt;ROUND($C$1*'Trends Settings '!$B$1,0),INDIRECT("'2019 Equip Index Factors'!C"&amp;TEXT(ROUND(($C$1*'Trends Settings '!$B$1),0)+2,"0")),'2019 Equip Index Factors'!C9)*0.01,0),C7))</f>
        <v>10</v>
      </c>
      <c r="D8" s="37">
        <f ca="1">IF(OR(B8=1,'M&amp;E Property Good Factor'!C9&gt;'Trends Settings '!$B$2),
ROUND('M&amp;E Property Good Factor'!C9*IF(B8&gt;ROUND($D$1*'Trends Settings '!$B$1,0),
INDIRECT("'2019 Equip Index Factors'!C"&amp;TEXT(ROUND(($D$1*'Trends Settings '!$B$1),0)+2,"0")),
'2019 Equip Index Factors'!C9)*0.01,0),
IF(OR('M&amp;E Property Good Factor'!C8 &gt; 'Trends Settings '!$B$2,B8 &lt;=ROUND($D$1*'Trends Settings '!$B$1,0)),
ROUND('Trends Settings '!$B$2*
IF(B8&gt;ROUND($D$1*'Trends Settings '!$B$1,0),INDIRECT("'2019 Equip Index Factors'!C"&amp;TEXT(ROUND(($D$1*'Trends Settings '!$B$1),0)+2,"0")),'2019 Equip Index Factors'!C9)*0.01,0),D7))</f>
        <v>10</v>
      </c>
      <c r="E8" s="37">
        <f ca="1">IF(OR(B8=1,'M&amp;E Property Good Factor'!D9&gt;'Trends Settings '!$B$2),
ROUND('M&amp;E Property Good Factor'!D9*IF(B8&gt;ROUND($E$1*'Trends Settings '!$B$1,0),
INDIRECT("'2019 Equip Index Factors'!C"&amp;TEXT(ROUND(($E$1*'Trends Settings '!$B$1),0)+2,"0")),
'2019 Equip Index Factors'!C9)*0.01,0),
IF(OR('M&amp;E Property Good Factor'!D8 &gt; 'Trends Settings '!$B$2,B8 &lt;=ROUND($E$1*'Trends Settings '!$B$1,0)),
ROUND('Trends Settings '!$B$2*
IF(B8&gt;ROUND($E$1*'Trends Settings '!$B$1,0),INDIRECT("'2019 Equip Index Factors'!C"&amp;TEXT(ROUND(($E$1*'Trends Settings '!$B$1),0)+2,"0")),'2019 Equip Index Factors'!C9)*0.01,0),E7))</f>
        <v>10</v>
      </c>
      <c r="F8" s="37">
        <f ca="1">IF(OR(B8=1,'M&amp;E Property Good Factor'!E9&gt;'Trends Settings '!$B$2),
ROUND('M&amp;E Property Good Factor'!E9*IF(B8&gt;ROUND($F$1*'Trends Settings '!$B$1,0),
INDIRECT("'2019 Equip Index Factors'!C"&amp;TEXT(ROUND(($F$1*'Trends Settings '!$B$1),0)+2,"0")),
'2019 Equip Index Factors'!C9)*0.01,0),
IF(OR('M&amp;E Property Good Factor'!E8 &gt; 'Trends Settings '!$B$2,B8 &lt;=ROUND($F$1*'Trends Settings '!$B$1,0)),
ROUND('Trends Settings '!$B$2*
IF(B8&gt;ROUND($F$1*'Trends Settings '!$B$1,0),INDIRECT("'2019 Equip Index Factors'!C"&amp;TEXT(ROUND(($F$1*'Trends Settings '!$B$1),0)+2,"0")),'2019 Equip Index Factors'!C9)*0.01,0),F7))</f>
        <v>11</v>
      </c>
      <c r="G8" s="37">
        <f ca="1">IF(OR(B8=1,'M&amp;E Property Good Factor'!F9&gt;'Trends Settings '!$B$2),
ROUND('M&amp;E Property Good Factor'!F9*IF(B8&gt;ROUND($G$1*'Trends Settings '!$B$1,0),
INDIRECT("'2019 Equip Index Factors'!C"&amp;TEXT(ROUND(($G$1*'Trends Settings '!$B$1),0)+2,"0")),
'2019 Equip Index Factors'!C9)*0.01,0),
IF(OR('M&amp;E Property Good Factor'!F8 &gt; 'Trends Settings '!$B$2,B8 &lt;=ROUND($G$1*'Trends Settings '!$B$1,0)),
ROUND('Trends Settings '!$B$2*
IF(B8&gt;ROUND($G$1*'Trends Settings '!$B$1,0),INDIRECT("'2019 Equip Index Factors'!C"&amp;TEXT(ROUND(($G$1*'Trends Settings '!$B$1),0)+2,"0")),'2019 Equip Index Factors'!C9)*0.01,0),G7))</f>
        <v>20</v>
      </c>
      <c r="H8" s="37">
        <f ca="1">IF(OR(B8=1,'M&amp;E Property Good Factor'!G9&gt;'Trends Settings '!$B$2),
ROUND('M&amp;E Property Good Factor'!G9*IF(B8&gt;ROUND($H$1*'Trends Settings '!$B$1,0),
INDIRECT("'2019 Equip Index Factors'!C"&amp;TEXT(ROUND(($H$1*'Trends Settings '!$B$1),0)+2,"0")),
'2019 Equip Index Factors'!C9)*0.01,0),
IF(OR('M&amp;E Property Good Factor'!G8 &gt; 'Trends Settings '!$B$2,B8 &lt;=ROUND($H$1*'Trends Settings '!$B$1,0)),
ROUND('Trends Settings '!$B$2*
IF(B8&gt;ROUND($H$1*'Trends Settings '!$B$1,0),INDIRECT("'2019 Equip Index Factors'!C"&amp;TEXT(ROUND(($H$1*'Trends Settings '!$B$1),0)+2,"0")),'2019 Equip Index Factors'!C9)*0.01,0),H7))</f>
        <v>27</v>
      </c>
      <c r="I8" s="37">
        <f ca="1">IF(OR(B8=1,'M&amp;E Property Good Factor'!H9&gt;'Trends Settings '!$B$2),
ROUND('M&amp;E Property Good Factor'!H9*IF(B8&gt;ROUND($I$1*'Trends Settings '!$B$1,0),
INDIRECT("'2019 Equip Index Factors'!C"&amp;TEXT(ROUND(($I$1*'Trends Settings '!$B$1),0)+2,"0")),
'2019 Equip Index Factors'!C9)*0.01,0),
IF(OR('M&amp;E Property Good Factor'!H8 &gt; 'Trends Settings '!$B$2,B8 &lt;=ROUND($I$1*'Trends Settings '!$B$1,0)),
ROUND('Trends Settings '!$B$2*
IF(B8&gt;ROUND($I$1*'Trends Settings '!$B$1,0),INDIRECT("'2019 Equip Index Factors'!C"&amp;TEXT(ROUND(($I$1*'Trends Settings '!$B$1),0)+2,"0")),'2019 Equip Index Factors'!C9)*0.01,0),I7))</f>
        <v>35</v>
      </c>
      <c r="J8" s="37">
        <f ca="1">IF(OR(B8=1,'M&amp;E Property Good Factor'!I9&gt;'Trends Settings '!$B$2),
ROUND('M&amp;E Property Good Factor'!I9*IF(B8&gt;ROUND($J$1*'Trends Settings '!$B$1,0),
INDIRECT("'2019 Equip Index Factors'!C"&amp;TEXT(ROUND(($J$1*'Trends Settings '!$B$1),0)+2,"0")),
'2019 Equip Index Factors'!C9)*0.01,0),
IF(OR('M&amp;E Property Good Factor'!I8 &gt; 'Trends Settings '!$B$2,B8 &lt;=ROUND($J$1*'Trends Settings '!$B$1,0)),
ROUND('Trends Settings '!$B$2*
IF(B8&gt;ROUND($J$1*'Trends Settings '!$B$1,0),INDIRECT("'2019 Equip Index Factors'!C"&amp;TEXT(ROUND(($J$1*'Trends Settings '!$B$1),0)+2,"0")),'2019 Equip Index Factors'!C9)*0.01,0),J7))</f>
        <v>41</v>
      </c>
      <c r="K8" s="37">
        <f ca="1">IF(OR(B8=1,'M&amp;E Property Good Factor'!J9&gt;'Trends Settings '!$B$2),
ROUND('M&amp;E Property Good Factor'!J9*IF(B8&gt;ROUND($K$1*'Trends Settings '!$B$1,0),
INDIRECT("'2019 Equip Index Factors'!C"&amp;TEXT(ROUND(($K$1*'Trends Settings '!$B$1),0)+2,"0")),
'2019 Equip Index Factors'!C9)*0.01,0),
IF(OR('M&amp;E Property Good Factor'!J8 &gt; 'Trends Settings '!$B$2,B8 &lt;=ROUND($K$1*'Trends Settings '!$B$1,0)),
ROUND('Trends Settings '!$B$2*
IF(B8&gt;ROUND($K$1*'Trends Settings '!$B$1,0),INDIRECT("'2019 Equip Index Factors'!C"&amp;TEXT(ROUND(($K$1*'Trends Settings '!$B$1),0)+2,"0")),'2019 Equip Index Factors'!C9)*0.01,0),K7))</f>
        <v>48</v>
      </c>
      <c r="L8" s="37">
        <f ca="1">IF(OR(B8=1,'M&amp;E Property Good Factor'!K9&gt;'Trends Settings '!$B$2),
ROUND('M&amp;E Property Good Factor'!K9*IF(B8&gt;ROUND($L$1*'Trends Settings '!$B$1,0),
INDIRECT("'2019 Equip Index Factors'!C"&amp;TEXT(ROUND(($L$1*'Trends Settings '!$B$1),0)+2,"0")),
'2019 Equip Index Factors'!C9)*0.01,0),
IF(OR('M&amp;E Property Good Factor'!K8 &gt; 'Trends Settings '!$B$2,B8 &lt;=ROUND($L$1*'Trends Settings '!$B$1,0)),
ROUND('Trends Settings '!$B$2*
IF(B8&gt;ROUND($L$1*'Trends Settings '!$B$1,0),INDIRECT("'2019 Equip Index Factors'!C"&amp;TEXT(ROUND(($L$1*'Trends Settings '!$B$1),0)+2,"0")),'2019 Equip Index Factors'!C9)*0.01,0),L7))</f>
        <v>53</v>
      </c>
      <c r="M8" s="37">
        <f ca="1">IF(OR(B8=1,'M&amp;E Property Good Factor'!L9&gt;'Trends Settings '!$B$2),
ROUND('M&amp;E Property Good Factor'!L9*IF(B8&gt;ROUND($M$1*'Trends Settings '!$B$1,0),
INDIRECT("'2019 Equip Index Factors'!C"&amp;TEXT(ROUND(($M$1*'Trends Settings '!$B$1),0)+2,"0")),
'2019 Equip Index Factors'!C9)*0.01,0),
IF(OR('M&amp;E Property Good Factor'!L8 &gt; 'Trends Settings '!$B$2,B8 &lt;=ROUND($M$1*'Trends Settings '!$B$1,0)),
ROUND('Trends Settings '!$B$2*
IF(B8&gt;ROUND($M$1*'Trends Settings '!$B$1,0),INDIRECT("'2019 Equip Index Factors'!C"&amp;TEXT(ROUND(($M$1*'Trends Settings '!$B$1),0)+2,"0")),'2019 Equip Index Factors'!C9)*0.01,0),M7))</f>
        <v>58</v>
      </c>
      <c r="N8" s="37">
        <f ca="1">IF(OR(B8=1,'M&amp;E Property Good Factor'!M9&gt;'Trends Settings '!$B$2),
ROUND('M&amp;E Property Good Factor'!M9*IF(B8&gt;ROUND($N$1*'Trends Settings '!$B$1,0),
INDIRECT("'2019 Equip Index Factors'!C"&amp;TEXT(ROUND(($N$1*'Trends Settings '!$B$1),0)+2,"0")),
'2019 Equip Index Factors'!C9)*0.01,0),
IF(OR('M&amp;E Property Good Factor'!M8 &gt; 'Trends Settings '!$B$2,B8 &lt;=ROUND($N$1*'Trends Settings '!$B$1,0)),
ROUND('Trends Settings '!$B$2*
IF(B8&gt;ROUND($N$1*'Trends Settings '!$B$1,0),INDIRECT("'2019 Equip Index Factors'!C"&amp;TEXT(ROUND(($N$1*'Trends Settings '!$B$1),0)+2,"0")),'2019 Equip Index Factors'!C9)*0.01,0),N7))</f>
        <v>62</v>
      </c>
      <c r="O8" s="37">
        <f ca="1">IF(OR(B8=1,'M&amp;E Property Good Factor'!N9&gt;'Trends Settings '!$B$2),
ROUND('M&amp;E Property Good Factor'!N9*IF(B8&gt;ROUND($O$1*'Trends Settings '!$B$1,0),
INDIRECT("'2019 Equip Index Factors'!C"&amp;TEXT(ROUND(($O$1*'Trends Settings '!$B$1),0)+2,"0")),
'2019 Equip Index Factors'!C9)*0.01,0),
IF(OR('M&amp;E Property Good Factor'!N8 &gt; 'Trends Settings '!$B$2,B8 &lt;=ROUND($O$1*'Trends Settings '!$B$1,0)),
ROUND('Trends Settings '!$B$2*
IF(B8&gt;ROUND($O$1*'Trends Settings '!$B$1,0),INDIRECT("'2019 Equip Index Factors'!C"&amp;TEXT(ROUND(($O$1*'Trends Settings '!$B$1),0)+2,"0")),'2019 Equip Index Factors'!C9)*0.01,0),O7))</f>
        <v>65</v>
      </c>
      <c r="P8" s="37">
        <f ca="1">IF(OR(B8=1,'M&amp;E Property Good Factor'!O9&gt;'Trends Settings '!$B$2),
ROUND('M&amp;E Property Good Factor'!O9*IF(B8&gt;ROUND($P$1*'Trends Settings '!$B$1,0),
INDIRECT("'2019 Equip Index Factors'!C"&amp;TEXT(ROUND(($P$1*'Trends Settings '!$B$1),0)+2,"0")),
'2019 Equip Index Factors'!C9)*0.01,0),
IF(OR('M&amp;E Property Good Factor'!O8 &gt; 'Trends Settings '!$B$2,B8 &lt;=ROUND($P$1*'Trends Settings '!$B$1,0)),
ROUND('Trends Settings '!$B$2*
IF(B8&gt;ROUND($P$1*'Trends Settings '!$B$1,0),INDIRECT("'2019 Equip Index Factors'!C"&amp;TEXT(ROUND(($P$1*'Trends Settings '!$B$1),0)+2,"0")),'2019 Equip Index Factors'!C9)*0.01,0),P7))</f>
        <v>72</v>
      </c>
      <c r="Q8" s="37">
        <f ca="1">IF(OR(B8=1,'M&amp;E Property Good Factor'!P9&gt;'Trends Settings '!$B$2),
ROUND('M&amp;E Property Good Factor'!P9*IF(B8&gt;ROUND($Q$1*'Trends Settings '!$B$1,0),
INDIRECT("'2019 Equip Index Factors'!C"&amp;TEXT(ROUND(($Q$1*'Trends Settings '!$B$1),0)+2,"0")),
'2019 Equip Index Factors'!C9)*0.01,0),
IF(OR('M&amp;E Property Good Factor'!P8 &gt; 'Trends Settings '!$B$2,B8 &lt;=ROUND($Q$1*'Trends Settings '!$B$1,0)),
ROUND('Trends Settings '!$B$2*
IF(B8&gt;ROUND($Q$1*'Trends Settings '!$B$1,0),INDIRECT("'2019 Equip Index Factors'!C"&amp;TEXT(ROUND(($Q$1*'Trends Settings '!$B$1),0)+2,"0")),'2019 Equip Index Factors'!C9)*0.01,0),Q7))</f>
        <v>74</v>
      </c>
      <c r="R8" s="37">
        <f ca="1">IF(OR(B8=1,'M&amp;E Property Good Factor'!Q9&gt;'Trends Settings '!$B$2),
ROUND('M&amp;E Property Good Factor'!Q9*IF(B8&gt;ROUND($R$1*'Trends Settings '!$B$1,0),
INDIRECT("'2019 Equip Index Factors'!C"&amp;TEXT(ROUND(($R$1*'Trends Settings '!$B$1),0)+2,"0")),
'2019 Equip Index Factors'!C9)*0.01,0),
IF(OR('M&amp;E Property Good Factor'!Q8 &gt; 'Trends Settings '!$B$2,B8 &lt;=ROUND($R$1*'Trends Settings '!$B$1,0)),
ROUND('Trends Settings '!$B$2*
IF(B8&gt;ROUND($R$1*'Trends Settings '!$B$1,0),INDIRECT("'2019 Equip Index Factors'!C"&amp;TEXT(ROUND(($R$1*'Trends Settings '!$B$1),0)+2,"0")),'2019 Equip Index Factors'!C9)*0.01,0),R7))</f>
        <v>78</v>
      </c>
      <c r="S8" s="37">
        <f ca="1">IF(OR(B8=1,'M&amp;E Property Good Factor'!R9&gt;'Trends Settings '!$B$2),
ROUND('M&amp;E Property Good Factor'!R9*IF(B8&gt;ROUND($S$1*'Trends Settings '!$B$1,0),
INDIRECT("'2019 Equip Index Factors'!C"&amp;TEXT(ROUND(($S$1*'Trends Settings '!$B$1),0)+2,"0")),
'2019 Equip Index Factors'!C9)*0.01,0),
IF(OR('M&amp;E Property Good Factor'!R8 &gt; 'Trends Settings '!$B$2,B8 &lt;=ROUND($S$1*'Trends Settings '!$B$1,0)),
ROUND('Trends Settings '!$B$2*
IF(B8&gt;ROUND($S$1*'Trends Settings '!$B$1,0),INDIRECT("'2019 Equip Index Factors'!C"&amp;TEXT(ROUND(($S$1*'Trends Settings '!$B$1),0)+2,"0")),'2019 Equip Index Factors'!C9)*0.01,0),S7))</f>
        <v>83</v>
      </c>
      <c r="T8" s="37">
        <f ca="1">IF(OR(B8=1,'M&amp;E Property Good Factor'!S9&gt;'Trends Settings '!$B$2),
ROUND('M&amp;E Property Good Factor'!S9*IF(B8&gt;ROUND($T$1*'Trends Settings '!$B$1,0),
INDIRECT("'2019 Equip Index Factors'!C"&amp;TEXT(ROUND(($T$1*'Trends Settings '!$B$1),0)+2,"0")),
'2019 Equip Index Factors'!C9)*0.01,0),
IF(OR('M&amp;E Property Good Factor'!S8 &gt; 'Trends Settings '!$B$2,B8 &lt;=ROUND($T$1*'Trends Settings '!$B$1,0)),
ROUND('Trends Settings '!$B$2*
IF(B8&gt;ROUND($T$1*'Trends Settings '!$B$1,0),INDIRECT("'2019 Equip Index Factors'!C"&amp;TEXT(ROUND(($T$1*'Trends Settings '!$B$1),0)+2,"0")),'2019 Equip Index Factors'!C9)*0.01,0),T7))</f>
        <v>87</v>
      </c>
      <c r="U8" s="37">
        <f ca="1">IF(OR(B8=1,'M&amp;E Property Good Factor'!T9&gt;'Trends Settings '!$B$2),
ROUND('M&amp;E Property Good Factor'!T9*IF(B8&gt;ROUND($U$1*'Trends Settings '!$B$1,0),
INDIRECT("'2019 Equip Index Factors'!C"&amp;TEXT(ROUND(($U$1*'Trends Settings '!$B$1),0)+2,"0")),
'2019 Equip Index Factors'!C9)*0.01,0),
IF(OR('M&amp;E Property Good Factor'!T8 &gt; 'Trends Settings '!$B$2,B8 &lt;=ROUND($U$1*'Trends Settings '!$B$1,0)),
ROUND('Trends Settings '!$B$2*
IF(B8&gt;ROUND($U$1*'Trends Settings '!$B$1,0),INDIRECT("'2019 Equip Index Factors'!C"&amp;TEXT(ROUND(($U$1*'Trends Settings '!$B$1),0)+2,"0")),'2019 Equip Index Factors'!C9)*0.01,0),U7))</f>
        <v>93</v>
      </c>
      <c r="V8" s="37">
        <f ca="1">IF(OR(B8=1,'M&amp;E Property Good Factor'!U9&gt;'Trends Settings '!$B$2),
ROUND('M&amp;E Property Good Factor'!U9*IF(B8&gt;ROUND($V$1*'Trends Settings '!$B$1,0),
INDIRECT("'2019 Equip Index Factors'!C"&amp;TEXT(ROUND(($V$1*'Trends Settings '!$B$1),0)+2,"0")),
'2019 Equip Index Factors'!C9)*0.01,0),
IF(OR('M&amp;E Property Good Factor'!U8 &gt; 'Trends Settings '!$B$2,B8 &lt;=ROUND($V$1*'Trends Settings '!$B$1,0)),
ROUND('Trends Settings '!$B$2*
IF(B8&gt;ROUND($V$1*'Trends Settings '!$B$1,0),INDIRECT("'2019 Equip Index Factors'!C"&amp;TEXT(ROUND(($V$1*'Trends Settings '!$B$1),0)+2,"0")),'2019 Equip Index Factors'!C9)*0.01,0),V7))</f>
        <v>96</v>
      </c>
      <c r="W8" s="37">
        <f ca="1">IF(OR(B8=1,'M&amp;E Property Good Factor'!V9&gt;'Trends Settings '!$B$2),
ROUND('M&amp;E Property Good Factor'!V9*IF(B8&gt;ROUND($W$1*'Trends Settings '!$B$1,0),
INDIRECT("'2019 Equip Index Factors'!C"&amp;TEXT(ROUND(($W$1*'Trends Settings '!$B$1),0)+2,"0")),
'2019 Equip Index Factors'!C9)*0.01,0),
IF(OR('M&amp;E Property Good Factor'!V8 &gt; 'Trends Settings '!$B$2,B8 &lt;=ROUND($W$1*'Trends Settings '!$B$1,0)),
ROUND('Trends Settings '!$B$2*
IF(B8&gt;ROUND($W$1*'Trends Settings '!$B$1,0),INDIRECT("'2019 Equip Index Factors'!C"&amp;TEXT(ROUND(($W$1*'Trends Settings '!$B$1),0)+2,"0")),'2019 Equip Index Factors'!C9)*0.01,0),W7))</f>
        <v>99</v>
      </c>
    </row>
    <row r="9" spans="1:23" ht="12.75" customHeight="1">
      <c r="A9" s="60">
        <v>2012</v>
      </c>
      <c r="B9" s="32">
        <v>8</v>
      </c>
      <c r="C9" s="37">
        <f ca="1">IF(OR(B9=1,'M&amp;E Property Good Factor'!B10&gt;'Trends Settings '!$B$2),ROUND('M&amp;E Property Good Factor'!B10*IF(B9&gt;ROUND($C$1*'Trends Settings '!$B$1,0),INDIRECT("'2019 Equip Index Factors'!C"&amp;TEXT(ROUND(($C$1*'Trends Settings '!$B$1),0)+2,"0")),'2019 Equip Index Factors'!C10)*0.01,0),IF(OR('M&amp;E Property Good Factor'!B9 &gt; 'Trends Settings '!$B$2,B9 &lt;=ROUND($C$1*'Trends Settings '!$B$1,0)),ROUND('Trends Settings '!$B$2*IF(B9&gt;ROUND($C$1*'Trends Settings '!$B$1,0),INDIRECT("'2019 Equip Index Factors'!C"&amp;TEXT(ROUND(($C$1*'Trends Settings '!$B$1),0)+2,"0")),'2019 Equip Index Factors'!C10)*0.01,0),C8))</f>
        <v>10</v>
      </c>
      <c r="D9" s="37">
        <f ca="1">IF(OR(B9=1,'M&amp;E Property Good Factor'!C10&gt;'Trends Settings '!$B$2),
ROUND('M&amp;E Property Good Factor'!C10*IF(B9&gt;ROUND($D$1*'Trends Settings '!$B$1,0),
INDIRECT("'2019 Equip Index Factors'!C"&amp;TEXT(ROUND(($D$1*'Trends Settings '!$B$1),0)+2,"0")),
'2019 Equip Index Factors'!C10)*0.01,0),
IF(OR('M&amp;E Property Good Factor'!C9 &gt; 'Trends Settings '!$B$2,B9 &lt;=ROUND($D$1*'Trends Settings '!$B$1,0)),
ROUND('Trends Settings '!$B$2*
IF(B9&gt;ROUND($D$1*'Trends Settings '!$B$1,0),INDIRECT("'2019 Equip Index Factors'!C"&amp;TEXT(ROUND(($D$1*'Trends Settings '!$B$1),0)+2,"0")),'2019 Equip Index Factors'!C10)*0.01,0),D8))</f>
        <v>10</v>
      </c>
      <c r="E9" s="37">
        <f ca="1">IF(OR(B9=1,'M&amp;E Property Good Factor'!D10&gt;'Trends Settings '!$B$2),
ROUND('M&amp;E Property Good Factor'!D10*IF(B9&gt;ROUND($E$1*'Trends Settings '!$B$1,0),
INDIRECT("'2019 Equip Index Factors'!C"&amp;TEXT(ROUND(($E$1*'Trends Settings '!$B$1),0)+2,"0")),
'2019 Equip Index Factors'!C10)*0.01,0),
IF(OR('M&amp;E Property Good Factor'!D9 &gt; 'Trends Settings '!$B$2,B9 &lt;=ROUND($E$1*'Trends Settings '!$B$1,0)),
ROUND('Trends Settings '!$B$2*
IF(B9&gt;ROUND($E$1*'Trends Settings '!$B$1,0),INDIRECT("'2019 Equip Index Factors'!C"&amp;TEXT(ROUND(($E$1*'Trends Settings '!$B$1),0)+2,"0")),'2019 Equip Index Factors'!C10)*0.01,0),E8))</f>
        <v>10</v>
      </c>
      <c r="F9" s="37">
        <f ca="1">IF(OR(B9=1,'M&amp;E Property Good Factor'!E10&gt;'Trends Settings '!$B$2),
ROUND('M&amp;E Property Good Factor'!E10*IF(B9&gt;ROUND($F$1*'Trends Settings '!$B$1,0),
INDIRECT("'2019 Equip Index Factors'!C"&amp;TEXT(ROUND(($F$1*'Trends Settings '!$B$1),0)+2,"0")),
'2019 Equip Index Factors'!C10)*0.01,0),
IF(OR('M&amp;E Property Good Factor'!E9 &gt; 'Trends Settings '!$B$2,B9 &lt;=ROUND($F$1*'Trends Settings '!$B$1,0)),
ROUND('Trends Settings '!$B$2*
IF(B9&gt;ROUND($F$1*'Trends Settings '!$B$1,0),INDIRECT("'2019 Equip Index Factors'!C"&amp;TEXT(ROUND(($F$1*'Trends Settings '!$B$1),0)+2,"0")),'2019 Equip Index Factors'!C10)*0.01,0),F8))</f>
        <v>10</v>
      </c>
      <c r="G9" s="37">
        <f ca="1">IF(OR(B9=1,'M&amp;E Property Good Factor'!F10&gt;'Trends Settings '!$B$2),
ROUND('M&amp;E Property Good Factor'!F10*IF(B9&gt;ROUND($G$1*'Trends Settings '!$B$1,0),
INDIRECT("'2019 Equip Index Factors'!C"&amp;TEXT(ROUND(($G$1*'Trends Settings '!$B$1),0)+2,"0")),
'2019 Equip Index Factors'!C10)*0.01,0),
IF(OR('M&amp;E Property Good Factor'!F9 &gt; 'Trends Settings '!$B$2,B9 &lt;=ROUND($G$1*'Trends Settings '!$B$1,0)),
ROUND('Trends Settings '!$B$2*
IF(B9&gt;ROUND($G$1*'Trends Settings '!$B$1,0),INDIRECT("'2019 Equip Index Factors'!C"&amp;TEXT(ROUND(($G$1*'Trends Settings '!$B$1),0)+2,"0")),'2019 Equip Index Factors'!C10)*0.01,0),G8))</f>
        <v>13</v>
      </c>
      <c r="H9" s="37">
        <f ca="1">IF(OR(B9=1,'M&amp;E Property Good Factor'!G10&gt;'Trends Settings '!$B$2),
ROUND('M&amp;E Property Good Factor'!G10*IF(B9&gt;ROUND($H$1*'Trends Settings '!$B$1,0),
INDIRECT("'2019 Equip Index Factors'!C"&amp;TEXT(ROUND(($H$1*'Trends Settings '!$B$1),0)+2,"0")),
'2019 Equip Index Factors'!C10)*0.01,0),
IF(OR('M&amp;E Property Good Factor'!G9 &gt; 'Trends Settings '!$B$2,B9 &lt;=ROUND($H$1*'Trends Settings '!$B$1,0)),
ROUND('Trends Settings '!$B$2*
IF(B9&gt;ROUND($H$1*'Trends Settings '!$B$1,0),INDIRECT("'2019 Equip Index Factors'!C"&amp;TEXT(ROUND(($H$1*'Trends Settings '!$B$1),0)+2,"0")),'2019 Equip Index Factors'!C10)*0.01,0),H8))</f>
        <v>20</v>
      </c>
      <c r="I9" s="37">
        <f ca="1">IF(OR(B9=1,'M&amp;E Property Good Factor'!H10&gt;'Trends Settings '!$B$2),
ROUND('M&amp;E Property Good Factor'!H10*IF(B9&gt;ROUND($I$1*'Trends Settings '!$B$1,0),
INDIRECT("'2019 Equip Index Factors'!C"&amp;TEXT(ROUND(($I$1*'Trends Settings '!$B$1),0)+2,"0")),
'2019 Equip Index Factors'!C10)*0.01,0),
IF(OR('M&amp;E Property Good Factor'!H9 &gt; 'Trends Settings '!$B$2,B9 &lt;=ROUND($I$1*'Trends Settings '!$B$1,0)),
ROUND('Trends Settings '!$B$2*
IF(B9&gt;ROUND($I$1*'Trends Settings '!$B$1,0),INDIRECT("'2019 Equip Index Factors'!C"&amp;TEXT(ROUND(($I$1*'Trends Settings '!$B$1),0)+2,"0")),'2019 Equip Index Factors'!C10)*0.01,0),I8))</f>
        <v>26</v>
      </c>
      <c r="J9" s="37">
        <f ca="1">IF(OR(B9=1,'M&amp;E Property Good Factor'!I10&gt;'Trends Settings '!$B$2),
ROUND('M&amp;E Property Good Factor'!I10*IF(B9&gt;ROUND($J$1*'Trends Settings '!$B$1,0),
INDIRECT("'2019 Equip Index Factors'!C"&amp;TEXT(ROUND(($J$1*'Trends Settings '!$B$1),0)+2,"0")),
'2019 Equip Index Factors'!C10)*0.01,0),
IF(OR('M&amp;E Property Good Factor'!I9 &gt; 'Trends Settings '!$B$2,B9 &lt;=ROUND($J$1*'Trends Settings '!$B$1,0)),
ROUND('Trends Settings '!$B$2*
IF(B9&gt;ROUND($J$1*'Trends Settings '!$B$1,0),INDIRECT("'2019 Equip Index Factors'!C"&amp;TEXT(ROUND(($J$1*'Trends Settings '!$B$1),0)+2,"0")),'2019 Equip Index Factors'!C10)*0.01,0),J8))</f>
        <v>34</v>
      </c>
      <c r="K9" s="37">
        <f ca="1">IF(OR(B9=1,'M&amp;E Property Good Factor'!J10&gt;'Trends Settings '!$B$2),
ROUND('M&amp;E Property Good Factor'!J10*IF(B9&gt;ROUND($K$1*'Trends Settings '!$B$1,0),
INDIRECT("'2019 Equip Index Factors'!C"&amp;TEXT(ROUND(($K$1*'Trends Settings '!$B$1),0)+2,"0")),
'2019 Equip Index Factors'!C10)*0.01,0),
IF(OR('M&amp;E Property Good Factor'!J9 &gt; 'Trends Settings '!$B$2,B9 &lt;=ROUND($K$1*'Trends Settings '!$B$1,0)),
ROUND('Trends Settings '!$B$2*
IF(B9&gt;ROUND($K$1*'Trends Settings '!$B$1,0),INDIRECT("'2019 Equip Index Factors'!C"&amp;TEXT(ROUND(($K$1*'Trends Settings '!$B$1),0)+2,"0")),'2019 Equip Index Factors'!C10)*0.01,0),K8))</f>
        <v>40</v>
      </c>
      <c r="L9" s="37">
        <f ca="1">IF(OR(B9=1,'M&amp;E Property Good Factor'!K10&gt;'Trends Settings '!$B$2),
ROUND('M&amp;E Property Good Factor'!K10*IF(B9&gt;ROUND($L$1*'Trends Settings '!$B$1,0),
INDIRECT("'2019 Equip Index Factors'!C"&amp;TEXT(ROUND(($L$1*'Trends Settings '!$B$1),0)+2,"0")),
'2019 Equip Index Factors'!C10)*0.01,0),
IF(OR('M&amp;E Property Good Factor'!K9 &gt; 'Trends Settings '!$B$2,B9 &lt;=ROUND($L$1*'Trends Settings '!$B$1,0)),
ROUND('Trends Settings '!$B$2*
IF(B9&gt;ROUND($L$1*'Trends Settings '!$B$1,0),INDIRECT("'2019 Equip Index Factors'!C"&amp;TEXT(ROUND(($L$1*'Trends Settings '!$B$1),0)+2,"0")),'2019 Equip Index Factors'!C10)*0.01,0),L8))</f>
        <v>46</v>
      </c>
      <c r="M9" s="37">
        <f ca="1">IF(OR(B9=1,'M&amp;E Property Good Factor'!L10&gt;'Trends Settings '!$B$2),
ROUND('M&amp;E Property Good Factor'!L10*IF(B9&gt;ROUND($M$1*'Trends Settings '!$B$1,0),
INDIRECT("'2019 Equip Index Factors'!C"&amp;TEXT(ROUND(($M$1*'Trends Settings '!$B$1),0)+2,"0")),
'2019 Equip Index Factors'!C10)*0.01,0),
IF(OR('M&amp;E Property Good Factor'!L9 &gt; 'Trends Settings '!$B$2,B9 &lt;=ROUND($M$1*'Trends Settings '!$B$1,0)),
ROUND('Trends Settings '!$B$2*
IF(B9&gt;ROUND($M$1*'Trends Settings '!$B$1,0),INDIRECT("'2019 Equip Index Factors'!C"&amp;TEXT(ROUND(($M$1*'Trends Settings '!$B$1),0)+2,"0")),'2019 Equip Index Factors'!C10)*0.01,0),M8))</f>
        <v>51</v>
      </c>
      <c r="N9" s="37">
        <f ca="1">IF(OR(B9=1,'M&amp;E Property Good Factor'!M10&gt;'Trends Settings '!$B$2),
ROUND('M&amp;E Property Good Factor'!M10*IF(B9&gt;ROUND($N$1*'Trends Settings '!$B$1,0),
INDIRECT("'2019 Equip Index Factors'!C"&amp;TEXT(ROUND(($N$1*'Trends Settings '!$B$1),0)+2,"0")),
'2019 Equip Index Factors'!C10)*0.01,0),
IF(OR('M&amp;E Property Good Factor'!M9 &gt; 'Trends Settings '!$B$2,B9 &lt;=ROUND($N$1*'Trends Settings '!$B$1,0)),
ROUND('Trends Settings '!$B$2*
IF(B9&gt;ROUND($N$1*'Trends Settings '!$B$1,0),INDIRECT("'2019 Equip Index Factors'!C"&amp;TEXT(ROUND(($N$1*'Trends Settings '!$B$1),0)+2,"0")),'2019 Equip Index Factors'!C10)*0.01,0),N8))</f>
        <v>56</v>
      </c>
      <c r="O9" s="37">
        <f ca="1">IF(OR(B9=1,'M&amp;E Property Good Factor'!N10&gt;'Trends Settings '!$B$2),
ROUND('M&amp;E Property Good Factor'!N10*IF(B9&gt;ROUND($O$1*'Trends Settings '!$B$1,0),
INDIRECT("'2019 Equip Index Factors'!C"&amp;TEXT(ROUND(($O$1*'Trends Settings '!$B$1),0)+2,"0")),
'2019 Equip Index Factors'!C10)*0.01,0),
IF(OR('M&amp;E Property Good Factor'!N9 &gt; 'Trends Settings '!$B$2,B9 &lt;=ROUND($O$1*'Trends Settings '!$B$1,0)),
ROUND('Trends Settings '!$B$2*
IF(B9&gt;ROUND($O$1*'Trends Settings '!$B$1,0),INDIRECT("'2019 Equip Index Factors'!C"&amp;TEXT(ROUND(($O$1*'Trends Settings '!$B$1),0)+2,"0")),'2019 Equip Index Factors'!C10)*0.01,0),O8))</f>
        <v>59</v>
      </c>
      <c r="P9" s="37">
        <f ca="1">IF(OR(B9=1,'M&amp;E Property Good Factor'!O10&gt;'Trends Settings '!$B$2),
ROUND('M&amp;E Property Good Factor'!O10*IF(B9&gt;ROUND($P$1*'Trends Settings '!$B$1,0),
INDIRECT("'2019 Equip Index Factors'!C"&amp;TEXT(ROUND(($P$1*'Trends Settings '!$B$1),0)+2,"0")),
'2019 Equip Index Factors'!C10)*0.01,0),
IF(OR('M&amp;E Property Good Factor'!O9 &gt; 'Trends Settings '!$B$2,B9 &lt;=ROUND($P$1*'Trends Settings '!$B$1,0)),
ROUND('Trends Settings '!$B$2*
IF(B9&gt;ROUND($P$1*'Trends Settings '!$B$1,0),INDIRECT("'2019 Equip Index Factors'!C"&amp;TEXT(ROUND(($P$1*'Trends Settings '!$B$1),0)+2,"0")),'2019 Equip Index Factors'!C10)*0.01,0),P8))</f>
        <v>67</v>
      </c>
      <c r="Q9" s="37">
        <f ca="1">IF(OR(B9=1,'M&amp;E Property Good Factor'!P10&gt;'Trends Settings '!$B$2),
ROUND('M&amp;E Property Good Factor'!P10*IF(B9&gt;ROUND($Q$1*'Trends Settings '!$B$1,0),
INDIRECT("'2019 Equip Index Factors'!C"&amp;TEXT(ROUND(($Q$1*'Trends Settings '!$B$1),0)+2,"0")),
'2019 Equip Index Factors'!C10)*0.01,0),
IF(OR('M&amp;E Property Good Factor'!P9 &gt; 'Trends Settings '!$B$2,B9 &lt;=ROUND($Q$1*'Trends Settings '!$B$1,0)),
ROUND('Trends Settings '!$B$2*
IF(B9&gt;ROUND($Q$1*'Trends Settings '!$B$1,0),INDIRECT("'2019 Equip Index Factors'!C"&amp;TEXT(ROUND(($Q$1*'Trends Settings '!$B$1),0)+2,"0")),'2019 Equip Index Factors'!C10)*0.01,0),Q8))</f>
        <v>69</v>
      </c>
      <c r="R9" s="37">
        <f ca="1">IF(OR(B9=1,'M&amp;E Property Good Factor'!Q10&gt;'Trends Settings '!$B$2),
ROUND('M&amp;E Property Good Factor'!Q10*IF(B9&gt;ROUND($R$1*'Trends Settings '!$B$1,0),
INDIRECT("'2019 Equip Index Factors'!C"&amp;TEXT(ROUND(($R$1*'Trends Settings '!$B$1),0)+2,"0")),
'2019 Equip Index Factors'!C10)*0.01,0),
IF(OR('M&amp;E Property Good Factor'!Q9 &gt; 'Trends Settings '!$B$2,B9 &lt;=ROUND($R$1*'Trends Settings '!$B$1,0)),
ROUND('Trends Settings '!$B$2*
IF(B9&gt;ROUND($R$1*'Trends Settings '!$B$1,0),INDIRECT("'2019 Equip Index Factors'!C"&amp;TEXT(ROUND(($R$1*'Trends Settings '!$B$1),0)+2,"0")),'2019 Equip Index Factors'!C10)*0.01,0),R8))</f>
        <v>75</v>
      </c>
      <c r="S9" s="37">
        <f ca="1">IF(OR(B9=1,'M&amp;E Property Good Factor'!R10&gt;'Trends Settings '!$B$2),
ROUND('M&amp;E Property Good Factor'!R10*IF(B9&gt;ROUND($S$1*'Trends Settings '!$B$1,0),
INDIRECT("'2019 Equip Index Factors'!C"&amp;TEXT(ROUND(($S$1*'Trends Settings '!$B$1),0)+2,"0")),
'2019 Equip Index Factors'!C10)*0.01,0),
IF(OR('M&amp;E Property Good Factor'!R9 &gt; 'Trends Settings '!$B$2,B9 &lt;=ROUND($S$1*'Trends Settings '!$B$1,0)),
ROUND('Trends Settings '!$B$2*
IF(B9&gt;ROUND($S$1*'Trends Settings '!$B$1,0),INDIRECT("'2019 Equip Index Factors'!C"&amp;TEXT(ROUND(($S$1*'Trends Settings '!$B$1),0)+2,"0")),'2019 Equip Index Factors'!C10)*0.01,0),S8))</f>
        <v>79</v>
      </c>
      <c r="T9" s="37">
        <f ca="1">IF(OR(B9=1,'M&amp;E Property Good Factor'!S10&gt;'Trends Settings '!$B$2),
ROUND('M&amp;E Property Good Factor'!S10*IF(B9&gt;ROUND($T$1*'Trends Settings '!$B$1,0),
INDIRECT("'2019 Equip Index Factors'!C"&amp;TEXT(ROUND(($T$1*'Trends Settings '!$B$1),0)+2,"0")),
'2019 Equip Index Factors'!C10)*0.01,0),
IF(OR('M&amp;E Property Good Factor'!S9 &gt; 'Trends Settings '!$B$2,B9 &lt;=ROUND($T$1*'Trends Settings '!$B$1,0)),
ROUND('Trends Settings '!$B$2*
IF(B9&gt;ROUND($T$1*'Trends Settings '!$B$1,0),INDIRECT("'2019 Equip Index Factors'!C"&amp;TEXT(ROUND(($T$1*'Trends Settings '!$B$1),0)+2,"0")),'2019 Equip Index Factors'!C10)*0.01,0),T8))</f>
        <v>85</v>
      </c>
      <c r="U9" s="37">
        <f ca="1">IF(OR(B9=1,'M&amp;E Property Good Factor'!T10&gt;'Trends Settings '!$B$2),
ROUND('M&amp;E Property Good Factor'!T10*IF(B9&gt;ROUND($U$1*'Trends Settings '!$B$1,0),
INDIRECT("'2019 Equip Index Factors'!C"&amp;TEXT(ROUND(($U$1*'Trends Settings '!$B$1),0)+2,"0")),
'2019 Equip Index Factors'!C10)*0.01,0),
IF(OR('M&amp;E Property Good Factor'!T9 &gt; 'Trends Settings '!$B$2,B9 &lt;=ROUND($U$1*'Trends Settings '!$B$1,0)),
ROUND('Trends Settings '!$B$2*
IF(B9&gt;ROUND($U$1*'Trends Settings '!$B$1,0),INDIRECT("'2019 Equip Index Factors'!C"&amp;TEXT(ROUND(($U$1*'Trends Settings '!$B$1),0)+2,"0")),'2019 Equip Index Factors'!C10)*0.01,0),U8))</f>
        <v>91</v>
      </c>
      <c r="V9" s="37">
        <f ca="1">IF(OR(B9=1,'M&amp;E Property Good Factor'!U10&gt;'Trends Settings '!$B$2),
ROUND('M&amp;E Property Good Factor'!U10*IF(B9&gt;ROUND($V$1*'Trends Settings '!$B$1,0),
INDIRECT("'2019 Equip Index Factors'!C"&amp;TEXT(ROUND(($V$1*'Trends Settings '!$B$1),0)+2,"0")),
'2019 Equip Index Factors'!C10)*0.01,0),
IF(OR('M&amp;E Property Good Factor'!U9 &gt; 'Trends Settings '!$B$2,B9 &lt;=ROUND($V$1*'Trends Settings '!$B$1,0)),
ROUND('Trends Settings '!$B$2*
IF(B9&gt;ROUND($V$1*'Trends Settings '!$B$1,0),INDIRECT("'2019 Equip Index Factors'!C"&amp;TEXT(ROUND(($V$1*'Trends Settings '!$B$1),0)+2,"0")),'2019 Equip Index Factors'!C10)*0.01,0),V8))</f>
        <v>96</v>
      </c>
      <c r="W9" s="37">
        <f ca="1">IF(OR(B9=1,'M&amp;E Property Good Factor'!V10&gt;'Trends Settings '!$B$2),
ROUND('M&amp;E Property Good Factor'!V10*IF(B9&gt;ROUND($W$1*'Trends Settings '!$B$1,0),
INDIRECT("'2019 Equip Index Factors'!C"&amp;TEXT(ROUND(($W$1*'Trends Settings '!$B$1),0)+2,"0")),
'2019 Equip Index Factors'!C10)*0.01,0),
IF(OR('M&amp;E Property Good Factor'!V9 &gt; 'Trends Settings '!$B$2,B9 &lt;=ROUND($W$1*'Trends Settings '!$B$1,0)),
ROUND('Trends Settings '!$B$2*
IF(B9&gt;ROUND($W$1*'Trends Settings '!$B$1,0),INDIRECT("'2019 Equip Index Factors'!C"&amp;TEXT(ROUND(($W$1*'Trends Settings '!$B$1),0)+2,"0")),'2019 Equip Index Factors'!C10)*0.01,0),W8))</f>
        <v>98</v>
      </c>
    </row>
    <row r="10" spans="1:23" ht="12.75" customHeight="1">
      <c r="A10" s="60">
        <v>2011</v>
      </c>
      <c r="B10" s="32">
        <v>9</v>
      </c>
      <c r="C10" s="37">
        <f ca="1">IF(OR(B10=1,'M&amp;E Property Good Factor'!B11&gt;'Trends Settings '!$B$2),ROUND('M&amp;E Property Good Factor'!B11*IF(B10&gt;ROUND($C$1*'Trends Settings '!$B$1,0),INDIRECT("'2019 Equip Index Factors'!C"&amp;TEXT(ROUND(($C$1*'Trends Settings '!$B$1),0)+2,"0")),'2019 Equip Index Factors'!C11)*0.01,0),IF(OR('M&amp;E Property Good Factor'!B10 &gt; 'Trends Settings '!$B$2,B10 &lt;=ROUND($C$1*'Trends Settings '!$B$1,0)),ROUND('Trends Settings '!$B$2*IF(B10&gt;ROUND($C$1*'Trends Settings '!$B$1,0),INDIRECT("'2019 Equip Index Factors'!C"&amp;TEXT(ROUND(($C$1*'Trends Settings '!$B$1),0)+2,"0")),'2019 Equip Index Factors'!C11)*0.01,0),C9))</f>
        <v>10</v>
      </c>
      <c r="D10" s="37">
        <f ca="1">IF(OR(B10=1,'M&amp;E Property Good Factor'!C11&gt;'Trends Settings '!$B$2),
ROUND('M&amp;E Property Good Factor'!C11*IF(B10&gt;ROUND($D$1*'Trends Settings '!$B$1,0),
INDIRECT("'2019 Equip Index Factors'!C"&amp;TEXT(ROUND(($D$1*'Trends Settings '!$B$1),0)+2,"0")),
'2019 Equip Index Factors'!C11)*0.01,0),
IF(OR('M&amp;E Property Good Factor'!C10 &gt; 'Trends Settings '!$B$2,B10 &lt;=ROUND($D$1*'Trends Settings '!$B$1,0)),
ROUND('Trends Settings '!$B$2*
IF(B10&gt;ROUND($D$1*'Trends Settings '!$B$1,0),INDIRECT("'2019 Equip Index Factors'!C"&amp;TEXT(ROUND(($D$1*'Trends Settings '!$B$1),0)+2,"0")),'2019 Equip Index Factors'!C11)*0.01,0),D9))</f>
        <v>10</v>
      </c>
      <c r="E10" s="37">
        <f ca="1">IF(OR(B10=1,'M&amp;E Property Good Factor'!D11&gt;'Trends Settings '!$B$2),
ROUND('M&amp;E Property Good Factor'!D11*IF(B10&gt;ROUND($E$1*'Trends Settings '!$B$1,0),
INDIRECT("'2019 Equip Index Factors'!C"&amp;TEXT(ROUND(($E$1*'Trends Settings '!$B$1),0)+2,"0")),
'2019 Equip Index Factors'!C11)*0.01,0),
IF(OR('M&amp;E Property Good Factor'!D10 &gt; 'Trends Settings '!$B$2,B10 &lt;=ROUND($E$1*'Trends Settings '!$B$1,0)),
ROUND('Trends Settings '!$B$2*
IF(B10&gt;ROUND($E$1*'Trends Settings '!$B$1,0),INDIRECT("'2019 Equip Index Factors'!C"&amp;TEXT(ROUND(($E$1*'Trends Settings '!$B$1),0)+2,"0")),'2019 Equip Index Factors'!C11)*0.01,0),E9))</f>
        <v>10</v>
      </c>
      <c r="F10" s="37">
        <f ca="1">IF(OR(B10=1,'M&amp;E Property Good Factor'!E11&gt;'Trends Settings '!$B$2),
ROUND('M&amp;E Property Good Factor'!E11*IF(B10&gt;ROUND($F$1*'Trends Settings '!$B$1,0),
INDIRECT("'2019 Equip Index Factors'!C"&amp;TEXT(ROUND(($F$1*'Trends Settings '!$B$1),0)+2,"0")),
'2019 Equip Index Factors'!C11)*0.01,0),
IF(OR('M&amp;E Property Good Factor'!E10 &gt; 'Trends Settings '!$B$2,B10 &lt;=ROUND($F$1*'Trends Settings '!$B$1,0)),
ROUND('Trends Settings '!$B$2*
IF(B10&gt;ROUND($F$1*'Trends Settings '!$B$1,0),INDIRECT("'2019 Equip Index Factors'!C"&amp;TEXT(ROUND(($F$1*'Trends Settings '!$B$1),0)+2,"0")),'2019 Equip Index Factors'!C11)*0.01,0),F9))</f>
        <v>10</v>
      </c>
      <c r="G10" s="37">
        <f ca="1">IF(OR(B10=1,'M&amp;E Property Good Factor'!F11&gt;'Trends Settings '!$B$2),
ROUND('M&amp;E Property Good Factor'!F11*IF(B10&gt;ROUND($G$1*'Trends Settings '!$B$1,0),
INDIRECT("'2019 Equip Index Factors'!C"&amp;TEXT(ROUND(($G$1*'Trends Settings '!$B$1),0)+2,"0")),
'2019 Equip Index Factors'!C11)*0.01,0),
IF(OR('M&amp;E Property Good Factor'!F10 &gt; 'Trends Settings '!$B$2,B10 &lt;=ROUND($G$1*'Trends Settings '!$B$1,0)),
ROUND('Trends Settings '!$B$2*
IF(B10&gt;ROUND($G$1*'Trends Settings '!$B$1,0),INDIRECT("'2019 Equip Index Factors'!C"&amp;TEXT(ROUND(($G$1*'Trends Settings '!$B$1),0)+2,"0")),'2019 Equip Index Factors'!C11)*0.01,0),G9))</f>
        <v>10</v>
      </c>
      <c r="H10" s="37">
        <f ca="1">IF(OR(B10=1,'M&amp;E Property Good Factor'!G11&gt;'Trends Settings '!$B$2),
ROUND('M&amp;E Property Good Factor'!G11*IF(B10&gt;ROUND($H$1*'Trends Settings '!$B$1,0),
INDIRECT("'2019 Equip Index Factors'!C"&amp;TEXT(ROUND(($H$1*'Trends Settings '!$B$1),0)+2,"0")),
'2019 Equip Index Factors'!C11)*0.01,0),
IF(OR('M&amp;E Property Good Factor'!G10 &gt; 'Trends Settings '!$B$2,B10 &lt;=ROUND($H$1*'Trends Settings '!$B$1,0)),
ROUND('Trends Settings '!$B$2*
IF(B10&gt;ROUND($H$1*'Trends Settings '!$B$1,0),INDIRECT("'2019 Equip Index Factors'!C"&amp;TEXT(ROUND(($H$1*'Trends Settings '!$B$1),0)+2,"0")),'2019 Equip Index Factors'!C11)*0.01,0),H9))</f>
        <v>13</v>
      </c>
      <c r="I10" s="37">
        <f ca="1">IF(OR(B10=1,'M&amp;E Property Good Factor'!H11&gt;'Trends Settings '!$B$2),
ROUND('M&amp;E Property Good Factor'!H11*IF(B10&gt;ROUND($I$1*'Trends Settings '!$B$1,0),
INDIRECT("'2019 Equip Index Factors'!C"&amp;TEXT(ROUND(($I$1*'Trends Settings '!$B$1),0)+2,"0")),
'2019 Equip Index Factors'!C11)*0.01,0),
IF(OR('M&amp;E Property Good Factor'!H10 &gt; 'Trends Settings '!$B$2,B10 &lt;=ROUND($I$1*'Trends Settings '!$B$1,0)),
ROUND('Trends Settings '!$B$2*
IF(B10&gt;ROUND($I$1*'Trends Settings '!$B$1,0),INDIRECT("'2019 Equip Index Factors'!C"&amp;TEXT(ROUND(($I$1*'Trends Settings '!$B$1),0)+2,"0")),'2019 Equip Index Factors'!C11)*0.01,0),I9))</f>
        <v>20</v>
      </c>
      <c r="J10" s="37">
        <f ca="1">IF(OR(B10=1,'M&amp;E Property Good Factor'!I11&gt;'Trends Settings '!$B$2),
ROUND('M&amp;E Property Good Factor'!I11*IF(B10&gt;ROUND($J$1*'Trends Settings '!$B$1,0),
INDIRECT("'2019 Equip Index Factors'!C"&amp;TEXT(ROUND(($J$1*'Trends Settings '!$B$1),0)+2,"0")),
'2019 Equip Index Factors'!C11)*0.01,0),
IF(OR('M&amp;E Property Good Factor'!I10 &gt; 'Trends Settings '!$B$2,B10 &lt;=ROUND($J$1*'Trends Settings '!$B$1,0)),
ROUND('Trends Settings '!$B$2*
IF(B10&gt;ROUND($J$1*'Trends Settings '!$B$1,0),INDIRECT("'2019 Equip Index Factors'!C"&amp;TEXT(ROUND(($J$1*'Trends Settings '!$B$1),0)+2,"0")),'2019 Equip Index Factors'!C11)*0.01,0),J9))</f>
        <v>27</v>
      </c>
      <c r="K10" s="37">
        <f ca="1">IF(OR(B10=1,'M&amp;E Property Good Factor'!J11&gt;'Trends Settings '!$B$2),
ROUND('M&amp;E Property Good Factor'!J11*IF(B10&gt;ROUND($K$1*'Trends Settings '!$B$1,0),
INDIRECT("'2019 Equip Index Factors'!C"&amp;TEXT(ROUND(($K$1*'Trends Settings '!$B$1),0)+2,"0")),
'2019 Equip Index Factors'!C11)*0.01,0),
IF(OR('M&amp;E Property Good Factor'!J10 &gt; 'Trends Settings '!$B$2,B10 &lt;=ROUND($K$1*'Trends Settings '!$B$1,0)),
ROUND('Trends Settings '!$B$2*
IF(B10&gt;ROUND($K$1*'Trends Settings '!$B$1,0),INDIRECT("'2019 Equip Index Factors'!C"&amp;TEXT(ROUND(($K$1*'Trends Settings '!$B$1),0)+2,"0")),'2019 Equip Index Factors'!C11)*0.01,0),K9))</f>
        <v>34</v>
      </c>
      <c r="L10" s="37">
        <f ca="1">IF(OR(B10=1,'M&amp;E Property Good Factor'!K11&gt;'Trends Settings '!$B$2),
ROUND('M&amp;E Property Good Factor'!K11*IF(B10&gt;ROUND($L$1*'Trends Settings '!$B$1,0),
INDIRECT("'2019 Equip Index Factors'!C"&amp;TEXT(ROUND(($L$1*'Trends Settings '!$B$1),0)+2,"0")),
'2019 Equip Index Factors'!C11)*0.01,0),
IF(OR('M&amp;E Property Good Factor'!K10 &gt; 'Trends Settings '!$B$2,B10 &lt;=ROUND($L$1*'Trends Settings '!$B$1,0)),
ROUND('Trends Settings '!$B$2*
IF(B10&gt;ROUND($L$1*'Trends Settings '!$B$1,0),INDIRECT("'2019 Equip Index Factors'!C"&amp;TEXT(ROUND(($L$1*'Trends Settings '!$B$1),0)+2,"0")),'2019 Equip Index Factors'!C11)*0.01,0),L9))</f>
        <v>39</v>
      </c>
      <c r="M10" s="37">
        <f ca="1">IF(OR(B10=1,'M&amp;E Property Good Factor'!L11&gt;'Trends Settings '!$B$2),
ROUND('M&amp;E Property Good Factor'!L11*IF(B10&gt;ROUND($M$1*'Trends Settings '!$B$1,0),
INDIRECT("'2019 Equip Index Factors'!C"&amp;TEXT(ROUND(($M$1*'Trends Settings '!$B$1),0)+2,"0")),
'2019 Equip Index Factors'!C11)*0.01,0),
IF(OR('M&amp;E Property Good Factor'!L10 &gt; 'Trends Settings '!$B$2,B10 &lt;=ROUND($M$1*'Trends Settings '!$B$1,0)),
ROUND('Trends Settings '!$B$2*
IF(B10&gt;ROUND($M$1*'Trends Settings '!$B$1,0),INDIRECT("'2019 Equip Index Factors'!C"&amp;TEXT(ROUND(($M$1*'Trends Settings '!$B$1),0)+2,"0")),'2019 Equip Index Factors'!C11)*0.01,0),M9))</f>
        <v>45</v>
      </c>
      <c r="N10" s="37">
        <f ca="1">IF(OR(B10=1,'M&amp;E Property Good Factor'!M11&gt;'Trends Settings '!$B$2),
ROUND('M&amp;E Property Good Factor'!M11*IF(B10&gt;ROUND($N$1*'Trends Settings '!$B$1,0),
INDIRECT("'2019 Equip Index Factors'!C"&amp;TEXT(ROUND(($N$1*'Trends Settings '!$B$1),0)+2,"0")),
'2019 Equip Index Factors'!C11)*0.01,0),
IF(OR('M&amp;E Property Good Factor'!M10 &gt; 'Trends Settings '!$B$2,B10 &lt;=ROUND($N$1*'Trends Settings '!$B$1,0)),
ROUND('Trends Settings '!$B$2*
IF(B10&gt;ROUND($N$1*'Trends Settings '!$B$1,0),INDIRECT("'2019 Equip Index Factors'!C"&amp;TEXT(ROUND(($N$1*'Trends Settings '!$B$1),0)+2,"0")),'2019 Equip Index Factors'!C11)*0.01,0),N9))</f>
        <v>50</v>
      </c>
      <c r="O10" s="37">
        <f ca="1">IF(OR(B10=1,'M&amp;E Property Good Factor'!N11&gt;'Trends Settings '!$B$2),
ROUND('M&amp;E Property Good Factor'!N11*IF(B10&gt;ROUND($O$1*'Trends Settings '!$B$1,0),
INDIRECT("'2019 Equip Index Factors'!C"&amp;TEXT(ROUND(($O$1*'Trends Settings '!$B$1),0)+2,"0")),
'2019 Equip Index Factors'!C11)*0.01,0),
IF(OR('M&amp;E Property Good Factor'!N10 &gt; 'Trends Settings '!$B$2,B10 &lt;=ROUND($O$1*'Trends Settings '!$B$1,0)),
ROUND('Trends Settings '!$B$2*
IF(B10&gt;ROUND($O$1*'Trends Settings '!$B$1,0),INDIRECT("'2019 Equip Index Factors'!C"&amp;TEXT(ROUND(($O$1*'Trends Settings '!$B$1),0)+2,"0")),'2019 Equip Index Factors'!C11)*0.01,0),O9))</f>
        <v>55</v>
      </c>
      <c r="P10" s="37">
        <f ca="1">IF(OR(B10=1,'M&amp;E Property Good Factor'!O11&gt;'Trends Settings '!$B$2),
ROUND('M&amp;E Property Good Factor'!O11*IF(B10&gt;ROUND($P$1*'Trends Settings '!$B$1,0),
INDIRECT("'2019 Equip Index Factors'!C"&amp;TEXT(ROUND(($P$1*'Trends Settings '!$B$1),0)+2,"0")),
'2019 Equip Index Factors'!C11)*0.01,0),
IF(OR('M&amp;E Property Good Factor'!O10 &gt; 'Trends Settings '!$B$2,B10 &lt;=ROUND($P$1*'Trends Settings '!$B$1,0)),
ROUND('Trends Settings '!$B$2*
IF(B10&gt;ROUND($P$1*'Trends Settings '!$B$1,0),INDIRECT("'2019 Equip Index Factors'!C"&amp;TEXT(ROUND(($P$1*'Trends Settings '!$B$1),0)+2,"0")),'2019 Equip Index Factors'!C11)*0.01,0),P9))</f>
        <v>63</v>
      </c>
      <c r="Q10" s="37">
        <f ca="1">IF(OR(B10=1,'M&amp;E Property Good Factor'!P11&gt;'Trends Settings '!$B$2),
ROUND('M&amp;E Property Good Factor'!P11*IF(B10&gt;ROUND($Q$1*'Trends Settings '!$B$1,0),
INDIRECT("'2019 Equip Index Factors'!C"&amp;TEXT(ROUND(($Q$1*'Trends Settings '!$B$1),0)+2,"0")),
'2019 Equip Index Factors'!C11)*0.01,0),
IF(OR('M&amp;E Property Good Factor'!P10 &gt; 'Trends Settings '!$B$2,B10 &lt;=ROUND($Q$1*'Trends Settings '!$B$1,0)),
ROUND('Trends Settings '!$B$2*
IF(B10&gt;ROUND($Q$1*'Trends Settings '!$B$1,0),INDIRECT("'2019 Equip Index Factors'!C"&amp;TEXT(ROUND(($Q$1*'Trends Settings '!$B$1),0)+2,"0")),'2019 Equip Index Factors'!C11)*0.01,0),Q9))</f>
        <v>66</v>
      </c>
      <c r="R10" s="37">
        <f ca="1">IF(OR(B10=1,'M&amp;E Property Good Factor'!Q11&gt;'Trends Settings '!$B$2),
ROUND('M&amp;E Property Good Factor'!Q11*IF(B10&gt;ROUND($R$1*'Trends Settings '!$B$1,0),
INDIRECT("'2019 Equip Index Factors'!C"&amp;TEXT(ROUND(($R$1*'Trends Settings '!$B$1),0)+2,"0")),
'2019 Equip Index Factors'!C11)*0.01,0),
IF(OR('M&amp;E Property Good Factor'!Q10 &gt; 'Trends Settings '!$B$2,B10 &lt;=ROUND($R$1*'Trends Settings '!$B$1,0)),
ROUND('Trends Settings '!$B$2*
IF(B10&gt;ROUND($R$1*'Trends Settings '!$B$1,0),INDIRECT("'2019 Equip Index Factors'!C"&amp;TEXT(ROUND(($R$1*'Trends Settings '!$B$1),0)+2,"0")),'2019 Equip Index Factors'!C11)*0.01,0),R9))</f>
        <v>72</v>
      </c>
      <c r="S10" s="37">
        <f ca="1">IF(OR(B10=1,'M&amp;E Property Good Factor'!R11&gt;'Trends Settings '!$B$2),
ROUND('M&amp;E Property Good Factor'!R11*IF(B10&gt;ROUND($S$1*'Trends Settings '!$B$1,0),
INDIRECT("'2019 Equip Index Factors'!C"&amp;TEXT(ROUND(($S$1*'Trends Settings '!$B$1),0)+2,"0")),
'2019 Equip Index Factors'!C11)*0.01,0),
IF(OR('M&amp;E Property Good Factor'!R10 &gt; 'Trends Settings '!$B$2,B10 &lt;=ROUND($S$1*'Trends Settings '!$B$1,0)),
ROUND('Trends Settings '!$B$2*
IF(B10&gt;ROUND($S$1*'Trends Settings '!$B$1,0),INDIRECT("'2019 Equip Index Factors'!C"&amp;TEXT(ROUND(($S$1*'Trends Settings '!$B$1),0)+2,"0")),'2019 Equip Index Factors'!C11)*0.01,0),S9))</f>
        <v>76</v>
      </c>
      <c r="T10" s="37">
        <f ca="1">IF(OR(B10=1,'M&amp;E Property Good Factor'!S11&gt;'Trends Settings '!$B$2),
ROUND('M&amp;E Property Good Factor'!S11*IF(B10&gt;ROUND($T$1*'Trends Settings '!$B$1,0),
INDIRECT("'2019 Equip Index Factors'!C"&amp;TEXT(ROUND(($T$1*'Trends Settings '!$B$1),0)+2,"0")),
'2019 Equip Index Factors'!C11)*0.01,0),
IF(OR('M&amp;E Property Good Factor'!S10 &gt; 'Trends Settings '!$B$2,B10 &lt;=ROUND($T$1*'Trends Settings '!$B$1,0)),
ROUND('Trends Settings '!$B$2*
IF(B10&gt;ROUND($T$1*'Trends Settings '!$B$1,0),INDIRECT("'2019 Equip Index Factors'!C"&amp;TEXT(ROUND(($T$1*'Trends Settings '!$B$1),0)+2,"0")),'2019 Equip Index Factors'!C11)*0.01,0),T9))</f>
        <v>83</v>
      </c>
      <c r="U10" s="37">
        <f ca="1">IF(OR(B10=1,'M&amp;E Property Good Factor'!T11&gt;'Trends Settings '!$B$2),
ROUND('M&amp;E Property Good Factor'!T11*IF(B10&gt;ROUND($U$1*'Trends Settings '!$B$1,0),
INDIRECT("'2019 Equip Index Factors'!C"&amp;TEXT(ROUND(($U$1*'Trends Settings '!$B$1),0)+2,"0")),
'2019 Equip Index Factors'!C11)*0.01,0),
IF(OR('M&amp;E Property Good Factor'!T10 &gt; 'Trends Settings '!$B$2,B10 &lt;=ROUND($U$1*'Trends Settings '!$B$1,0)),
ROUND('Trends Settings '!$B$2*
IF(B10&gt;ROUND($U$1*'Trends Settings '!$B$1,0),INDIRECT("'2019 Equip Index Factors'!C"&amp;TEXT(ROUND(($U$1*'Trends Settings '!$B$1),0)+2,"0")),'2019 Equip Index Factors'!C11)*0.01,0),U9))</f>
        <v>90</v>
      </c>
      <c r="V10" s="37">
        <f ca="1">IF(OR(B10=1,'M&amp;E Property Good Factor'!U11&gt;'Trends Settings '!$B$2),
ROUND('M&amp;E Property Good Factor'!U11*IF(B10&gt;ROUND($V$1*'Trends Settings '!$B$1,0),
INDIRECT("'2019 Equip Index Factors'!C"&amp;TEXT(ROUND(($V$1*'Trends Settings '!$B$1),0)+2,"0")),
'2019 Equip Index Factors'!C11)*0.01,0),
IF(OR('M&amp;E Property Good Factor'!U10 &gt; 'Trends Settings '!$B$2,B10 &lt;=ROUND($V$1*'Trends Settings '!$B$1,0)),
ROUND('Trends Settings '!$B$2*
IF(B10&gt;ROUND($V$1*'Trends Settings '!$B$1,0),INDIRECT("'2019 Equip Index Factors'!C"&amp;TEXT(ROUND(($V$1*'Trends Settings '!$B$1),0)+2,"0")),'2019 Equip Index Factors'!C11)*0.01,0),V9))</f>
        <v>95</v>
      </c>
      <c r="W10" s="37">
        <f ca="1">IF(OR(B10=1,'M&amp;E Property Good Factor'!V11&gt;'Trends Settings '!$B$2),
ROUND('M&amp;E Property Good Factor'!V11*IF(B10&gt;ROUND($W$1*'Trends Settings '!$B$1,0),
INDIRECT("'2019 Equip Index Factors'!C"&amp;TEXT(ROUND(($W$1*'Trends Settings '!$B$1),0)+2,"0")),
'2019 Equip Index Factors'!C11)*0.01,0),
IF(OR('M&amp;E Property Good Factor'!V10 &gt; 'Trends Settings '!$B$2,B10 &lt;=ROUND($W$1*'Trends Settings '!$B$1,0)),
ROUND('Trends Settings '!$B$2*
IF(B10&gt;ROUND($W$1*'Trends Settings '!$B$1,0),INDIRECT("'2019 Equip Index Factors'!C"&amp;TEXT(ROUND(($W$1*'Trends Settings '!$B$1),0)+2,"0")),'2019 Equip Index Factors'!C11)*0.01,0),W9))</f>
        <v>99</v>
      </c>
    </row>
    <row r="11" spans="1:23" ht="12.75" customHeight="1">
      <c r="A11" s="60">
        <v>2010</v>
      </c>
      <c r="B11" s="32">
        <v>10</v>
      </c>
      <c r="C11" s="37">
        <f ca="1">IF(OR(B11=1,'M&amp;E Property Good Factor'!B12&gt;'Trends Settings '!$B$2),ROUND('M&amp;E Property Good Factor'!B12*IF(B11&gt;ROUND($C$1*'Trends Settings '!$B$1,0),INDIRECT("'2019 Equip Index Factors'!C"&amp;TEXT(ROUND(($C$1*'Trends Settings '!$B$1),0)+2,"0")),'2019 Equip Index Factors'!C12)*0.01,0),IF(OR('M&amp;E Property Good Factor'!B11 &gt; 'Trends Settings '!$B$2,B11 &lt;=ROUND($C$1*'Trends Settings '!$B$1,0)),ROUND('Trends Settings '!$B$2*IF(B11&gt;ROUND($C$1*'Trends Settings '!$B$1,0),INDIRECT("'2019 Equip Index Factors'!C"&amp;TEXT(ROUND(($C$1*'Trends Settings '!$B$1),0)+2,"0")),'2019 Equip Index Factors'!C12)*0.01,0),C10))</f>
        <v>10</v>
      </c>
      <c r="D11" s="37">
        <f ca="1">IF(OR(B11=1,'M&amp;E Property Good Factor'!C12&gt;'Trends Settings '!$B$2),
ROUND('M&amp;E Property Good Factor'!C12*IF(B11&gt;ROUND($D$1*'Trends Settings '!$B$1,0),
INDIRECT("'2019 Equip Index Factors'!C"&amp;TEXT(ROUND(($D$1*'Trends Settings '!$B$1),0)+2,"0")),
'2019 Equip Index Factors'!C12)*0.01,0),
IF(OR('M&amp;E Property Good Factor'!C11 &gt; 'Trends Settings '!$B$2,B11 &lt;=ROUND($D$1*'Trends Settings '!$B$1,0)),
ROUND('Trends Settings '!$B$2*
IF(B11&gt;ROUND($D$1*'Trends Settings '!$B$1,0),INDIRECT("'2019 Equip Index Factors'!C"&amp;TEXT(ROUND(($D$1*'Trends Settings '!$B$1),0)+2,"0")),'2019 Equip Index Factors'!C12)*0.01,0),D10))</f>
        <v>10</v>
      </c>
      <c r="E11" s="37">
        <f ca="1">IF(OR(B11=1,'M&amp;E Property Good Factor'!D12&gt;'Trends Settings '!$B$2),
ROUND('M&amp;E Property Good Factor'!D12*IF(B11&gt;ROUND($E$1*'Trends Settings '!$B$1,0),
INDIRECT("'2019 Equip Index Factors'!C"&amp;TEXT(ROUND(($E$1*'Trends Settings '!$B$1),0)+2,"0")),
'2019 Equip Index Factors'!C12)*0.01,0),
IF(OR('M&amp;E Property Good Factor'!D11 &gt; 'Trends Settings '!$B$2,B11 &lt;=ROUND($E$1*'Trends Settings '!$B$1,0)),
ROUND('Trends Settings '!$B$2*
IF(B11&gt;ROUND($E$1*'Trends Settings '!$B$1,0),INDIRECT("'2019 Equip Index Factors'!C"&amp;TEXT(ROUND(($E$1*'Trends Settings '!$B$1),0)+2,"0")),'2019 Equip Index Factors'!C12)*0.01,0),E10))</f>
        <v>10</v>
      </c>
      <c r="F11" s="37">
        <f ca="1">IF(OR(B11=1,'M&amp;E Property Good Factor'!E12&gt;'Trends Settings '!$B$2),
ROUND('M&amp;E Property Good Factor'!E12*IF(B11&gt;ROUND($F$1*'Trends Settings '!$B$1,0),
INDIRECT("'2019 Equip Index Factors'!C"&amp;TEXT(ROUND(($F$1*'Trends Settings '!$B$1),0)+2,"0")),
'2019 Equip Index Factors'!C12)*0.01,0),
IF(OR('M&amp;E Property Good Factor'!E11 &gt; 'Trends Settings '!$B$2,B11 &lt;=ROUND($F$1*'Trends Settings '!$B$1,0)),
ROUND('Trends Settings '!$B$2*
IF(B11&gt;ROUND($F$1*'Trends Settings '!$B$1,0),INDIRECT("'2019 Equip Index Factors'!C"&amp;TEXT(ROUND(($F$1*'Trends Settings '!$B$1),0)+2,"0")),'2019 Equip Index Factors'!C12)*0.01,0),F10))</f>
        <v>10</v>
      </c>
      <c r="G11" s="37">
        <f ca="1">IF(OR(B11=1,'M&amp;E Property Good Factor'!F12&gt;'Trends Settings '!$B$2),
ROUND('M&amp;E Property Good Factor'!F12*IF(B11&gt;ROUND($G$1*'Trends Settings '!$B$1,0),
INDIRECT("'2019 Equip Index Factors'!C"&amp;TEXT(ROUND(($G$1*'Trends Settings '!$B$1),0)+2,"0")),
'2019 Equip Index Factors'!C12)*0.01,0),
IF(OR('M&amp;E Property Good Factor'!F11 &gt; 'Trends Settings '!$B$2,B11 &lt;=ROUND($G$1*'Trends Settings '!$B$1,0)),
ROUND('Trends Settings '!$B$2*
IF(B11&gt;ROUND($G$1*'Trends Settings '!$B$1,0),INDIRECT("'2019 Equip Index Factors'!C"&amp;TEXT(ROUND(($G$1*'Trends Settings '!$B$1),0)+2,"0")),'2019 Equip Index Factors'!C12)*0.01,0),G10))</f>
        <v>10</v>
      </c>
      <c r="H11" s="37">
        <f ca="1">IF(OR(B11=1,'M&amp;E Property Good Factor'!G12&gt;'Trends Settings '!$B$2),
ROUND('M&amp;E Property Good Factor'!G12*IF(B11&gt;ROUND($H$1*'Trends Settings '!$B$1,0),
INDIRECT("'2019 Equip Index Factors'!C"&amp;TEXT(ROUND(($H$1*'Trends Settings '!$B$1),0)+2,"0")),
'2019 Equip Index Factors'!C12)*0.01,0),
IF(OR('M&amp;E Property Good Factor'!G11 &gt; 'Trends Settings '!$B$2,B11 &lt;=ROUND($H$1*'Trends Settings '!$B$1,0)),
ROUND('Trends Settings '!$B$2*
IF(B11&gt;ROUND($H$1*'Trends Settings '!$B$1,0),INDIRECT("'2019 Equip Index Factors'!C"&amp;TEXT(ROUND(($H$1*'Trends Settings '!$B$1),0)+2,"0")),'2019 Equip Index Factors'!C12)*0.01,0),H10))</f>
        <v>10</v>
      </c>
      <c r="I11" s="37">
        <f ca="1">IF(OR(B11=1,'M&amp;E Property Good Factor'!H12&gt;'Trends Settings '!$B$2),
ROUND('M&amp;E Property Good Factor'!H12*IF(B11&gt;ROUND($I$1*'Trends Settings '!$B$1,0),
INDIRECT("'2019 Equip Index Factors'!C"&amp;TEXT(ROUND(($I$1*'Trends Settings '!$B$1),0)+2,"0")),
'2019 Equip Index Factors'!C12)*0.01,0),
IF(OR('M&amp;E Property Good Factor'!H11 &gt; 'Trends Settings '!$B$2,B11 &lt;=ROUND($I$1*'Trends Settings '!$B$1,0)),
ROUND('Trends Settings '!$B$2*
IF(B11&gt;ROUND($I$1*'Trends Settings '!$B$1,0),INDIRECT("'2019 Equip Index Factors'!C"&amp;TEXT(ROUND(($I$1*'Trends Settings '!$B$1),0)+2,"0")),'2019 Equip Index Factors'!C12)*0.01,0),I10))</f>
        <v>15</v>
      </c>
      <c r="J11" s="37">
        <f ca="1">IF(OR(B11=1,'M&amp;E Property Good Factor'!I12&gt;'Trends Settings '!$B$2),
ROUND('M&amp;E Property Good Factor'!I12*IF(B11&gt;ROUND($J$1*'Trends Settings '!$B$1,0),
INDIRECT("'2019 Equip Index Factors'!C"&amp;TEXT(ROUND(($J$1*'Trends Settings '!$B$1),0)+2,"0")),
'2019 Equip Index Factors'!C12)*0.01,0),
IF(OR('M&amp;E Property Good Factor'!I11 &gt; 'Trends Settings '!$B$2,B11 &lt;=ROUND($J$1*'Trends Settings '!$B$1,0)),
ROUND('Trends Settings '!$B$2*
IF(B11&gt;ROUND($J$1*'Trends Settings '!$B$1,0),INDIRECT("'2019 Equip Index Factors'!C"&amp;TEXT(ROUND(($J$1*'Trends Settings '!$B$1),0)+2,"0")),'2019 Equip Index Factors'!C12)*0.01,0),J10))</f>
        <v>22</v>
      </c>
      <c r="K11" s="37">
        <f ca="1">IF(OR(B11=1,'M&amp;E Property Good Factor'!J12&gt;'Trends Settings '!$B$2),
ROUND('M&amp;E Property Good Factor'!J12*IF(B11&gt;ROUND($K$1*'Trends Settings '!$B$1,0),
INDIRECT("'2019 Equip Index Factors'!C"&amp;TEXT(ROUND(($K$1*'Trends Settings '!$B$1),0)+2,"0")),
'2019 Equip Index Factors'!C12)*0.01,0),
IF(OR('M&amp;E Property Good Factor'!J11 &gt; 'Trends Settings '!$B$2,B11 &lt;=ROUND($K$1*'Trends Settings '!$B$1,0)),
ROUND('Trends Settings '!$B$2*
IF(B11&gt;ROUND($K$1*'Trends Settings '!$B$1,0),INDIRECT("'2019 Equip Index Factors'!C"&amp;TEXT(ROUND(($K$1*'Trends Settings '!$B$1),0)+2,"0")),'2019 Equip Index Factors'!C12)*0.01,0),K10))</f>
        <v>28</v>
      </c>
      <c r="L11" s="37">
        <f ca="1">IF(OR(B11=1,'M&amp;E Property Good Factor'!K12&gt;'Trends Settings '!$B$2),
ROUND('M&amp;E Property Good Factor'!K12*IF(B11&gt;ROUND($L$1*'Trends Settings '!$B$1,0),
INDIRECT("'2019 Equip Index Factors'!C"&amp;TEXT(ROUND(($L$1*'Trends Settings '!$B$1),0)+2,"0")),
'2019 Equip Index Factors'!C12)*0.01,0),
IF(OR('M&amp;E Property Good Factor'!K11 &gt; 'Trends Settings '!$B$2,B11 &lt;=ROUND($L$1*'Trends Settings '!$B$1,0)),
ROUND('Trends Settings '!$B$2*
IF(B11&gt;ROUND($L$1*'Trends Settings '!$B$1,0),INDIRECT("'2019 Equip Index Factors'!C"&amp;TEXT(ROUND(($L$1*'Trends Settings '!$B$1),0)+2,"0")),'2019 Equip Index Factors'!C12)*0.01,0),L10))</f>
        <v>33</v>
      </c>
      <c r="M11" s="37">
        <f ca="1">IF(OR(B11=1,'M&amp;E Property Good Factor'!L12&gt;'Trends Settings '!$B$2),
ROUND('M&amp;E Property Good Factor'!L12*IF(B11&gt;ROUND($M$1*'Trends Settings '!$B$1,0),
INDIRECT("'2019 Equip Index Factors'!C"&amp;TEXT(ROUND(($M$1*'Trends Settings '!$B$1),0)+2,"0")),
'2019 Equip Index Factors'!C12)*0.01,0),
IF(OR('M&amp;E Property Good Factor'!L11 &gt; 'Trends Settings '!$B$2,B11 &lt;=ROUND($M$1*'Trends Settings '!$B$1,0)),
ROUND('Trends Settings '!$B$2*
IF(B11&gt;ROUND($M$1*'Trends Settings '!$B$1,0),INDIRECT("'2019 Equip Index Factors'!C"&amp;TEXT(ROUND(($M$1*'Trends Settings '!$B$1),0)+2,"0")),'2019 Equip Index Factors'!C12)*0.01,0),M10))</f>
        <v>39</v>
      </c>
      <c r="N11" s="37">
        <f ca="1">IF(OR(B11=1,'M&amp;E Property Good Factor'!M12&gt;'Trends Settings '!$B$2),
ROUND('M&amp;E Property Good Factor'!M12*IF(B11&gt;ROUND($N$1*'Trends Settings '!$B$1,0),
INDIRECT("'2019 Equip Index Factors'!C"&amp;TEXT(ROUND(($N$1*'Trends Settings '!$B$1),0)+2,"0")),
'2019 Equip Index Factors'!C12)*0.01,0),
IF(OR('M&amp;E Property Good Factor'!M11 &gt; 'Trends Settings '!$B$2,B11 &lt;=ROUND($N$1*'Trends Settings '!$B$1,0)),
ROUND('Trends Settings '!$B$2*
IF(B11&gt;ROUND($N$1*'Trends Settings '!$B$1,0),INDIRECT("'2019 Equip Index Factors'!C"&amp;TEXT(ROUND(($N$1*'Trends Settings '!$B$1),0)+2,"0")),'2019 Equip Index Factors'!C12)*0.01,0),N10))</f>
        <v>45</v>
      </c>
      <c r="O11" s="37">
        <f ca="1">IF(OR(B11=1,'M&amp;E Property Good Factor'!N12&gt;'Trends Settings '!$B$2),
ROUND('M&amp;E Property Good Factor'!N12*IF(B11&gt;ROUND($O$1*'Trends Settings '!$B$1,0),
INDIRECT("'2019 Equip Index Factors'!C"&amp;TEXT(ROUND(($O$1*'Trends Settings '!$B$1),0)+2,"0")),
'2019 Equip Index Factors'!C12)*0.01,0),
IF(OR('M&amp;E Property Good Factor'!N11 &gt; 'Trends Settings '!$B$2,B11 &lt;=ROUND($O$1*'Trends Settings '!$B$1,0)),
ROUND('Trends Settings '!$B$2*
IF(B11&gt;ROUND($O$1*'Trends Settings '!$B$1,0),INDIRECT("'2019 Equip Index Factors'!C"&amp;TEXT(ROUND(($O$1*'Trends Settings '!$B$1),0)+2,"0")),'2019 Equip Index Factors'!C12)*0.01,0),O10))</f>
        <v>49</v>
      </c>
      <c r="P11" s="37">
        <f ca="1">IF(OR(B11=1,'M&amp;E Property Good Factor'!O12&gt;'Trends Settings '!$B$2),
ROUND('M&amp;E Property Good Factor'!O12*IF(B11&gt;ROUND($P$1*'Trends Settings '!$B$1,0),
INDIRECT("'2019 Equip Index Factors'!C"&amp;TEXT(ROUND(($P$1*'Trends Settings '!$B$1),0)+2,"0")),
'2019 Equip Index Factors'!C12)*0.01,0),
IF(OR('M&amp;E Property Good Factor'!O11 &gt; 'Trends Settings '!$B$2,B11 &lt;=ROUND($P$1*'Trends Settings '!$B$1,0)),
ROUND('Trends Settings '!$B$2*
IF(B11&gt;ROUND($P$1*'Trends Settings '!$B$1,0),INDIRECT("'2019 Equip Index Factors'!C"&amp;TEXT(ROUND(($P$1*'Trends Settings '!$B$1),0)+2,"0")),'2019 Equip Index Factors'!C12)*0.01,0),P10))</f>
        <v>59</v>
      </c>
      <c r="Q11" s="37">
        <f ca="1">IF(OR(B11=1,'M&amp;E Property Good Factor'!P12&gt;'Trends Settings '!$B$2),
ROUND('M&amp;E Property Good Factor'!P12*IF(B11&gt;ROUND($Q$1*'Trends Settings '!$B$1,0),
INDIRECT("'2019 Equip Index Factors'!C"&amp;TEXT(ROUND(($Q$1*'Trends Settings '!$B$1),0)+2,"0")),
'2019 Equip Index Factors'!C12)*0.01,0),
IF(OR('M&amp;E Property Good Factor'!P11 &gt; 'Trends Settings '!$B$2,B11 &lt;=ROUND($Q$1*'Trends Settings '!$B$1,0)),
ROUND('Trends Settings '!$B$2*
IF(B11&gt;ROUND($Q$1*'Trends Settings '!$B$1,0),INDIRECT("'2019 Equip Index Factors'!C"&amp;TEXT(ROUND(($Q$1*'Trends Settings '!$B$1),0)+2,"0")),'2019 Equip Index Factors'!C12)*0.01,0),Q10))</f>
        <v>62</v>
      </c>
      <c r="R11" s="37">
        <f ca="1">IF(OR(B11=1,'M&amp;E Property Good Factor'!Q12&gt;'Trends Settings '!$B$2),
ROUND('M&amp;E Property Good Factor'!Q12*IF(B11&gt;ROUND($R$1*'Trends Settings '!$B$1,0),
INDIRECT("'2019 Equip Index Factors'!C"&amp;TEXT(ROUND(($R$1*'Trends Settings '!$B$1),0)+2,"0")),
'2019 Equip Index Factors'!C12)*0.01,0),
IF(OR('M&amp;E Property Good Factor'!Q11 &gt; 'Trends Settings '!$B$2,B11 &lt;=ROUND($R$1*'Trends Settings '!$B$1,0)),
ROUND('Trends Settings '!$B$2*
IF(B11&gt;ROUND($R$1*'Trends Settings '!$B$1,0),INDIRECT("'2019 Equip Index Factors'!C"&amp;TEXT(ROUND(($R$1*'Trends Settings '!$B$1),0)+2,"0")),'2019 Equip Index Factors'!C12)*0.01,0),R10))</f>
        <v>69</v>
      </c>
      <c r="S11" s="37">
        <f ca="1">IF(OR(B11=1,'M&amp;E Property Good Factor'!R12&gt;'Trends Settings '!$B$2),
ROUND('M&amp;E Property Good Factor'!R12*IF(B11&gt;ROUND($S$1*'Trends Settings '!$B$1,0),
INDIRECT("'2019 Equip Index Factors'!C"&amp;TEXT(ROUND(($S$1*'Trends Settings '!$B$1),0)+2,"0")),
'2019 Equip Index Factors'!C12)*0.01,0),
IF(OR('M&amp;E Property Good Factor'!R11 &gt; 'Trends Settings '!$B$2,B11 &lt;=ROUND($S$1*'Trends Settings '!$B$1,0)),
ROUND('Trends Settings '!$B$2*
IF(B11&gt;ROUND($S$1*'Trends Settings '!$B$1,0),INDIRECT("'2019 Equip Index Factors'!C"&amp;TEXT(ROUND(($S$1*'Trends Settings '!$B$1),0)+2,"0")),'2019 Equip Index Factors'!C12)*0.01,0),S10))</f>
        <v>75</v>
      </c>
      <c r="T11" s="37">
        <f ca="1">IF(OR(B11=1,'M&amp;E Property Good Factor'!S12&gt;'Trends Settings '!$B$2),
ROUND('M&amp;E Property Good Factor'!S12*IF(B11&gt;ROUND($T$1*'Trends Settings '!$B$1,0),
INDIRECT("'2019 Equip Index Factors'!C"&amp;TEXT(ROUND(($T$1*'Trends Settings '!$B$1),0)+2,"0")),
'2019 Equip Index Factors'!C12)*0.01,0),
IF(OR('M&amp;E Property Good Factor'!S11 &gt; 'Trends Settings '!$B$2,B11 &lt;=ROUND($T$1*'Trends Settings '!$B$1,0)),
ROUND('Trends Settings '!$B$2*
IF(B11&gt;ROUND($T$1*'Trends Settings '!$B$1,0),INDIRECT("'2019 Equip Index Factors'!C"&amp;TEXT(ROUND(($T$1*'Trends Settings '!$B$1),0)+2,"0")),'2019 Equip Index Factors'!C12)*0.01,0),T10))</f>
        <v>81</v>
      </c>
      <c r="U11" s="37">
        <f ca="1">IF(OR(B11=1,'M&amp;E Property Good Factor'!T12&gt;'Trends Settings '!$B$2),
ROUND('M&amp;E Property Good Factor'!T12*IF(B11&gt;ROUND($U$1*'Trends Settings '!$B$1,0),
INDIRECT("'2019 Equip Index Factors'!C"&amp;TEXT(ROUND(($U$1*'Trends Settings '!$B$1),0)+2,"0")),
'2019 Equip Index Factors'!C12)*0.01,0),
IF(OR('M&amp;E Property Good Factor'!T11 &gt; 'Trends Settings '!$B$2,B11 &lt;=ROUND($U$1*'Trends Settings '!$B$1,0)),
ROUND('Trends Settings '!$B$2*
IF(B11&gt;ROUND($U$1*'Trends Settings '!$B$1,0),INDIRECT("'2019 Equip Index Factors'!C"&amp;TEXT(ROUND(($U$1*'Trends Settings '!$B$1),0)+2,"0")),'2019 Equip Index Factors'!C12)*0.01,0),U10))</f>
        <v>90</v>
      </c>
      <c r="V11" s="37">
        <f ca="1">IF(OR(B11=1,'M&amp;E Property Good Factor'!U12&gt;'Trends Settings '!$B$2),
ROUND('M&amp;E Property Good Factor'!U12*IF(B11&gt;ROUND($V$1*'Trends Settings '!$B$1,0),
INDIRECT("'2019 Equip Index Factors'!C"&amp;TEXT(ROUND(($V$1*'Trends Settings '!$B$1),0)+2,"0")),
'2019 Equip Index Factors'!C12)*0.01,0),
IF(OR('M&amp;E Property Good Factor'!U11 &gt; 'Trends Settings '!$B$2,B11 &lt;=ROUND($V$1*'Trends Settings '!$B$1,0)),
ROUND('Trends Settings '!$B$2*
IF(B11&gt;ROUND($V$1*'Trends Settings '!$B$1,0),INDIRECT("'2019 Equip Index Factors'!C"&amp;TEXT(ROUND(($V$1*'Trends Settings '!$B$1),0)+2,"0")),'2019 Equip Index Factors'!C12)*0.01,0),V10))</f>
        <v>95</v>
      </c>
      <c r="W11" s="37">
        <f ca="1">IF(OR(B11=1,'M&amp;E Property Good Factor'!V12&gt;'Trends Settings '!$B$2),
ROUND('M&amp;E Property Good Factor'!V12*IF(B11&gt;ROUND($W$1*'Trends Settings '!$B$1,0),
INDIRECT("'2019 Equip Index Factors'!C"&amp;TEXT(ROUND(($W$1*'Trends Settings '!$B$1),0)+2,"0")),
'2019 Equip Index Factors'!C12)*0.01,0),
IF(OR('M&amp;E Property Good Factor'!V11 &gt; 'Trends Settings '!$B$2,B11 &lt;=ROUND($W$1*'Trends Settings '!$B$1,0)),
ROUND('Trends Settings '!$B$2*
IF(B11&gt;ROUND($W$1*'Trends Settings '!$B$1,0),INDIRECT("'2019 Equip Index Factors'!C"&amp;TEXT(ROUND(($W$1*'Trends Settings '!$B$1),0)+2,"0")),'2019 Equip Index Factors'!C12)*0.01,0),W10))</f>
        <v>99</v>
      </c>
    </row>
    <row r="12" spans="1:23" ht="12.75" customHeight="1">
      <c r="A12" s="60">
        <v>2009</v>
      </c>
      <c r="B12" s="32">
        <v>11</v>
      </c>
      <c r="C12" s="37">
        <f ca="1">IF(OR(B12=1,'M&amp;E Property Good Factor'!B13&gt;'Trends Settings '!$B$2),ROUND('M&amp;E Property Good Factor'!B13*IF(B12&gt;ROUND($C$1*'Trends Settings '!$B$1,0),INDIRECT("'2019 Equip Index Factors'!C"&amp;TEXT(ROUND(($C$1*'Trends Settings '!$B$1),0)+2,"0")),'2019 Equip Index Factors'!C13)*0.01,0),IF(OR('M&amp;E Property Good Factor'!B12 &gt; 'Trends Settings '!$B$2,B12 &lt;=ROUND($C$1*'Trends Settings '!$B$1,0)),ROUND('Trends Settings '!$B$2*IF(B12&gt;ROUND($C$1*'Trends Settings '!$B$1,0),INDIRECT("'2019 Equip Index Factors'!C"&amp;TEXT(ROUND(($C$1*'Trends Settings '!$B$1),0)+2,"0")),'2019 Equip Index Factors'!C13)*0.01,0),C11))</f>
        <v>10</v>
      </c>
      <c r="D12" s="37">
        <f ca="1">IF(OR(B12=1,'M&amp;E Property Good Factor'!C13&gt;'Trends Settings '!$B$2),
ROUND('M&amp;E Property Good Factor'!C13*IF(B12&gt;ROUND($D$1*'Trends Settings '!$B$1,0),
INDIRECT("'2019 Equip Index Factors'!C"&amp;TEXT(ROUND(($D$1*'Trends Settings '!$B$1),0)+2,"0")),
'2019 Equip Index Factors'!C13)*0.01,0),
IF(OR('M&amp;E Property Good Factor'!C12 &gt; 'Trends Settings '!$B$2,B12 &lt;=ROUND($D$1*'Trends Settings '!$B$1,0)),
ROUND('Trends Settings '!$B$2*
IF(B12&gt;ROUND($D$1*'Trends Settings '!$B$1,0),INDIRECT("'2019 Equip Index Factors'!C"&amp;TEXT(ROUND(($D$1*'Trends Settings '!$B$1),0)+2,"0")),'2019 Equip Index Factors'!C13)*0.01,0),D11))</f>
        <v>10</v>
      </c>
      <c r="E12" s="37">
        <f ca="1">IF(OR(B12=1,'M&amp;E Property Good Factor'!D13&gt;'Trends Settings '!$B$2),
ROUND('M&amp;E Property Good Factor'!D13*IF(B12&gt;ROUND($E$1*'Trends Settings '!$B$1,0),
INDIRECT("'2019 Equip Index Factors'!C"&amp;TEXT(ROUND(($E$1*'Trends Settings '!$B$1),0)+2,"0")),
'2019 Equip Index Factors'!C13)*0.01,0),
IF(OR('M&amp;E Property Good Factor'!D12 &gt; 'Trends Settings '!$B$2,B12 &lt;=ROUND($E$1*'Trends Settings '!$B$1,0)),
ROUND('Trends Settings '!$B$2*
IF(B12&gt;ROUND($E$1*'Trends Settings '!$B$1,0),INDIRECT("'2019 Equip Index Factors'!C"&amp;TEXT(ROUND(($E$1*'Trends Settings '!$B$1),0)+2,"0")),'2019 Equip Index Factors'!C13)*0.01,0),E11))</f>
        <v>10</v>
      </c>
      <c r="F12" s="37">
        <f ca="1">IF(OR(B12=1,'M&amp;E Property Good Factor'!E13&gt;'Trends Settings '!$B$2),
ROUND('M&amp;E Property Good Factor'!E13*IF(B12&gt;ROUND($F$1*'Trends Settings '!$B$1,0),
INDIRECT("'2019 Equip Index Factors'!C"&amp;TEXT(ROUND(($F$1*'Trends Settings '!$B$1),0)+2,"0")),
'2019 Equip Index Factors'!C13)*0.01,0),
IF(OR('M&amp;E Property Good Factor'!E12 &gt; 'Trends Settings '!$B$2,B12 &lt;=ROUND($F$1*'Trends Settings '!$B$1,0)),
ROUND('Trends Settings '!$B$2*
IF(B12&gt;ROUND($F$1*'Trends Settings '!$B$1,0),INDIRECT("'2019 Equip Index Factors'!C"&amp;TEXT(ROUND(($F$1*'Trends Settings '!$B$1),0)+2,"0")),'2019 Equip Index Factors'!C13)*0.01,0),F11))</f>
        <v>10</v>
      </c>
      <c r="G12" s="37">
        <f ca="1">IF(OR(B12=1,'M&amp;E Property Good Factor'!F13&gt;'Trends Settings '!$B$2),
ROUND('M&amp;E Property Good Factor'!F13*IF(B12&gt;ROUND($G$1*'Trends Settings '!$B$1,0),
INDIRECT("'2019 Equip Index Factors'!C"&amp;TEXT(ROUND(($G$1*'Trends Settings '!$B$1),0)+2,"0")),
'2019 Equip Index Factors'!C13)*0.01,0),
IF(OR('M&amp;E Property Good Factor'!F12 &gt; 'Trends Settings '!$B$2,B12 &lt;=ROUND($G$1*'Trends Settings '!$B$1,0)),
ROUND('Trends Settings '!$B$2*
IF(B12&gt;ROUND($G$1*'Trends Settings '!$B$1,0),INDIRECT("'2019 Equip Index Factors'!C"&amp;TEXT(ROUND(($G$1*'Trends Settings '!$B$1),0)+2,"0")),'2019 Equip Index Factors'!C13)*0.01,0),G11))</f>
        <v>10</v>
      </c>
      <c r="H12" s="37">
        <f ca="1">IF(OR(B12=1,'M&amp;E Property Good Factor'!G13&gt;'Trends Settings '!$B$2),
ROUND('M&amp;E Property Good Factor'!G13*IF(B12&gt;ROUND($H$1*'Trends Settings '!$B$1,0),
INDIRECT("'2019 Equip Index Factors'!C"&amp;TEXT(ROUND(($H$1*'Trends Settings '!$B$1),0)+2,"0")),
'2019 Equip Index Factors'!C13)*0.01,0),
IF(OR('M&amp;E Property Good Factor'!G12 &gt; 'Trends Settings '!$B$2,B12 &lt;=ROUND($H$1*'Trends Settings '!$B$1,0)),
ROUND('Trends Settings '!$B$2*
IF(B12&gt;ROUND($H$1*'Trends Settings '!$B$1,0),INDIRECT("'2019 Equip Index Factors'!C"&amp;TEXT(ROUND(($H$1*'Trends Settings '!$B$1),0)+2,"0")),'2019 Equip Index Factors'!C13)*0.01,0),H11))</f>
        <v>10</v>
      </c>
      <c r="I12" s="37">
        <f ca="1">IF(OR(B12=1,'M&amp;E Property Good Factor'!H13&gt;'Trends Settings '!$B$2),
ROUND('M&amp;E Property Good Factor'!H13*IF(B12&gt;ROUND($I$1*'Trends Settings '!$B$1,0),
INDIRECT("'2019 Equip Index Factors'!C"&amp;TEXT(ROUND(($I$1*'Trends Settings '!$B$1),0)+2,"0")),
'2019 Equip Index Factors'!C13)*0.01,0),
IF(OR('M&amp;E Property Good Factor'!H12 &gt; 'Trends Settings '!$B$2,B12 &lt;=ROUND($I$1*'Trends Settings '!$B$1,0)),
ROUND('Trends Settings '!$B$2*
IF(B12&gt;ROUND($I$1*'Trends Settings '!$B$1,0),INDIRECT("'2019 Equip Index Factors'!C"&amp;TEXT(ROUND(($I$1*'Trends Settings '!$B$1),0)+2,"0")),'2019 Equip Index Factors'!C13)*0.01,0),I11))</f>
        <v>12</v>
      </c>
      <c r="J12" s="37">
        <f ca="1">IF(OR(B12=1,'M&amp;E Property Good Factor'!I13&gt;'Trends Settings '!$B$2),
ROUND('M&amp;E Property Good Factor'!I13*IF(B12&gt;ROUND($J$1*'Trends Settings '!$B$1,0),
INDIRECT("'2019 Equip Index Factors'!C"&amp;TEXT(ROUND(($J$1*'Trends Settings '!$B$1),0)+2,"0")),
'2019 Equip Index Factors'!C13)*0.01,0),
IF(OR('M&amp;E Property Good Factor'!I12 &gt; 'Trends Settings '!$B$2,B12 &lt;=ROUND($J$1*'Trends Settings '!$B$1,0)),
ROUND('Trends Settings '!$B$2*
IF(B12&gt;ROUND($J$1*'Trends Settings '!$B$1,0),INDIRECT("'2019 Equip Index Factors'!C"&amp;TEXT(ROUND(($J$1*'Trends Settings '!$B$1),0)+2,"0")),'2019 Equip Index Factors'!C13)*0.01,0),J11))</f>
        <v>16</v>
      </c>
      <c r="K12" s="37">
        <f ca="1">IF(OR(B12=1,'M&amp;E Property Good Factor'!J13&gt;'Trends Settings '!$B$2),
ROUND('M&amp;E Property Good Factor'!J13*IF(B12&gt;ROUND($K$1*'Trends Settings '!$B$1,0),
INDIRECT("'2019 Equip Index Factors'!C"&amp;TEXT(ROUND(($K$1*'Trends Settings '!$B$1),0)+2,"0")),
'2019 Equip Index Factors'!C13)*0.01,0),
IF(OR('M&amp;E Property Good Factor'!J12 &gt; 'Trends Settings '!$B$2,B12 &lt;=ROUND($K$1*'Trends Settings '!$B$1,0)),
ROUND('Trends Settings '!$B$2*
IF(B12&gt;ROUND($K$1*'Trends Settings '!$B$1,0),INDIRECT("'2019 Equip Index Factors'!C"&amp;TEXT(ROUND(($K$1*'Trends Settings '!$B$1),0)+2,"0")),'2019 Equip Index Factors'!C13)*0.01,0),K11))</f>
        <v>22</v>
      </c>
      <c r="L12" s="37">
        <f ca="1">IF(OR(B12=1,'M&amp;E Property Good Factor'!K13&gt;'Trends Settings '!$B$2),
ROUND('M&amp;E Property Good Factor'!K13*IF(B12&gt;ROUND($L$1*'Trends Settings '!$B$1,0),
INDIRECT("'2019 Equip Index Factors'!C"&amp;TEXT(ROUND(($L$1*'Trends Settings '!$B$1),0)+2,"0")),
'2019 Equip Index Factors'!C13)*0.01,0),
IF(OR('M&amp;E Property Good Factor'!K12 &gt; 'Trends Settings '!$B$2,B12 &lt;=ROUND($L$1*'Trends Settings '!$B$1,0)),
ROUND('Trends Settings '!$B$2*
IF(B12&gt;ROUND($L$1*'Trends Settings '!$B$1,0),INDIRECT("'2019 Equip Index Factors'!C"&amp;TEXT(ROUND(($L$1*'Trends Settings '!$B$1),0)+2,"0")),'2019 Equip Index Factors'!C13)*0.01,0),L11))</f>
        <v>28</v>
      </c>
      <c r="M12" s="37">
        <f ca="1">IF(OR(B12=1,'M&amp;E Property Good Factor'!L13&gt;'Trends Settings '!$B$2),
ROUND('M&amp;E Property Good Factor'!L13*IF(B12&gt;ROUND($M$1*'Trends Settings '!$B$1,0),
INDIRECT("'2019 Equip Index Factors'!C"&amp;TEXT(ROUND(($M$1*'Trends Settings '!$B$1),0)+2,"0")),
'2019 Equip Index Factors'!C13)*0.01,0),
IF(OR('M&amp;E Property Good Factor'!L12 &gt; 'Trends Settings '!$B$2,B12 &lt;=ROUND($M$1*'Trends Settings '!$B$1,0)),
ROUND('Trends Settings '!$B$2*
IF(B12&gt;ROUND($M$1*'Trends Settings '!$B$1,0),INDIRECT("'2019 Equip Index Factors'!C"&amp;TEXT(ROUND(($M$1*'Trends Settings '!$B$1),0)+2,"0")),'2019 Equip Index Factors'!C13)*0.01,0),M11))</f>
        <v>33</v>
      </c>
      <c r="N12" s="37">
        <f ca="1">IF(OR(B12=1,'M&amp;E Property Good Factor'!M13&gt;'Trends Settings '!$B$2),
ROUND('M&amp;E Property Good Factor'!M13*IF(B12&gt;ROUND($N$1*'Trends Settings '!$B$1,0),
INDIRECT("'2019 Equip Index Factors'!C"&amp;TEXT(ROUND(($N$1*'Trends Settings '!$B$1),0)+2,"0")),
'2019 Equip Index Factors'!C13)*0.01,0),
IF(OR('M&amp;E Property Good Factor'!M12 &gt; 'Trends Settings '!$B$2,B12 &lt;=ROUND($N$1*'Trends Settings '!$B$1,0)),
ROUND('Trends Settings '!$B$2*
IF(B12&gt;ROUND($N$1*'Trends Settings '!$B$1,0),INDIRECT("'2019 Equip Index Factors'!C"&amp;TEXT(ROUND(($N$1*'Trends Settings '!$B$1),0)+2,"0")),'2019 Equip Index Factors'!C13)*0.01,0),N11))</f>
        <v>39</v>
      </c>
      <c r="O12" s="37">
        <f ca="1">IF(OR(B12=1,'M&amp;E Property Good Factor'!N13&gt;'Trends Settings '!$B$2),
ROUND('M&amp;E Property Good Factor'!N13*IF(B12&gt;ROUND($O$1*'Trends Settings '!$B$1,0),
INDIRECT("'2019 Equip Index Factors'!C"&amp;TEXT(ROUND(($O$1*'Trends Settings '!$B$1),0)+2,"0")),
'2019 Equip Index Factors'!C13)*0.01,0),
IF(OR('M&amp;E Property Good Factor'!N12 &gt; 'Trends Settings '!$B$2,B12 &lt;=ROUND($O$1*'Trends Settings '!$B$1,0)),
ROUND('Trends Settings '!$B$2*
IF(B12&gt;ROUND($O$1*'Trends Settings '!$B$1,0),INDIRECT("'2019 Equip Index Factors'!C"&amp;TEXT(ROUND(($O$1*'Trends Settings '!$B$1),0)+2,"0")),'2019 Equip Index Factors'!C13)*0.01,0),O11))</f>
        <v>44</v>
      </c>
      <c r="P12" s="37">
        <f ca="1">IF(OR(B12=1,'M&amp;E Property Good Factor'!O13&gt;'Trends Settings '!$B$2),
ROUND('M&amp;E Property Good Factor'!O13*IF(B12&gt;ROUND($P$1*'Trends Settings '!$B$1,0),
INDIRECT("'2019 Equip Index Factors'!C"&amp;TEXT(ROUND(($P$1*'Trends Settings '!$B$1),0)+2,"0")),
'2019 Equip Index Factors'!C13)*0.01,0),
IF(OR('M&amp;E Property Good Factor'!O12 &gt; 'Trends Settings '!$B$2,B12 &lt;=ROUND($P$1*'Trends Settings '!$B$1,0)),
ROUND('Trends Settings '!$B$2*
IF(B12&gt;ROUND($P$1*'Trends Settings '!$B$1,0),INDIRECT("'2019 Equip Index Factors'!C"&amp;TEXT(ROUND(($P$1*'Trends Settings '!$B$1),0)+2,"0")),'2019 Equip Index Factors'!C13)*0.01,0),P11))</f>
        <v>53</v>
      </c>
      <c r="Q12" s="37">
        <f ca="1">IF(OR(B12=1,'M&amp;E Property Good Factor'!P13&gt;'Trends Settings '!$B$2),
ROUND('M&amp;E Property Good Factor'!P13*IF(B12&gt;ROUND($Q$1*'Trends Settings '!$B$1,0),
INDIRECT("'2019 Equip Index Factors'!C"&amp;TEXT(ROUND(($Q$1*'Trends Settings '!$B$1),0)+2,"0")),
'2019 Equip Index Factors'!C13)*0.01,0),
IF(OR('M&amp;E Property Good Factor'!P12 &gt; 'Trends Settings '!$B$2,B12 &lt;=ROUND($Q$1*'Trends Settings '!$B$1,0)),
ROUND('Trends Settings '!$B$2*
IF(B12&gt;ROUND($Q$1*'Trends Settings '!$B$1,0),INDIRECT("'2019 Equip Index Factors'!C"&amp;TEXT(ROUND(($Q$1*'Trends Settings '!$B$1),0)+2,"0")),'2019 Equip Index Factors'!C13)*0.01,0),Q11))</f>
        <v>56</v>
      </c>
      <c r="R12" s="37">
        <f ca="1">IF(OR(B12=1,'M&amp;E Property Good Factor'!Q13&gt;'Trends Settings '!$B$2),
ROUND('M&amp;E Property Good Factor'!Q13*IF(B12&gt;ROUND($R$1*'Trends Settings '!$B$1,0),
INDIRECT("'2019 Equip Index Factors'!C"&amp;TEXT(ROUND(($R$1*'Trends Settings '!$B$1),0)+2,"0")),
'2019 Equip Index Factors'!C13)*0.01,0),
IF(OR('M&amp;E Property Good Factor'!Q12 &gt; 'Trends Settings '!$B$2,B12 &lt;=ROUND($R$1*'Trends Settings '!$B$1,0)),
ROUND('Trends Settings '!$B$2*
IF(B12&gt;ROUND($R$1*'Trends Settings '!$B$1,0),INDIRECT("'2019 Equip Index Factors'!C"&amp;TEXT(ROUND(($R$1*'Trends Settings '!$B$1),0)+2,"0")),'2019 Equip Index Factors'!C13)*0.01,0),R11))</f>
        <v>64</v>
      </c>
      <c r="S12" s="37">
        <f ca="1">IF(OR(B12=1,'M&amp;E Property Good Factor'!R13&gt;'Trends Settings '!$B$2),
ROUND('M&amp;E Property Good Factor'!R13*IF(B12&gt;ROUND($S$1*'Trends Settings '!$B$1,0),
INDIRECT("'2019 Equip Index Factors'!C"&amp;TEXT(ROUND(($S$1*'Trends Settings '!$B$1),0)+2,"0")),
'2019 Equip Index Factors'!C13)*0.01,0),
IF(OR('M&amp;E Property Good Factor'!R12 &gt; 'Trends Settings '!$B$2,B12 &lt;=ROUND($S$1*'Trends Settings '!$B$1,0)),
ROUND('Trends Settings '!$B$2*
IF(B12&gt;ROUND($S$1*'Trends Settings '!$B$1,0),INDIRECT("'2019 Equip Index Factors'!C"&amp;TEXT(ROUND(($S$1*'Trends Settings '!$B$1),0)+2,"0")),'2019 Equip Index Factors'!C13)*0.01,0),S11))</f>
        <v>70</v>
      </c>
      <c r="T12" s="37">
        <f ca="1">IF(OR(B12=1,'M&amp;E Property Good Factor'!S13&gt;'Trends Settings '!$B$2),
ROUND('M&amp;E Property Good Factor'!S13*IF(B12&gt;ROUND($T$1*'Trends Settings '!$B$1,0),
INDIRECT("'2019 Equip Index Factors'!C"&amp;TEXT(ROUND(($T$1*'Trends Settings '!$B$1),0)+2,"0")),
'2019 Equip Index Factors'!C13)*0.01,0),
IF(OR('M&amp;E Property Good Factor'!S12 &gt; 'Trends Settings '!$B$2,B12 &lt;=ROUND($T$1*'Trends Settings '!$B$1,0)),
ROUND('Trends Settings '!$B$2*
IF(B12&gt;ROUND($T$1*'Trends Settings '!$B$1,0),INDIRECT("'2019 Equip Index Factors'!C"&amp;TEXT(ROUND(($T$1*'Trends Settings '!$B$1),0)+2,"0")),'2019 Equip Index Factors'!C13)*0.01,0),T11))</f>
        <v>77</v>
      </c>
      <c r="U12" s="37">
        <f ca="1">IF(OR(B12=1,'M&amp;E Property Good Factor'!T13&gt;'Trends Settings '!$B$2),
ROUND('M&amp;E Property Good Factor'!T13*IF(B12&gt;ROUND($U$1*'Trends Settings '!$B$1,0),
INDIRECT("'2019 Equip Index Factors'!C"&amp;TEXT(ROUND(($U$1*'Trends Settings '!$B$1),0)+2,"0")),
'2019 Equip Index Factors'!C13)*0.01,0),
IF(OR('M&amp;E Property Good Factor'!T12 &gt; 'Trends Settings '!$B$2,B12 &lt;=ROUND($U$1*'Trends Settings '!$B$1,0)),
ROUND('Trends Settings '!$B$2*
IF(B12&gt;ROUND($U$1*'Trends Settings '!$B$1,0),INDIRECT("'2019 Equip Index Factors'!C"&amp;TEXT(ROUND(($U$1*'Trends Settings '!$B$1),0)+2,"0")),'2019 Equip Index Factors'!C13)*0.01,0),U11))</f>
        <v>86</v>
      </c>
      <c r="V12" s="37">
        <f ca="1">IF(OR(B12=1,'M&amp;E Property Good Factor'!U13&gt;'Trends Settings '!$B$2),
ROUND('M&amp;E Property Good Factor'!U13*IF(B12&gt;ROUND($V$1*'Trends Settings '!$B$1,0),
INDIRECT("'2019 Equip Index Factors'!C"&amp;TEXT(ROUND(($V$1*'Trends Settings '!$B$1),0)+2,"0")),
'2019 Equip Index Factors'!C13)*0.01,0),
IF(OR('M&amp;E Property Good Factor'!U12 &gt; 'Trends Settings '!$B$2,B12 &lt;=ROUND($V$1*'Trends Settings '!$B$1,0)),
ROUND('Trends Settings '!$B$2*
IF(B12&gt;ROUND($V$1*'Trends Settings '!$B$1,0),INDIRECT("'2019 Equip Index Factors'!C"&amp;TEXT(ROUND(($V$1*'Trends Settings '!$B$1),0)+2,"0")),'2019 Equip Index Factors'!C13)*0.01,0),V11))</f>
        <v>93</v>
      </c>
      <c r="W12" s="37">
        <f ca="1">IF(OR(B12=1,'M&amp;E Property Good Factor'!V13&gt;'Trends Settings '!$B$2),
ROUND('M&amp;E Property Good Factor'!V13*IF(B12&gt;ROUND($W$1*'Trends Settings '!$B$1,0),
INDIRECT("'2019 Equip Index Factors'!C"&amp;TEXT(ROUND(($W$1*'Trends Settings '!$B$1),0)+2,"0")),
'2019 Equip Index Factors'!C13)*0.01,0),
IF(OR('M&amp;E Property Good Factor'!V12 &gt; 'Trends Settings '!$B$2,B12 &lt;=ROUND($W$1*'Trends Settings '!$B$1,0)),
ROUND('Trends Settings '!$B$2*
IF(B12&gt;ROUND($W$1*'Trends Settings '!$B$1,0),INDIRECT("'2019 Equip Index Factors'!C"&amp;TEXT(ROUND(($W$1*'Trends Settings '!$B$1),0)+2,"0")),'2019 Equip Index Factors'!C13)*0.01,0),W11))</f>
        <v>98</v>
      </c>
    </row>
    <row r="13" spans="1:23" ht="12.75" customHeight="1">
      <c r="A13" s="60">
        <v>2008</v>
      </c>
      <c r="B13" s="32">
        <v>12</v>
      </c>
      <c r="C13" s="37">
        <f ca="1">IF(OR(B13=1,'M&amp;E Property Good Factor'!B14&gt;'Trends Settings '!$B$2),ROUND('M&amp;E Property Good Factor'!B14*IF(B13&gt;ROUND($C$1*'Trends Settings '!$B$1,0),INDIRECT("'2019 Equip Index Factors'!C"&amp;TEXT(ROUND(($C$1*'Trends Settings '!$B$1),0)+2,"0")),'2019 Equip Index Factors'!C14)*0.01,0),IF(OR('M&amp;E Property Good Factor'!B13 &gt; 'Trends Settings '!$B$2,B13 &lt;=ROUND($C$1*'Trends Settings '!$B$1,0)),ROUND('Trends Settings '!$B$2*IF(B13&gt;ROUND($C$1*'Trends Settings '!$B$1,0),INDIRECT("'2019 Equip Index Factors'!C"&amp;TEXT(ROUND(($C$1*'Trends Settings '!$B$1),0)+2,"0")),'2019 Equip Index Factors'!C14)*0.01,0),C12))</f>
        <v>10</v>
      </c>
      <c r="D13" s="37">
        <f ca="1">IF(OR(B13=1,'M&amp;E Property Good Factor'!C14&gt;'Trends Settings '!$B$2),
ROUND('M&amp;E Property Good Factor'!C14*IF(B13&gt;ROUND($D$1*'Trends Settings '!$B$1,0),
INDIRECT("'2019 Equip Index Factors'!C"&amp;TEXT(ROUND(($D$1*'Trends Settings '!$B$1),0)+2,"0")),
'2019 Equip Index Factors'!C14)*0.01,0),
IF(OR('M&amp;E Property Good Factor'!C13 &gt; 'Trends Settings '!$B$2,B13 &lt;=ROUND($D$1*'Trends Settings '!$B$1,0)),
ROUND('Trends Settings '!$B$2*
IF(B13&gt;ROUND($D$1*'Trends Settings '!$B$1,0),INDIRECT("'2019 Equip Index Factors'!C"&amp;TEXT(ROUND(($D$1*'Trends Settings '!$B$1),0)+2,"0")),'2019 Equip Index Factors'!C14)*0.01,0),D12))</f>
        <v>10</v>
      </c>
      <c r="E13" s="37">
        <f ca="1">IF(OR(B13=1,'M&amp;E Property Good Factor'!D14&gt;'Trends Settings '!$B$2),
ROUND('M&amp;E Property Good Factor'!D14*IF(B13&gt;ROUND($E$1*'Trends Settings '!$B$1,0),
INDIRECT("'2019 Equip Index Factors'!C"&amp;TEXT(ROUND(($E$1*'Trends Settings '!$B$1),0)+2,"0")),
'2019 Equip Index Factors'!C14)*0.01,0),
IF(OR('M&amp;E Property Good Factor'!D13 &gt; 'Trends Settings '!$B$2,B13 &lt;=ROUND($E$1*'Trends Settings '!$B$1,0)),
ROUND('Trends Settings '!$B$2*
IF(B13&gt;ROUND($E$1*'Trends Settings '!$B$1,0),INDIRECT("'2019 Equip Index Factors'!C"&amp;TEXT(ROUND(($E$1*'Trends Settings '!$B$1),0)+2,"0")),'2019 Equip Index Factors'!C14)*0.01,0),E12))</f>
        <v>10</v>
      </c>
      <c r="F13" s="37">
        <f ca="1">IF(OR(B13=1,'M&amp;E Property Good Factor'!E14&gt;'Trends Settings '!$B$2),
ROUND('M&amp;E Property Good Factor'!E14*IF(B13&gt;ROUND($F$1*'Trends Settings '!$B$1,0),
INDIRECT("'2019 Equip Index Factors'!C"&amp;TEXT(ROUND(($F$1*'Trends Settings '!$B$1),0)+2,"0")),
'2019 Equip Index Factors'!C14)*0.01,0),
IF(OR('M&amp;E Property Good Factor'!E13 &gt; 'Trends Settings '!$B$2,B13 &lt;=ROUND($F$1*'Trends Settings '!$B$1,0)),
ROUND('Trends Settings '!$B$2*
IF(B13&gt;ROUND($F$1*'Trends Settings '!$B$1,0),INDIRECT("'2019 Equip Index Factors'!C"&amp;TEXT(ROUND(($F$1*'Trends Settings '!$B$1),0)+2,"0")),'2019 Equip Index Factors'!C14)*0.01,0),F12))</f>
        <v>10</v>
      </c>
      <c r="G13" s="37">
        <f ca="1">IF(OR(B13=1,'M&amp;E Property Good Factor'!F14&gt;'Trends Settings '!$B$2),
ROUND('M&amp;E Property Good Factor'!F14*IF(B13&gt;ROUND($G$1*'Trends Settings '!$B$1,0),
INDIRECT("'2019 Equip Index Factors'!C"&amp;TEXT(ROUND(($G$1*'Trends Settings '!$B$1),0)+2,"0")),
'2019 Equip Index Factors'!C14)*0.01,0),
IF(OR('M&amp;E Property Good Factor'!F13 &gt; 'Trends Settings '!$B$2,B13 &lt;=ROUND($G$1*'Trends Settings '!$B$1,0)),
ROUND('Trends Settings '!$B$2*
IF(B13&gt;ROUND($G$1*'Trends Settings '!$B$1,0),INDIRECT("'2019 Equip Index Factors'!C"&amp;TEXT(ROUND(($G$1*'Trends Settings '!$B$1),0)+2,"0")),'2019 Equip Index Factors'!C14)*0.01,0),G12))</f>
        <v>10</v>
      </c>
      <c r="H13" s="37">
        <f ca="1">IF(OR(B13=1,'M&amp;E Property Good Factor'!G14&gt;'Trends Settings '!$B$2),
ROUND('M&amp;E Property Good Factor'!G14*IF(B13&gt;ROUND($H$1*'Trends Settings '!$B$1,0),
INDIRECT("'2019 Equip Index Factors'!C"&amp;TEXT(ROUND(($H$1*'Trends Settings '!$B$1),0)+2,"0")),
'2019 Equip Index Factors'!C14)*0.01,0),
IF(OR('M&amp;E Property Good Factor'!G13 &gt; 'Trends Settings '!$B$2,B13 &lt;=ROUND($H$1*'Trends Settings '!$B$1,0)),
ROUND('Trends Settings '!$B$2*
IF(B13&gt;ROUND($H$1*'Trends Settings '!$B$1,0),INDIRECT("'2019 Equip Index Factors'!C"&amp;TEXT(ROUND(($H$1*'Trends Settings '!$B$1),0)+2,"0")),'2019 Equip Index Factors'!C14)*0.01,0),H12))</f>
        <v>10</v>
      </c>
      <c r="I13" s="37">
        <f ca="1">IF(OR(B13=1,'M&amp;E Property Good Factor'!H14&gt;'Trends Settings '!$B$2),
ROUND('M&amp;E Property Good Factor'!H14*IF(B13&gt;ROUND($I$1*'Trends Settings '!$B$1,0),
INDIRECT("'2019 Equip Index Factors'!C"&amp;TEXT(ROUND(($I$1*'Trends Settings '!$B$1),0)+2,"0")),
'2019 Equip Index Factors'!C14)*0.01,0),
IF(OR('M&amp;E Property Good Factor'!H13 &gt; 'Trends Settings '!$B$2,B13 &lt;=ROUND($I$1*'Trends Settings '!$B$1,0)),
ROUND('Trends Settings '!$B$2*
IF(B13&gt;ROUND($I$1*'Trends Settings '!$B$1,0),INDIRECT("'2019 Equip Index Factors'!C"&amp;TEXT(ROUND(($I$1*'Trends Settings '!$B$1),0)+2,"0")),'2019 Equip Index Factors'!C14)*0.01,0),I12))</f>
        <v>10</v>
      </c>
      <c r="J13" s="37">
        <f ca="1">IF(OR(B13=1,'M&amp;E Property Good Factor'!I14&gt;'Trends Settings '!$B$2),
ROUND('M&amp;E Property Good Factor'!I14*IF(B13&gt;ROUND($J$1*'Trends Settings '!$B$1,0),
INDIRECT("'2019 Equip Index Factors'!C"&amp;TEXT(ROUND(($J$1*'Trends Settings '!$B$1),0)+2,"0")),
'2019 Equip Index Factors'!C14)*0.01,0),
IF(OR('M&amp;E Property Good Factor'!I13 &gt; 'Trends Settings '!$B$2,B13 &lt;=ROUND($J$1*'Trends Settings '!$B$1,0)),
ROUND('Trends Settings '!$B$2*
IF(B13&gt;ROUND($J$1*'Trends Settings '!$B$1,0),INDIRECT("'2019 Equip Index Factors'!C"&amp;TEXT(ROUND(($J$1*'Trends Settings '!$B$1),0)+2,"0")),'2019 Equip Index Factors'!C14)*0.01,0),J12))</f>
        <v>13</v>
      </c>
      <c r="K13" s="37">
        <f ca="1">IF(OR(B13=1,'M&amp;E Property Good Factor'!J14&gt;'Trends Settings '!$B$2),
ROUND('M&amp;E Property Good Factor'!J14*IF(B13&gt;ROUND($K$1*'Trends Settings '!$B$1,0),
INDIRECT("'2019 Equip Index Factors'!C"&amp;TEXT(ROUND(($K$1*'Trends Settings '!$B$1),0)+2,"0")),
'2019 Equip Index Factors'!C14)*0.01,0),
IF(OR('M&amp;E Property Good Factor'!J13 &gt; 'Trends Settings '!$B$2,B13 &lt;=ROUND($K$1*'Trends Settings '!$B$1,0)),
ROUND('Trends Settings '!$B$2*
IF(B13&gt;ROUND($K$1*'Trends Settings '!$B$1,0),INDIRECT("'2019 Equip Index Factors'!C"&amp;TEXT(ROUND(($K$1*'Trends Settings '!$B$1),0)+2,"0")),'2019 Equip Index Factors'!C14)*0.01,0),K12))</f>
        <v>17</v>
      </c>
      <c r="L13" s="37">
        <f ca="1">IF(OR(B13=1,'M&amp;E Property Good Factor'!K14&gt;'Trends Settings '!$B$2),
ROUND('M&amp;E Property Good Factor'!K14*IF(B13&gt;ROUND($L$1*'Trends Settings '!$B$1,0),
INDIRECT("'2019 Equip Index Factors'!C"&amp;TEXT(ROUND(($L$1*'Trends Settings '!$B$1),0)+2,"0")),
'2019 Equip Index Factors'!C14)*0.01,0),
IF(OR('M&amp;E Property Good Factor'!K13 &gt; 'Trends Settings '!$B$2,B13 &lt;=ROUND($L$1*'Trends Settings '!$B$1,0)),
ROUND('Trends Settings '!$B$2*
IF(B13&gt;ROUND($L$1*'Trends Settings '!$B$1,0),INDIRECT("'2019 Equip Index Factors'!C"&amp;TEXT(ROUND(($L$1*'Trends Settings '!$B$1),0)+2,"0")),'2019 Equip Index Factors'!C14)*0.01,0),L12))</f>
        <v>22</v>
      </c>
      <c r="M13" s="37">
        <f ca="1">IF(OR(B13=1,'M&amp;E Property Good Factor'!L14&gt;'Trends Settings '!$B$2),
ROUND('M&amp;E Property Good Factor'!L14*IF(B13&gt;ROUND($M$1*'Trends Settings '!$B$1,0),
INDIRECT("'2019 Equip Index Factors'!C"&amp;TEXT(ROUND(($M$1*'Trends Settings '!$B$1),0)+2,"0")),
'2019 Equip Index Factors'!C14)*0.01,0),
IF(OR('M&amp;E Property Good Factor'!L13 &gt; 'Trends Settings '!$B$2,B13 &lt;=ROUND($M$1*'Trends Settings '!$B$1,0)),
ROUND('Trends Settings '!$B$2*
IF(B13&gt;ROUND($M$1*'Trends Settings '!$B$1,0),INDIRECT("'2019 Equip Index Factors'!C"&amp;TEXT(ROUND(($M$1*'Trends Settings '!$B$1),0)+2,"0")),'2019 Equip Index Factors'!C14)*0.01,0),M12))</f>
        <v>28</v>
      </c>
      <c r="N13" s="37">
        <f ca="1">IF(OR(B13=1,'M&amp;E Property Good Factor'!M14&gt;'Trends Settings '!$B$2),
ROUND('M&amp;E Property Good Factor'!M14*IF(B13&gt;ROUND($N$1*'Trends Settings '!$B$1,0),
INDIRECT("'2019 Equip Index Factors'!C"&amp;TEXT(ROUND(($N$1*'Trends Settings '!$B$1),0)+2,"0")),
'2019 Equip Index Factors'!C14)*0.01,0),
IF(OR('M&amp;E Property Good Factor'!M13 &gt; 'Trends Settings '!$B$2,B13 &lt;=ROUND($N$1*'Trends Settings '!$B$1,0)),
ROUND('Trends Settings '!$B$2*
IF(B13&gt;ROUND($N$1*'Trends Settings '!$B$1,0),INDIRECT("'2019 Equip Index Factors'!C"&amp;TEXT(ROUND(($N$1*'Trends Settings '!$B$1),0)+2,"0")),'2019 Equip Index Factors'!C14)*0.01,0),N12))</f>
        <v>32</v>
      </c>
      <c r="O13" s="37">
        <f ca="1">IF(OR(B13=1,'M&amp;E Property Good Factor'!N14&gt;'Trends Settings '!$B$2),
ROUND('M&amp;E Property Good Factor'!N14*IF(B13&gt;ROUND($O$1*'Trends Settings '!$B$1,0),
INDIRECT("'2019 Equip Index Factors'!C"&amp;TEXT(ROUND(($O$1*'Trends Settings '!$B$1),0)+2,"0")),
'2019 Equip Index Factors'!C14)*0.01,0),
IF(OR('M&amp;E Property Good Factor'!N13 &gt; 'Trends Settings '!$B$2,B13 &lt;=ROUND($O$1*'Trends Settings '!$B$1,0)),
ROUND('Trends Settings '!$B$2*
IF(B13&gt;ROUND($O$1*'Trends Settings '!$B$1,0),INDIRECT("'2019 Equip Index Factors'!C"&amp;TEXT(ROUND(($O$1*'Trends Settings '!$B$1),0)+2,"0")),'2019 Equip Index Factors'!C14)*0.01,0),O12))</f>
        <v>38</v>
      </c>
      <c r="P13" s="37">
        <f ca="1">IF(OR(B13=1,'M&amp;E Property Good Factor'!O14&gt;'Trends Settings '!$B$2),
ROUND('M&amp;E Property Good Factor'!O14*IF(B13&gt;ROUND($P$1*'Trends Settings '!$B$1,0),
INDIRECT("'2019 Equip Index Factors'!C"&amp;TEXT(ROUND(($P$1*'Trends Settings '!$B$1),0)+2,"0")),
'2019 Equip Index Factors'!C14)*0.01,0),
IF(OR('M&amp;E Property Good Factor'!O13 &gt; 'Trends Settings '!$B$2,B13 &lt;=ROUND($P$1*'Trends Settings '!$B$1,0)),
ROUND('Trends Settings '!$B$2*
IF(B13&gt;ROUND($P$1*'Trends Settings '!$B$1,0),INDIRECT("'2019 Equip Index Factors'!C"&amp;TEXT(ROUND(($P$1*'Trends Settings '!$B$1),0)+2,"0")),'2019 Equip Index Factors'!C14)*0.01,0),P12))</f>
        <v>48</v>
      </c>
      <c r="Q13" s="37">
        <f ca="1">IF(OR(B13=1,'M&amp;E Property Good Factor'!P14&gt;'Trends Settings '!$B$2),
ROUND('M&amp;E Property Good Factor'!P14*IF(B13&gt;ROUND($Q$1*'Trends Settings '!$B$1,0),
INDIRECT("'2019 Equip Index Factors'!C"&amp;TEXT(ROUND(($Q$1*'Trends Settings '!$B$1),0)+2,"0")),
'2019 Equip Index Factors'!C14)*0.01,0),
IF(OR('M&amp;E Property Good Factor'!P13 &gt; 'Trends Settings '!$B$2,B13 &lt;=ROUND($Q$1*'Trends Settings '!$B$1,0)),
ROUND('Trends Settings '!$B$2*
IF(B13&gt;ROUND($Q$1*'Trends Settings '!$B$1,0),INDIRECT("'2019 Equip Index Factors'!C"&amp;TEXT(ROUND(($Q$1*'Trends Settings '!$B$1),0)+2,"0")),'2019 Equip Index Factors'!C14)*0.01,0),Q12))</f>
        <v>52</v>
      </c>
      <c r="R13" s="37">
        <f ca="1">IF(OR(B13=1,'M&amp;E Property Good Factor'!Q14&gt;'Trends Settings '!$B$2),
ROUND('M&amp;E Property Good Factor'!Q14*IF(B13&gt;ROUND($R$1*'Trends Settings '!$B$1,0),
INDIRECT("'2019 Equip Index Factors'!C"&amp;TEXT(ROUND(($R$1*'Trends Settings '!$B$1),0)+2,"0")),
'2019 Equip Index Factors'!C14)*0.01,0),
IF(OR('M&amp;E Property Good Factor'!Q13 &gt; 'Trends Settings '!$B$2,B13 &lt;=ROUND($R$1*'Trends Settings '!$B$1,0)),
ROUND('Trends Settings '!$B$2*
IF(B13&gt;ROUND($R$1*'Trends Settings '!$B$1,0),INDIRECT("'2019 Equip Index Factors'!C"&amp;TEXT(ROUND(($R$1*'Trends Settings '!$B$1),0)+2,"0")),'2019 Equip Index Factors'!C14)*0.01,0),R12))</f>
        <v>59</v>
      </c>
      <c r="S13" s="37">
        <f ca="1">IF(OR(B13=1,'M&amp;E Property Good Factor'!R14&gt;'Trends Settings '!$B$2),
ROUND('M&amp;E Property Good Factor'!R14*IF(B13&gt;ROUND($S$1*'Trends Settings '!$B$1,0),
INDIRECT("'2019 Equip Index Factors'!C"&amp;TEXT(ROUND(($S$1*'Trends Settings '!$B$1),0)+2,"0")),
'2019 Equip Index Factors'!C14)*0.01,0),
IF(OR('M&amp;E Property Good Factor'!R13 &gt; 'Trends Settings '!$B$2,B13 &lt;=ROUND($S$1*'Trends Settings '!$B$1,0)),
ROUND('Trends Settings '!$B$2*
IF(B13&gt;ROUND($S$1*'Trends Settings '!$B$1,0),INDIRECT("'2019 Equip Index Factors'!C"&amp;TEXT(ROUND(($S$1*'Trends Settings '!$B$1),0)+2,"0")),'2019 Equip Index Factors'!C14)*0.01,0),S12))</f>
        <v>66</v>
      </c>
      <c r="T13" s="37">
        <f ca="1">IF(OR(B13=1,'M&amp;E Property Good Factor'!S14&gt;'Trends Settings '!$B$2),
ROUND('M&amp;E Property Good Factor'!S14*IF(B13&gt;ROUND($T$1*'Trends Settings '!$B$1,0),
INDIRECT("'2019 Equip Index Factors'!C"&amp;TEXT(ROUND(($T$1*'Trends Settings '!$B$1),0)+2,"0")),
'2019 Equip Index Factors'!C14)*0.01,0),
IF(OR('M&amp;E Property Good Factor'!S13 &gt; 'Trends Settings '!$B$2,B13 &lt;=ROUND($T$1*'Trends Settings '!$B$1,0)),
ROUND('Trends Settings '!$B$2*
IF(B13&gt;ROUND($T$1*'Trends Settings '!$B$1,0),INDIRECT("'2019 Equip Index Factors'!C"&amp;TEXT(ROUND(($T$1*'Trends Settings '!$B$1),0)+2,"0")),'2019 Equip Index Factors'!C14)*0.01,0),T12))</f>
        <v>74</v>
      </c>
      <c r="U13" s="37">
        <f ca="1">IF(OR(B13=1,'M&amp;E Property Good Factor'!T14&gt;'Trends Settings '!$B$2),
ROUND('M&amp;E Property Good Factor'!T14*IF(B13&gt;ROUND($U$1*'Trends Settings '!$B$1,0),
INDIRECT("'2019 Equip Index Factors'!C"&amp;TEXT(ROUND(($U$1*'Trends Settings '!$B$1),0)+2,"0")),
'2019 Equip Index Factors'!C14)*0.01,0),
IF(OR('M&amp;E Property Good Factor'!T13 &gt; 'Trends Settings '!$B$2,B13 &lt;=ROUND($U$1*'Trends Settings '!$B$1,0)),
ROUND('Trends Settings '!$B$2*
IF(B13&gt;ROUND($U$1*'Trends Settings '!$B$1,0),INDIRECT("'2019 Equip Index Factors'!C"&amp;TEXT(ROUND(($U$1*'Trends Settings '!$B$1),0)+2,"0")),'2019 Equip Index Factors'!C14)*0.01,0),U12))</f>
        <v>85</v>
      </c>
      <c r="V13" s="37">
        <f ca="1">IF(OR(B13=1,'M&amp;E Property Good Factor'!U14&gt;'Trends Settings '!$B$2),
ROUND('M&amp;E Property Good Factor'!U14*IF(B13&gt;ROUND($V$1*'Trends Settings '!$B$1,0),
INDIRECT("'2019 Equip Index Factors'!C"&amp;TEXT(ROUND(($V$1*'Trends Settings '!$B$1),0)+2,"0")),
'2019 Equip Index Factors'!C14)*0.01,0),
IF(OR('M&amp;E Property Good Factor'!U13 &gt; 'Trends Settings '!$B$2,B13 &lt;=ROUND($V$1*'Trends Settings '!$B$1,0)),
ROUND('Trends Settings '!$B$2*
IF(B13&gt;ROUND($V$1*'Trends Settings '!$B$1,0),INDIRECT("'2019 Equip Index Factors'!C"&amp;TEXT(ROUND(($V$1*'Trends Settings '!$B$1),0)+2,"0")),'2019 Equip Index Factors'!C14)*0.01,0),V12))</f>
        <v>92</v>
      </c>
      <c r="W13" s="37">
        <f ca="1">IF(OR(B13=1,'M&amp;E Property Good Factor'!V14&gt;'Trends Settings '!$B$2),
ROUND('M&amp;E Property Good Factor'!V14*IF(B13&gt;ROUND($W$1*'Trends Settings '!$B$1,0),
INDIRECT("'2019 Equip Index Factors'!C"&amp;TEXT(ROUND(($W$1*'Trends Settings '!$B$1),0)+2,"0")),
'2019 Equip Index Factors'!C14)*0.01,0),
IF(OR('M&amp;E Property Good Factor'!V13 &gt; 'Trends Settings '!$B$2,B13 &lt;=ROUND($W$1*'Trends Settings '!$B$1,0)),
ROUND('Trends Settings '!$B$2*
IF(B13&gt;ROUND($W$1*'Trends Settings '!$B$1,0),INDIRECT("'2019 Equip Index Factors'!C"&amp;TEXT(ROUND(($W$1*'Trends Settings '!$B$1),0)+2,"0")),'2019 Equip Index Factors'!C14)*0.01,0),W12))</f>
        <v>96</v>
      </c>
    </row>
    <row r="14" spans="1:23" ht="12.75" customHeight="1">
      <c r="A14" s="60">
        <v>2007</v>
      </c>
      <c r="B14" s="32">
        <v>13</v>
      </c>
      <c r="C14" s="37">
        <f ca="1">IF(OR(B14=1,'M&amp;E Property Good Factor'!B15&gt;'Trends Settings '!$B$2),ROUND('M&amp;E Property Good Factor'!B15*IF(B14&gt;ROUND($C$1*'Trends Settings '!$B$1,0),INDIRECT("'2019 Equip Index Factors'!C"&amp;TEXT(ROUND(($C$1*'Trends Settings '!$B$1),0)+2,"0")),'2019 Equip Index Factors'!C15)*0.01,0),IF(OR('M&amp;E Property Good Factor'!B14 &gt; 'Trends Settings '!$B$2,B14 &lt;=ROUND($C$1*'Trends Settings '!$B$1,0)),ROUND('Trends Settings '!$B$2*IF(B14&gt;ROUND($C$1*'Trends Settings '!$B$1,0),INDIRECT("'2019 Equip Index Factors'!C"&amp;TEXT(ROUND(($C$1*'Trends Settings '!$B$1),0)+2,"0")),'2019 Equip Index Factors'!C15)*0.01,0),C13))</f>
        <v>10</v>
      </c>
      <c r="D14" s="37">
        <f ca="1">IF(OR(B14=1,'M&amp;E Property Good Factor'!C15&gt;'Trends Settings '!$B$2),
ROUND('M&amp;E Property Good Factor'!C15*IF(B14&gt;ROUND($D$1*'Trends Settings '!$B$1,0),
INDIRECT("'2019 Equip Index Factors'!C"&amp;TEXT(ROUND(($D$1*'Trends Settings '!$B$1),0)+2,"0")),
'2019 Equip Index Factors'!C15)*0.01,0),
IF(OR('M&amp;E Property Good Factor'!C14 &gt; 'Trends Settings '!$B$2,B14 &lt;=ROUND($D$1*'Trends Settings '!$B$1,0)),
ROUND('Trends Settings '!$B$2*
IF(B14&gt;ROUND($D$1*'Trends Settings '!$B$1,0),INDIRECT("'2019 Equip Index Factors'!C"&amp;TEXT(ROUND(($D$1*'Trends Settings '!$B$1),0)+2,"0")),'2019 Equip Index Factors'!C15)*0.01,0),D13))</f>
        <v>10</v>
      </c>
      <c r="E14" s="37">
        <f ca="1">IF(OR(B14=1,'M&amp;E Property Good Factor'!D15&gt;'Trends Settings '!$B$2),
ROUND('M&amp;E Property Good Factor'!D15*IF(B14&gt;ROUND($E$1*'Trends Settings '!$B$1,0),
INDIRECT("'2019 Equip Index Factors'!C"&amp;TEXT(ROUND(($E$1*'Trends Settings '!$B$1),0)+2,"0")),
'2019 Equip Index Factors'!C15)*0.01,0),
IF(OR('M&amp;E Property Good Factor'!D14 &gt; 'Trends Settings '!$B$2,B14 &lt;=ROUND($E$1*'Trends Settings '!$B$1,0)),
ROUND('Trends Settings '!$B$2*
IF(B14&gt;ROUND($E$1*'Trends Settings '!$B$1,0),INDIRECT("'2019 Equip Index Factors'!C"&amp;TEXT(ROUND(($E$1*'Trends Settings '!$B$1),0)+2,"0")),'2019 Equip Index Factors'!C15)*0.01,0),E13))</f>
        <v>10</v>
      </c>
      <c r="F14" s="37">
        <f ca="1">IF(OR(B14=1,'M&amp;E Property Good Factor'!E15&gt;'Trends Settings '!$B$2),
ROUND('M&amp;E Property Good Factor'!E15*IF(B14&gt;ROUND($F$1*'Trends Settings '!$B$1,0),
INDIRECT("'2019 Equip Index Factors'!C"&amp;TEXT(ROUND(($F$1*'Trends Settings '!$B$1),0)+2,"0")),
'2019 Equip Index Factors'!C15)*0.01,0),
IF(OR('M&amp;E Property Good Factor'!E14 &gt; 'Trends Settings '!$B$2,B14 &lt;=ROUND($F$1*'Trends Settings '!$B$1,0)),
ROUND('Trends Settings '!$B$2*
IF(B14&gt;ROUND($F$1*'Trends Settings '!$B$1,0),INDIRECT("'2019 Equip Index Factors'!C"&amp;TEXT(ROUND(($F$1*'Trends Settings '!$B$1),0)+2,"0")),'2019 Equip Index Factors'!C15)*0.01,0),F13))</f>
        <v>10</v>
      </c>
      <c r="G14" s="37">
        <f ca="1">IF(OR(B14=1,'M&amp;E Property Good Factor'!F15&gt;'Trends Settings '!$B$2),
ROUND('M&amp;E Property Good Factor'!F15*IF(B14&gt;ROUND($G$1*'Trends Settings '!$B$1,0),
INDIRECT("'2019 Equip Index Factors'!C"&amp;TEXT(ROUND(($G$1*'Trends Settings '!$B$1),0)+2,"0")),
'2019 Equip Index Factors'!C15)*0.01,0),
IF(OR('M&amp;E Property Good Factor'!F14 &gt; 'Trends Settings '!$B$2,B14 &lt;=ROUND($G$1*'Trends Settings '!$B$1,0)),
ROUND('Trends Settings '!$B$2*
IF(B14&gt;ROUND($G$1*'Trends Settings '!$B$1,0),INDIRECT("'2019 Equip Index Factors'!C"&amp;TEXT(ROUND(($G$1*'Trends Settings '!$B$1),0)+2,"0")),'2019 Equip Index Factors'!C15)*0.01,0),G13))</f>
        <v>10</v>
      </c>
      <c r="H14" s="37">
        <f ca="1">IF(OR(B14=1,'M&amp;E Property Good Factor'!G15&gt;'Trends Settings '!$B$2),
ROUND('M&amp;E Property Good Factor'!G15*IF(B14&gt;ROUND($H$1*'Trends Settings '!$B$1,0),
INDIRECT("'2019 Equip Index Factors'!C"&amp;TEXT(ROUND(($H$1*'Trends Settings '!$B$1),0)+2,"0")),
'2019 Equip Index Factors'!C15)*0.01,0),
IF(OR('M&amp;E Property Good Factor'!G14 &gt; 'Trends Settings '!$B$2,B14 &lt;=ROUND($H$1*'Trends Settings '!$B$1,0)),
ROUND('Trends Settings '!$B$2*
IF(B14&gt;ROUND($H$1*'Trends Settings '!$B$1,0),INDIRECT("'2019 Equip Index Factors'!C"&amp;TEXT(ROUND(($H$1*'Trends Settings '!$B$1),0)+2,"0")),'2019 Equip Index Factors'!C15)*0.01,0),H13))</f>
        <v>10</v>
      </c>
      <c r="I14" s="37">
        <f ca="1">IF(OR(B14=1,'M&amp;E Property Good Factor'!H15&gt;'Trends Settings '!$B$2),
ROUND('M&amp;E Property Good Factor'!H15*IF(B14&gt;ROUND($I$1*'Trends Settings '!$B$1,0),
INDIRECT("'2019 Equip Index Factors'!C"&amp;TEXT(ROUND(($I$1*'Trends Settings '!$B$1),0)+2,"0")),
'2019 Equip Index Factors'!C15)*0.01,0),
IF(OR('M&amp;E Property Good Factor'!H14 &gt; 'Trends Settings '!$B$2,B14 &lt;=ROUND($I$1*'Trends Settings '!$B$1,0)),
ROUND('Trends Settings '!$B$2*
IF(B14&gt;ROUND($I$1*'Trends Settings '!$B$1,0),INDIRECT("'2019 Equip Index Factors'!C"&amp;TEXT(ROUND(($I$1*'Trends Settings '!$B$1),0)+2,"0")),'2019 Equip Index Factors'!C15)*0.01,0),I13))</f>
        <v>10</v>
      </c>
      <c r="J14" s="37">
        <f ca="1">IF(OR(B14=1,'M&amp;E Property Good Factor'!I15&gt;'Trends Settings '!$B$2),
ROUND('M&amp;E Property Good Factor'!I15*IF(B14&gt;ROUND($J$1*'Trends Settings '!$B$1,0),
INDIRECT("'2019 Equip Index Factors'!C"&amp;TEXT(ROUND(($J$1*'Trends Settings '!$B$1),0)+2,"0")),
'2019 Equip Index Factors'!C15)*0.01,0),
IF(OR('M&amp;E Property Good Factor'!I14 &gt; 'Trends Settings '!$B$2,B14 &lt;=ROUND($J$1*'Trends Settings '!$B$1,0)),
ROUND('Trends Settings '!$B$2*
IF(B14&gt;ROUND($J$1*'Trends Settings '!$B$1,0),INDIRECT("'2019 Equip Index Factors'!C"&amp;TEXT(ROUND(($J$1*'Trends Settings '!$B$1),0)+2,"0")),'2019 Equip Index Factors'!C15)*0.01,0),J13))</f>
        <v>11</v>
      </c>
      <c r="K14" s="37">
        <f ca="1">IF(OR(B14=1,'M&amp;E Property Good Factor'!J15&gt;'Trends Settings '!$B$2),
ROUND('M&amp;E Property Good Factor'!J15*IF(B14&gt;ROUND($K$1*'Trends Settings '!$B$1,0),
INDIRECT("'2019 Equip Index Factors'!C"&amp;TEXT(ROUND(($K$1*'Trends Settings '!$B$1),0)+2,"0")),
'2019 Equip Index Factors'!C15)*0.01,0),
IF(OR('M&amp;E Property Good Factor'!J14 &gt; 'Trends Settings '!$B$2,B14 &lt;=ROUND($K$1*'Trends Settings '!$B$1,0)),
ROUND('Trends Settings '!$B$2*
IF(B14&gt;ROUND($K$1*'Trends Settings '!$B$1,0),INDIRECT("'2019 Equip Index Factors'!C"&amp;TEXT(ROUND(($K$1*'Trends Settings '!$B$1),0)+2,"0")),'2019 Equip Index Factors'!C15)*0.01,0),K13))</f>
        <v>13</v>
      </c>
      <c r="L14" s="37">
        <f ca="1">IF(OR(B14=1,'M&amp;E Property Good Factor'!K15&gt;'Trends Settings '!$B$2),
ROUND('M&amp;E Property Good Factor'!K15*IF(B14&gt;ROUND($L$1*'Trends Settings '!$B$1,0),
INDIRECT("'2019 Equip Index Factors'!C"&amp;TEXT(ROUND(($L$1*'Trends Settings '!$B$1),0)+2,"0")),
'2019 Equip Index Factors'!C15)*0.01,0),
IF(OR('M&amp;E Property Good Factor'!K14 &gt; 'Trends Settings '!$B$2,B14 &lt;=ROUND($L$1*'Trends Settings '!$B$1,0)),
ROUND('Trends Settings '!$B$2*
IF(B14&gt;ROUND($L$1*'Trends Settings '!$B$1,0),INDIRECT("'2019 Equip Index Factors'!C"&amp;TEXT(ROUND(($L$1*'Trends Settings '!$B$1),0)+2,"0")),'2019 Equip Index Factors'!C15)*0.01,0),L13))</f>
        <v>18</v>
      </c>
      <c r="M14" s="37">
        <f ca="1">IF(OR(B14=1,'M&amp;E Property Good Factor'!L15&gt;'Trends Settings '!$B$2),
ROUND('M&amp;E Property Good Factor'!L15*IF(B14&gt;ROUND($M$1*'Trends Settings '!$B$1,0),
INDIRECT("'2019 Equip Index Factors'!C"&amp;TEXT(ROUND(($M$1*'Trends Settings '!$B$1),0)+2,"0")),
'2019 Equip Index Factors'!C15)*0.01,0),
IF(OR('M&amp;E Property Good Factor'!L14 &gt; 'Trends Settings '!$B$2,B14 &lt;=ROUND($M$1*'Trends Settings '!$B$1,0)),
ROUND('Trends Settings '!$B$2*
IF(B14&gt;ROUND($M$1*'Trends Settings '!$B$1,0),INDIRECT("'2019 Equip Index Factors'!C"&amp;TEXT(ROUND(($M$1*'Trends Settings '!$B$1),0)+2,"0")),'2019 Equip Index Factors'!C15)*0.01,0),M13))</f>
        <v>24</v>
      </c>
      <c r="N14" s="37">
        <f ca="1">IF(OR(B14=1,'M&amp;E Property Good Factor'!M15&gt;'Trends Settings '!$B$2),
ROUND('M&amp;E Property Good Factor'!M15*IF(B14&gt;ROUND($N$1*'Trends Settings '!$B$1,0),
INDIRECT("'2019 Equip Index Factors'!C"&amp;TEXT(ROUND(($N$1*'Trends Settings '!$B$1),0)+2,"0")),
'2019 Equip Index Factors'!C15)*0.01,0),
IF(OR('M&amp;E Property Good Factor'!M14 &gt; 'Trends Settings '!$B$2,B14 &lt;=ROUND($N$1*'Trends Settings '!$B$1,0)),
ROUND('Trends Settings '!$B$2*
IF(B14&gt;ROUND($N$1*'Trends Settings '!$B$1,0),INDIRECT("'2019 Equip Index Factors'!C"&amp;TEXT(ROUND(($N$1*'Trends Settings '!$B$1),0)+2,"0")),'2019 Equip Index Factors'!C15)*0.01,0),N13))</f>
        <v>29</v>
      </c>
      <c r="O14" s="37">
        <f ca="1">IF(OR(B14=1,'M&amp;E Property Good Factor'!N15&gt;'Trends Settings '!$B$2),
ROUND('M&amp;E Property Good Factor'!N15*IF(B14&gt;ROUND($O$1*'Trends Settings '!$B$1,0),
INDIRECT("'2019 Equip Index Factors'!C"&amp;TEXT(ROUND(($O$1*'Trends Settings '!$B$1),0)+2,"0")),
'2019 Equip Index Factors'!C15)*0.01,0),
IF(OR('M&amp;E Property Good Factor'!N14 &gt; 'Trends Settings '!$B$2,B14 &lt;=ROUND($O$1*'Trends Settings '!$B$1,0)),
ROUND('Trends Settings '!$B$2*
IF(B14&gt;ROUND($O$1*'Trends Settings '!$B$1,0),INDIRECT("'2019 Equip Index Factors'!C"&amp;TEXT(ROUND(($O$1*'Trends Settings '!$B$1),0)+2,"0")),'2019 Equip Index Factors'!C15)*0.01,0),O13))</f>
        <v>34</v>
      </c>
      <c r="P14" s="37">
        <f ca="1">IF(OR(B14=1,'M&amp;E Property Good Factor'!O15&gt;'Trends Settings '!$B$2),
ROUND('M&amp;E Property Good Factor'!O15*IF(B14&gt;ROUND($P$1*'Trends Settings '!$B$1,0),
INDIRECT("'2019 Equip Index Factors'!C"&amp;TEXT(ROUND(($P$1*'Trends Settings '!$B$1),0)+2,"0")),
'2019 Equip Index Factors'!C15)*0.01,0),
IF(OR('M&amp;E Property Good Factor'!O14 &gt; 'Trends Settings '!$B$2,B14 &lt;=ROUND($P$1*'Trends Settings '!$B$1,0)),
ROUND('Trends Settings '!$B$2*
IF(B14&gt;ROUND($P$1*'Trends Settings '!$B$1,0),INDIRECT("'2019 Equip Index Factors'!C"&amp;TEXT(ROUND(($P$1*'Trends Settings '!$B$1),0)+2,"0")),'2019 Equip Index Factors'!C15)*0.01,0),P13))</f>
        <v>45</v>
      </c>
      <c r="Q14" s="37">
        <f ca="1">IF(OR(B14=1,'M&amp;E Property Good Factor'!P15&gt;'Trends Settings '!$B$2),
ROUND('M&amp;E Property Good Factor'!P15*IF(B14&gt;ROUND($Q$1*'Trends Settings '!$B$1,0),
INDIRECT("'2019 Equip Index Factors'!C"&amp;TEXT(ROUND(($Q$1*'Trends Settings '!$B$1),0)+2,"0")),
'2019 Equip Index Factors'!C15)*0.01,0),
IF(OR('M&amp;E Property Good Factor'!P14 &gt; 'Trends Settings '!$B$2,B14 &lt;=ROUND($Q$1*'Trends Settings '!$B$1,0)),
ROUND('Trends Settings '!$B$2*
IF(B14&gt;ROUND($Q$1*'Trends Settings '!$B$1,0),INDIRECT("'2019 Equip Index Factors'!C"&amp;TEXT(ROUND(($Q$1*'Trends Settings '!$B$1),0)+2,"0")),'2019 Equip Index Factors'!C15)*0.01,0),Q13))</f>
        <v>48</v>
      </c>
      <c r="R14" s="37">
        <f ca="1">IF(OR(B14=1,'M&amp;E Property Good Factor'!Q15&gt;'Trends Settings '!$B$2),
ROUND('M&amp;E Property Good Factor'!Q15*IF(B14&gt;ROUND($R$1*'Trends Settings '!$B$1,0),
INDIRECT("'2019 Equip Index Factors'!C"&amp;TEXT(ROUND(($R$1*'Trends Settings '!$B$1),0)+2,"0")),
'2019 Equip Index Factors'!C15)*0.01,0),
IF(OR('M&amp;E Property Good Factor'!Q14 &gt; 'Trends Settings '!$B$2,B14 &lt;=ROUND($R$1*'Trends Settings '!$B$1,0)),
ROUND('Trends Settings '!$B$2*
IF(B14&gt;ROUND($R$1*'Trends Settings '!$B$1,0),INDIRECT("'2019 Equip Index Factors'!C"&amp;TEXT(ROUND(($R$1*'Trends Settings '!$B$1),0)+2,"0")),'2019 Equip Index Factors'!C15)*0.01,0),R13))</f>
        <v>57</v>
      </c>
      <c r="S14" s="37">
        <f ca="1">IF(OR(B14=1,'M&amp;E Property Good Factor'!R15&gt;'Trends Settings '!$B$2),
ROUND('M&amp;E Property Good Factor'!R15*IF(B14&gt;ROUND($S$1*'Trends Settings '!$B$1,0),
INDIRECT("'2019 Equip Index Factors'!C"&amp;TEXT(ROUND(($S$1*'Trends Settings '!$B$1),0)+2,"0")),
'2019 Equip Index Factors'!C15)*0.01,0),
IF(OR('M&amp;E Property Good Factor'!R14 &gt; 'Trends Settings '!$B$2,B14 &lt;=ROUND($S$1*'Trends Settings '!$B$1,0)),
ROUND('Trends Settings '!$B$2*
IF(B14&gt;ROUND($S$1*'Trends Settings '!$B$1,0),INDIRECT("'2019 Equip Index Factors'!C"&amp;TEXT(ROUND(($S$1*'Trends Settings '!$B$1),0)+2,"0")),'2019 Equip Index Factors'!C15)*0.01,0),S13))</f>
        <v>64</v>
      </c>
      <c r="T14" s="37">
        <f ca="1">IF(OR(B14=1,'M&amp;E Property Good Factor'!S15&gt;'Trends Settings '!$B$2),
ROUND('M&amp;E Property Good Factor'!S15*IF(B14&gt;ROUND($T$1*'Trends Settings '!$B$1,0),
INDIRECT("'2019 Equip Index Factors'!C"&amp;TEXT(ROUND(($T$1*'Trends Settings '!$B$1),0)+2,"0")),
'2019 Equip Index Factors'!C15)*0.01,0),
IF(OR('M&amp;E Property Good Factor'!S14 &gt; 'Trends Settings '!$B$2,B14 &lt;=ROUND($T$1*'Trends Settings '!$B$1,0)),
ROUND('Trends Settings '!$B$2*
IF(B14&gt;ROUND($T$1*'Trends Settings '!$B$1,0),INDIRECT("'2019 Equip Index Factors'!C"&amp;TEXT(ROUND(($T$1*'Trends Settings '!$B$1),0)+2,"0")),'2019 Equip Index Factors'!C15)*0.01,0),T13))</f>
        <v>74</v>
      </c>
      <c r="U14" s="37">
        <f ca="1">IF(OR(B14=1,'M&amp;E Property Good Factor'!T15&gt;'Trends Settings '!$B$2),
ROUND('M&amp;E Property Good Factor'!T15*IF(B14&gt;ROUND($U$1*'Trends Settings '!$B$1,0),
INDIRECT("'2019 Equip Index Factors'!C"&amp;TEXT(ROUND(($U$1*'Trends Settings '!$B$1),0)+2,"0")),
'2019 Equip Index Factors'!C15)*0.01,0),
IF(OR('M&amp;E Property Good Factor'!T14 &gt; 'Trends Settings '!$B$2,B14 &lt;=ROUND($U$1*'Trends Settings '!$B$1,0)),
ROUND('Trends Settings '!$B$2*
IF(B14&gt;ROUND($U$1*'Trends Settings '!$B$1,0),INDIRECT("'2019 Equip Index Factors'!C"&amp;TEXT(ROUND(($U$1*'Trends Settings '!$B$1),0)+2,"0")),'2019 Equip Index Factors'!C15)*0.01,0),U13))</f>
        <v>85</v>
      </c>
      <c r="V14" s="37">
        <f ca="1">IF(OR(B14=1,'M&amp;E Property Good Factor'!U15&gt;'Trends Settings '!$B$2),
ROUND('M&amp;E Property Good Factor'!U15*IF(B14&gt;ROUND($V$1*'Trends Settings '!$B$1,0),
INDIRECT("'2019 Equip Index Factors'!C"&amp;TEXT(ROUND(($V$1*'Trends Settings '!$B$1),0)+2,"0")),
'2019 Equip Index Factors'!C15)*0.01,0),
IF(OR('M&amp;E Property Good Factor'!U14 &gt; 'Trends Settings '!$B$2,B14 &lt;=ROUND($V$1*'Trends Settings '!$B$1,0)),
ROUND('Trends Settings '!$B$2*
IF(B14&gt;ROUND($V$1*'Trends Settings '!$B$1,0),INDIRECT("'2019 Equip Index Factors'!C"&amp;TEXT(ROUND(($V$1*'Trends Settings '!$B$1),0)+2,"0")),'2019 Equip Index Factors'!C15)*0.01,0),V13))</f>
        <v>93</v>
      </c>
      <c r="W14" s="37">
        <f ca="1">IF(OR(B14=1,'M&amp;E Property Good Factor'!V15&gt;'Trends Settings '!$B$2),
ROUND('M&amp;E Property Good Factor'!V15*IF(B14&gt;ROUND($W$1*'Trends Settings '!$B$1,0),
INDIRECT("'2019 Equip Index Factors'!C"&amp;TEXT(ROUND(($W$1*'Trends Settings '!$B$1),0)+2,"0")),
'2019 Equip Index Factors'!C15)*0.01,0),
IF(OR('M&amp;E Property Good Factor'!V14 &gt; 'Trends Settings '!$B$2,B14 &lt;=ROUND($W$1*'Trends Settings '!$B$1,0)),
ROUND('Trends Settings '!$B$2*
IF(B14&gt;ROUND($W$1*'Trends Settings '!$B$1,0),INDIRECT("'2019 Equip Index Factors'!C"&amp;TEXT(ROUND(($W$1*'Trends Settings '!$B$1),0)+2,"0")),'2019 Equip Index Factors'!C15)*0.01,0),W13))</f>
        <v>99</v>
      </c>
    </row>
    <row r="15" spans="1:23" ht="12.75" customHeight="1">
      <c r="A15" s="60">
        <v>2006</v>
      </c>
      <c r="B15" s="32">
        <v>14</v>
      </c>
      <c r="C15" s="37">
        <f ca="1">IF(OR(B15=1,'M&amp;E Property Good Factor'!B16&gt;'Trends Settings '!$B$2),ROUND('M&amp;E Property Good Factor'!B16*IF(B15&gt;ROUND($C$1*'Trends Settings '!$B$1,0),INDIRECT("'2019 Equip Index Factors'!C"&amp;TEXT(ROUND(($C$1*'Trends Settings '!$B$1),0)+2,"0")),'2019 Equip Index Factors'!C16)*0.01,0),IF(OR('M&amp;E Property Good Factor'!B15 &gt; 'Trends Settings '!$B$2,B15 &lt;=ROUND($C$1*'Trends Settings '!$B$1,0)),ROUND('Trends Settings '!$B$2*IF(B15&gt;ROUND($C$1*'Trends Settings '!$B$1,0),INDIRECT("'2019 Equip Index Factors'!C"&amp;TEXT(ROUND(($C$1*'Trends Settings '!$B$1),0)+2,"0")),'2019 Equip Index Factors'!C16)*0.01,0),C14))</f>
        <v>10</v>
      </c>
      <c r="D15" s="37">
        <f ca="1">IF(OR(B15=1,'M&amp;E Property Good Factor'!C16&gt;'Trends Settings '!$B$2),
ROUND('M&amp;E Property Good Factor'!C16*IF(B15&gt;ROUND($D$1*'Trends Settings '!$B$1,0),
INDIRECT("'2019 Equip Index Factors'!C"&amp;TEXT(ROUND(($D$1*'Trends Settings '!$B$1),0)+2,"0")),
'2019 Equip Index Factors'!C16)*0.01,0),
IF(OR('M&amp;E Property Good Factor'!C15 &gt; 'Trends Settings '!$B$2,B15 &lt;=ROUND($D$1*'Trends Settings '!$B$1,0)),
ROUND('Trends Settings '!$B$2*
IF(B15&gt;ROUND($D$1*'Trends Settings '!$B$1,0),INDIRECT("'2019 Equip Index Factors'!C"&amp;TEXT(ROUND(($D$1*'Trends Settings '!$B$1),0)+2,"0")),'2019 Equip Index Factors'!C16)*0.01,0),D14))</f>
        <v>10</v>
      </c>
      <c r="E15" s="37">
        <f ca="1">IF(OR(B15=1,'M&amp;E Property Good Factor'!D16&gt;'Trends Settings '!$B$2),
ROUND('M&amp;E Property Good Factor'!D16*IF(B15&gt;ROUND($E$1*'Trends Settings '!$B$1,0),
INDIRECT("'2019 Equip Index Factors'!C"&amp;TEXT(ROUND(($E$1*'Trends Settings '!$B$1),0)+2,"0")),
'2019 Equip Index Factors'!C16)*0.01,0),
IF(OR('M&amp;E Property Good Factor'!D15 &gt; 'Trends Settings '!$B$2,B15 &lt;=ROUND($E$1*'Trends Settings '!$B$1,0)),
ROUND('Trends Settings '!$B$2*
IF(B15&gt;ROUND($E$1*'Trends Settings '!$B$1,0),INDIRECT("'2019 Equip Index Factors'!C"&amp;TEXT(ROUND(($E$1*'Trends Settings '!$B$1),0)+2,"0")),'2019 Equip Index Factors'!C16)*0.01,0),E14))</f>
        <v>10</v>
      </c>
      <c r="F15" s="37">
        <f ca="1">IF(OR(B15=1,'M&amp;E Property Good Factor'!E16&gt;'Trends Settings '!$B$2),
ROUND('M&amp;E Property Good Factor'!E16*IF(B15&gt;ROUND($F$1*'Trends Settings '!$B$1,0),
INDIRECT("'2019 Equip Index Factors'!C"&amp;TEXT(ROUND(($F$1*'Trends Settings '!$B$1),0)+2,"0")),
'2019 Equip Index Factors'!C16)*0.01,0),
IF(OR('M&amp;E Property Good Factor'!E15 &gt; 'Trends Settings '!$B$2,B15 &lt;=ROUND($F$1*'Trends Settings '!$B$1,0)),
ROUND('Trends Settings '!$B$2*
IF(B15&gt;ROUND($F$1*'Trends Settings '!$B$1,0),INDIRECT("'2019 Equip Index Factors'!C"&amp;TEXT(ROUND(($F$1*'Trends Settings '!$B$1),0)+2,"0")),'2019 Equip Index Factors'!C16)*0.01,0),F14))</f>
        <v>10</v>
      </c>
      <c r="G15" s="37">
        <f ca="1">IF(OR(B15=1,'M&amp;E Property Good Factor'!F16&gt;'Trends Settings '!$B$2),
ROUND('M&amp;E Property Good Factor'!F16*IF(B15&gt;ROUND($G$1*'Trends Settings '!$B$1,0),
INDIRECT("'2019 Equip Index Factors'!C"&amp;TEXT(ROUND(($G$1*'Trends Settings '!$B$1),0)+2,"0")),
'2019 Equip Index Factors'!C16)*0.01,0),
IF(OR('M&amp;E Property Good Factor'!F15 &gt; 'Trends Settings '!$B$2,B15 &lt;=ROUND($G$1*'Trends Settings '!$B$1,0)),
ROUND('Trends Settings '!$B$2*
IF(B15&gt;ROUND($G$1*'Trends Settings '!$B$1,0),INDIRECT("'2019 Equip Index Factors'!C"&amp;TEXT(ROUND(($G$1*'Trends Settings '!$B$1),0)+2,"0")),'2019 Equip Index Factors'!C16)*0.01,0),G14))</f>
        <v>10</v>
      </c>
      <c r="H15" s="37">
        <f ca="1">IF(OR(B15=1,'M&amp;E Property Good Factor'!G16&gt;'Trends Settings '!$B$2),
ROUND('M&amp;E Property Good Factor'!G16*IF(B15&gt;ROUND($H$1*'Trends Settings '!$B$1,0),
INDIRECT("'2019 Equip Index Factors'!C"&amp;TEXT(ROUND(($H$1*'Trends Settings '!$B$1),0)+2,"0")),
'2019 Equip Index Factors'!C16)*0.01,0),
IF(OR('M&amp;E Property Good Factor'!G15 &gt; 'Trends Settings '!$B$2,B15 &lt;=ROUND($H$1*'Trends Settings '!$B$1,0)),
ROUND('Trends Settings '!$B$2*
IF(B15&gt;ROUND($H$1*'Trends Settings '!$B$1,0),INDIRECT("'2019 Equip Index Factors'!C"&amp;TEXT(ROUND(($H$1*'Trends Settings '!$B$1),0)+2,"0")),'2019 Equip Index Factors'!C16)*0.01,0),H14))</f>
        <v>10</v>
      </c>
      <c r="I15" s="37">
        <f ca="1">IF(OR(B15=1,'M&amp;E Property Good Factor'!H16&gt;'Trends Settings '!$B$2),
ROUND('M&amp;E Property Good Factor'!H16*IF(B15&gt;ROUND($I$1*'Trends Settings '!$B$1,0),
INDIRECT("'2019 Equip Index Factors'!C"&amp;TEXT(ROUND(($I$1*'Trends Settings '!$B$1),0)+2,"0")),
'2019 Equip Index Factors'!C16)*0.01,0),
IF(OR('M&amp;E Property Good Factor'!H15 &gt; 'Trends Settings '!$B$2,B15 &lt;=ROUND($I$1*'Trends Settings '!$B$1,0)),
ROUND('Trends Settings '!$B$2*
IF(B15&gt;ROUND($I$1*'Trends Settings '!$B$1,0),INDIRECT("'2019 Equip Index Factors'!C"&amp;TEXT(ROUND(($I$1*'Trends Settings '!$B$1),0)+2,"0")),'2019 Equip Index Factors'!C16)*0.01,0),I14))</f>
        <v>10</v>
      </c>
      <c r="J15" s="37">
        <f ca="1">IF(OR(B15=1,'M&amp;E Property Good Factor'!I16&gt;'Trends Settings '!$B$2),
ROUND('M&amp;E Property Good Factor'!I16*IF(B15&gt;ROUND($J$1*'Trends Settings '!$B$1,0),
INDIRECT("'2019 Equip Index Factors'!C"&amp;TEXT(ROUND(($J$1*'Trends Settings '!$B$1),0)+2,"0")),
'2019 Equip Index Factors'!C16)*0.01,0),
IF(OR('M&amp;E Property Good Factor'!I15 &gt; 'Trends Settings '!$B$2,B15 &lt;=ROUND($J$1*'Trends Settings '!$B$1,0)),
ROUND('Trends Settings '!$B$2*
IF(B15&gt;ROUND($J$1*'Trends Settings '!$B$1,0),INDIRECT("'2019 Equip Index Factors'!C"&amp;TEXT(ROUND(($J$1*'Trends Settings '!$B$1),0)+2,"0")),'2019 Equip Index Factors'!C16)*0.01,0),J14))</f>
        <v>11</v>
      </c>
      <c r="K15" s="37">
        <f ca="1">IF(OR(B15=1,'M&amp;E Property Good Factor'!J16&gt;'Trends Settings '!$B$2),
ROUND('M&amp;E Property Good Factor'!J16*IF(B15&gt;ROUND($K$1*'Trends Settings '!$B$1,0),
INDIRECT("'2019 Equip Index Factors'!C"&amp;TEXT(ROUND(($K$1*'Trends Settings '!$B$1),0)+2,"0")),
'2019 Equip Index Factors'!C16)*0.01,0),
IF(OR('M&amp;E Property Good Factor'!J15 &gt; 'Trends Settings '!$B$2,B15 &lt;=ROUND($K$1*'Trends Settings '!$B$1,0)),
ROUND('Trends Settings '!$B$2*
IF(B15&gt;ROUND($K$1*'Trends Settings '!$B$1,0),INDIRECT("'2019 Equip Index Factors'!C"&amp;TEXT(ROUND(($K$1*'Trends Settings '!$B$1),0)+2,"0")),'2019 Equip Index Factors'!C16)*0.01,0),K14))</f>
        <v>11</v>
      </c>
      <c r="L15" s="37">
        <f ca="1">IF(OR(B15=1,'M&amp;E Property Good Factor'!K16&gt;'Trends Settings '!$B$2),
ROUND('M&amp;E Property Good Factor'!K16*IF(B15&gt;ROUND($L$1*'Trends Settings '!$B$1,0),
INDIRECT("'2019 Equip Index Factors'!C"&amp;TEXT(ROUND(($L$1*'Trends Settings '!$B$1),0)+2,"0")),
'2019 Equip Index Factors'!C16)*0.01,0),
IF(OR('M&amp;E Property Good Factor'!K15 &gt; 'Trends Settings '!$B$2,B15 &lt;=ROUND($L$1*'Trends Settings '!$B$1,0)),
ROUND('Trends Settings '!$B$2*
IF(B15&gt;ROUND($L$1*'Trends Settings '!$B$1,0),INDIRECT("'2019 Equip Index Factors'!C"&amp;TEXT(ROUND(($L$1*'Trends Settings '!$B$1),0)+2,"0")),'2019 Equip Index Factors'!C16)*0.01,0),L14))</f>
        <v>15</v>
      </c>
      <c r="M15" s="37">
        <f ca="1">IF(OR(B15=1,'M&amp;E Property Good Factor'!L16&gt;'Trends Settings '!$B$2),
ROUND('M&amp;E Property Good Factor'!L16*IF(B15&gt;ROUND($M$1*'Trends Settings '!$B$1,0),
INDIRECT("'2019 Equip Index Factors'!C"&amp;TEXT(ROUND(($M$1*'Trends Settings '!$B$1),0)+2,"0")),
'2019 Equip Index Factors'!C16)*0.01,0),
IF(OR('M&amp;E Property Good Factor'!L15 &gt; 'Trends Settings '!$B$2,B15 &lt;=ROUND($M$1*'Trends Settings '!$B$1,0)),
ROUND('Trends Settings '!$B$2*
IF(B15&gt;ROUND($M$1*'Trends Settings '!$B$1,0),INDIRECT("'2019 Equip Index Factors'!C"&amp;TEXT(ROUND(($M$1*'Trends Settings '!$B$1),0)+2,"0")),'2019 Equip Index Factors'!C16)*0.01,0),M14))</f>
        <v>20</v>
      </c>
      <c r="N15" s="37">
        <f ca="1">IF(OR(B15=1,'M&amp;E Property Good Factor'!M16&gt;'Trends Settings '!$B$2),
ROUND('M&amp;E Property Good Factor'!M16*IF(B15&gt;ROUND($N$1*'Trends Settings '!$B$1,0),
INDIRECT("'2019 Equip Index Factors'!C"&amp;TEXT(ROUND(($N$1*'Trends Settings '!$B$1),0)+2,"0")),
'2019 Equip Index Factors'!C16)*0.01,0),
IF(OR('M&amp;E Property Good Factor'!M15 &gt; 'Trends Settings '!$B$2,B15 &lt;=ROUND($N$1*'Trends Settings '!$B$1,0)),
ROUND('Trends Settings '!$B$2*
IF(B15&gt;ROUND($N$1*'Trends Settings '!$B$1,0),INDIRECT("'2019 Equip Index Factors'!C"&amp;TEXT(ROUND(($N$1*'Trends Settings '!$B$1),0)+2,"0")),'2019 Equip Index Factors'!C16)*0.01,0),N14))</f>
        <v>25</v>
      </c>
      <c r="O15" s="37">
        <f ca="1">IF(OR(B15=1,'M&amp;E Property Good Factor'!N16&gt;'Trends Settings '!$B$2),
ROUND('M&amp;E Property Good Factor'!N16*IF(B15&gt;ROUND($O$1*'Trends Settings '!$B$1,0),
INDIRECT("'2019 Equip Index Factors'!C"&amp;TEXT(ROUND(($O$1*'Trends Settings '!$B$1),0)+2,"0")),
'2019 Equip Index Factors'!C16)*0.01,0),
IF(OR('M&amp;E Property Good Factor'!N15 &gt; 'Trends Settings '!$B$2,B15 &lt;=ROUND($O$1*'Trends Settings '!$B$1,0)),
ROUND('Trends Settings '!$B$2*
IF(B15&gt;ROUND($O$1*'Trends Settings '!$B$1,0),INDIRECT("'2019 Equip Index Factors'!C"&amp;TEXT(ROUND(($O$1*'Trends Settings '!$B$1),0)+2,"0")),'2019 Equip Index Factors'!C16)*0.01,0),O14))</f>
        <v>30</v>
      </c>
      <c r="P15" s="37">
        <f ca="1">IF(OR(B15=1,'M&amp;E Property Good Factor'!O16&gt;'Trends Settings '!$B$2),
ROUND('M&amp;E Property Good Factor'!O16*IF(B15&gt;ROUND($P$1*'Trends Settings '!$B$1,0),
INDIRECT("'2019 Equip Index Factors'!C"&amp;TEXT(ROUND(($P$1*'Trends Settings '!$B$1),0)+2,"0")),
'2019 Equip Index Factors'!C16)*0.01,0),
IF(OR('M&amp;E Property Good Factor'!O15 &gt; 'Trends Settings '!$B$2,B15 &lt;=ROUND($P$1*'Trends Settings '!$B$1,0)),
ROUND('Trends Settings '!$B$2*
IF(B15&gt;ROUND($P$1*'Trends Settings '!$B$1,0),INDIRECT("'2019 Equip Index Factors'!C"&amp;TEXT(ROUND(($P$1*'Trends Settings '!$B$1),0)+2,"0")),'2019 Equip Index Factors'!C16)*0.01,0),P14))</f>
        <v>40</v>
      </c>
      <c r="Q15" s="37">
        <f ca="1">IF(OR(B15=1,'M&amp;E Property Good Factor'!P16&gt;'Trends Settings '!$B$2),
ROUND('M&amp;E Property Good Factor'!P16*IF(B15&gt;ROUND($Q$1*'Trends Settings '!$B$1,0),
INDIRECT("'2019 Equip Index Factors'!C"&amp;TEXT(ROUND(($Q$1*'Trends Settings '!$B$1),0)+2,"0")),
'2019 Equip Index Factors'!C16)*0.01,0),
IF(OR('M&amp;E Property Good Factor'!P15 &gt; 'Trends Settings '!$B$2,B15 &lt;=ROUND($Q$1*'Trends Settings '!$B$1,0)),
ROUND('Trends Settings '!$B$2*
IF(B15&gt;ROUND($Q$1*'Trends Settings '!$B$1,0),INDIRECT("'2019 Equip Index Factors'!C"&amp;TEXT(ROUND(($Q$1*'Trends Settings '!$B$1),0)+2,"0")),'2019 Equip Index Factors'!C16)*0.01,0),Q14))</f>
        <v>45</v>
      </c>
      <c r="R15" s="37">
        <f ca="1">IF(OR(B15=1,'M&amp;E Property Good Factor'!Q16&gt;'Trends Settings '!$B$2),
ROUND('M&amp;E Property Good Factor'!Q16*IF(B15&gt;ROUND($R$1*'Trends Settings '!$B$1,0),
INDIRECT("'2019 Equip Index Factors'!C"&amp;TEXT(ROUND(($R$1*'Trends Settings '!$B$1),0)+2,"0")),
'2019 Equip Index Factors'!C16)*0.01,0),
IF(OR('M&amp;E Property Good Factor'!Q15 &gt; 'Trends Settings '!$B$2,B15 &lt;=ROUND($R$1*'Trends Settings '!$B$1,0)),
ROUND('Trends Settings '!$B$2*
IF(B15&gt;ROUND($R$1*'Trends Settings '!$B$1,0),INDIRECT("'2019 Equip Index Factors'!C"&amp;TEXT(ROUND(($R$1*'Trends Settings '!$B$1),0)+2,"0")),'2019 Equip Index Factors'!C16)*0.01,0),R14))</f>
        <v>53</v>
      </c>
      <c r="S15" s="37">
        <f ca="1">IF(OR(B15=1,'M&amp;E Property Good Factor'!R16&gt;'Trends Settings '!$B$2),
ROUND('M&amp;E Property Good Factor'!R16*IF(B15&gt;ROUND($S$1*'Trends Settings '!$B$1,0),
INDIRECT("'2019 Equip Index Factors'!C"&amp;TEXT(ROUND(($S$1*'Trends Settings '!$B$1),0)+2,"0")),
'2019 Equip Index Factors'!C16)*0.01,0),
IF(OR('M&amp;E Property Good Factor'!R15 &gt; 'Trends Settings '!$B$2,B15 &lt;=ROUND($S$1*'Trends Settings '!$B$1,0)),
ROUND('Trends Settings '!$B$2*
IF(B15&gt;ROUND($S$1*'Trends Settings '!$B$1,0),INDIRECT("'2019 Equip Index Factors'!C"&amp;TEXT(ROUND(($S$1*'Trends Settings '!$B$1),0)+2,"0")),'2019 Equip Index Factors'!C16)*0.01,0),S14))</f>
        <v>61</v>
      </c>
      <c r="T15" s="37">
        <f ca="1">IF(OR(B15=1,'M&amp;E Property Good Factor'!S16&gt;'Trends Settings '!$B$2),
ROUND('M&amp;E Property Good Factor'!S16*IF(B15&gt;ROUND($T$1*'Trends Settings '!$B$1,0),
INDIRECT("'2019 Equip Index Factors'!C"&amp;TEXT(ROUND(($T$1*'Trends Settings '!$B$1),0)+2,"0")),
'2019 Equip Index Factors'!C16)*0.01,0),
IF(OR('M&amp;E Property Good Factor'!S15 &gt; 'Trends Settings '!$B$2,B15 &lt;=ROUND($T$1*'Trends Settings '!$B$1,0)),
ROUND('Trends Settings '!$B$2*
IF(B15&gt;ROUND($T$1*'Trends Settings '!$B$1,0),INDIRECT("'2019 Equip Index Factors'!C"&amp;TEXT(ROUND(($T$1*'Trends Settings '!$B$1),0)+2,"0")),'2019 Equip Index Factors'!C16)*0.01,0),T14))</f>
        <v>71</v>
      </c>
      <c r="U15" s="37">
        <f ca="1">IF(OR(B15=1,'M&amp;E Property Good Factor'!T16&gt;'Trends Settings '!$B$2),
ROUND('M&amp;E Property Good Factor'!T16*IF(B15&gt;ROUND($U$1*'Trends Settings '!$B$1,0),
INDIRECT("'2019 Equip Index Factors'!C"&amp;TEXT(ROUND(($U$1*'Trends Settings '!$B$1),0)+2,"0")),
'2019 Equip Index Factors'!C16)*0.01,0),
IF(OR('M&amp;E Property Good Factor'!T15 &gt; 'Trends Settings '!$B$2,B15 &lt;=ROUND($U$1*'Trends Settings '!$B$1,0)),
ROUND('Trends Settings '!$B$2*
IF(B15&gt;ROUND($U$1*'Trends Settings '!$B$1,0),INDIRECT("'2019 Equip Index Factors'!C"&amp;TEXT(ROUND(($U$1*'Trends Settings '!$B$1),0)+2,"0")),'2019 Equip Index Factors'!C16)*0.01,0),U14))</f>
        <v>83</v>
      </c>
      <c r="V15" s="37">
        <f ca="1">IF(OR(B15=1,'M&amp;E Property Good Factor'!U16&gt;'Trends Settings '!$B$2),
ROUND('M&amp;E Property Good Factor'!U16*IF(B15&gt;ROUND($V$1*'Trends Settings '!$B$1,0),
INDIRECT("'2019 Equip Index Factors'!C"&amp;TEXT(ROUND(($V$1*'Trends Settings '!$B$1),0)+2,"0")),
'2019 Equip Index Factors'!C16)*0.01,0),
IF(OR('M&amp;E Property Good Factor'!U15 &gt; 'Trends Settings '!$B$2,B15 &lt;=ROUND($V$1*'Trends Settings '!$B$1,0)),
ROUND('Trends Settings '!$B$2*
IF(B15&gt;ROUND($V$1*'Trends Settings '!$B$1,0),INDIRECT("'2019 Equip Index Factors'!C"&amp;TEXT(ROUND(($V$1*'Trends Settings '!$B$1),0)+2,"0")),'2019 Equip Index Factors'!C16)*0.01,0),V14))</f>
        <v>93</v>
      </c>
      <c r="W15" s="37">
        <f ca="1">IF(OR(B15=1,'M&amp;E Property Good Factor'!V16&gt;'Trends Settings '!$B$2),
ROUND('M&amp;E Property Good Factor'!V16*IF(B15&gt;ROUND($W$1*'Trends Settings '!$B$1,0),
INDIRECT("'2019 Equip Index Factors'!C"&amp;TEXT(ROUND(($W$1*'Trends Settings '!$B$1),0)+2,"0")),
'2019 Equip Index Factors'!C16)*0.01,0),
IF(OR('M&amp;E Property Good Factor'!V15 &gt; 'Trends Settings '!$B$2,B15 &lt;=ROUND($W$1*'Trends Settings '!$B$1,0)),
ROUND('Trends Settings '!$B$2*
IF(B15&gt;ROUND($W$1*'Trends Settings '!$B$1,0),INDIRECT("'2019 Equip Index Factors'!C"&amp;TEXT(ROUND(($W$1*'Trends Settings '!$B$1),0)+2,"0")),'2019 Equip Index Factors'!C16)*0.01,0),W14))</f>
        <v>99</v>
      </c>
    </row>
    <row r="16" spans="1:23" ht="12.75" customHeight="1">
      <c r="A16" s="60">
        <v>2005</v>
      </c>
      <c r="B16" s="32">
        <v>15</v>
      </c>
      <c r="C16" s="37">
        <f ca="1">IF(OR(B16=1,'M&amp;E Property Good Factor'!B17&gt;'Trends Settings '!$B$2),ROUND('M&amp;E Property Good Factor'!B17*IF(B16&gt;ROUND($C$1*'Trends Settings '!$B$1,0),INDIRECT("'2019 Equip Index Factors'!C"&amp;TEXT(ROUND(($C$1*'Trends Settings '!$B$1),0)+2,"0")),'2019 Equip Index Factors'!C17)*0.01,0),IF(OR('M&amp;E Property Good Factor'!B16 &gt; 'Trends Settings '!$B$2,B16 &lt;=ROUND($C$1*'Trends Settings '!$B$1,0)),ROUND('Trends Settings '!$B$2*IF(B16&gt;ROUND($C$1*'Trends Settings '!$B$1,0),INDIRECT("'2019 Equip Index Factors'!C"&amp;TEXT(ROUND(($C$1*'Trends Settings '!$B$1),0)+2,"0")),'2019 Equip Index Factors'!C17)*0.01,0),C15))</f>
        <v>10</v>
      </c>
      <c r="D16" s="37">
        <f ca="1">IF(OR(B16=1,'M&amp;E Property Good Factor'!C17&gt;'Trends Settings '!$B$2),
ROUND('M&amp;E Property Good Factor'!C17*IF(B16&gt;ROUND($D$1*'Trends Settings '!$B$1,0),
INDIRECT("'2019 Equip Index Factors'!C"&amp;TEXT(ROUND(($D$1*'Trends Settings '!$B$1),0)+2,"0")),
'2019 Equip Index Factors'!C17)*0.01,0),
IF(OR('M&amp;E Property Good Factor'!C16 &gt; 'Trends Settings '!$B$2,B16 &lt;=ROUND($D$1*'Trends Settings '!$B$1,0)),
ROUND('Trends Settings '!$B$2*
IF(B16&gt;ROUND($D$1*'Trends Settings '!$B$1,0),INDIRECT("'2019 Equip Index Factors'!C"&amp;TEXT(ROUND(($D$1*'Trends Settings '!$B$1),0)+2,"0")),'2019 Equip Index Factors'!C17)*0.01,0),D15))</f>
        <v>10</v>
      </c>
      <c r="E16" s="37">
        <f ca="1">IF(OR(B16=1,'M&amp;E Property Good Factor'!D17&gt;'Trends Settings '!$B$2),
ROUND('M&amp;E Property Good Factor'!D17*IF(B16&gt;ROUND($E$1*'Trends Settings '!$B$1,0),
INDIRECT("'2019 Equip Index Factors'!C"&amp;TEXT(ROUND(($E$1*'Trends Settings '!$B$1),0)+2,"0")),
'2019 Equip Index Factors'!C17)*0.01,0),
IF(OR('M&amp;E Property Good Factor'!D16 &gt; 'Trends Settings '!$B$2,B16 &lt;=ROUND($E$1*'Trends Settings '!$B$1,0)),
ROUND('Trends Settings '!$B$2*
IF(B16&gt;ROUND($E$1*'Trends Settings '!$B$1,0),INDIRECT("'2019 Equip Index Factors'!C"&amp;TEXT(ROUND(($E$1*'Trends Settings '!$B$1),0)+2,"0")),'2019 Equip Index Factors'!C17)*0.01,0),E15))</f>
        <v>10</v>
      </c>
      <c r="F16" s="37">
        <f ca="1">IF(OR(B16=1,'M&amp;E Property Good Factor'!E17&gt;'Trends Settings '!$B$2),
ROUND('M&amp;E Property Good Factor'!E17*IF(B16&gt;ROUND($F$1*'Trends Settings '!$B$1,0),
INDIRECT("'2019 Equip Index Factors'!C"&amp;TEXT(ROUND(($F$1*'Trends Settings '!$B$1),0)+2,"0")),
'2019 Equip Index Factors'!C17)*0.01,0),
IF(OR('M&amp;E Property Good Factor'!E16 &gt; 'Trends Settings '!$B$2,B16 &lt;=ROUND($F$1*'Trends Settings '!$B$1,0)),
ROUND('Trends Settings '!$B$2*
IF(B16&gt;ROUND($F$1*'Trends Settings '!$B$1,0),INDIRECT("'2019 Equip Index Factors'!C"&amp;TEXT(ROUND(($F$1*'Trends Settings '!$B$1),0)+2,"0")),'2019 Equip Index Factors'!C17)*0.01,0),F15))</f>
        <v>10</v>
      </c>
      <c r="G16" s="37">
        <f ca="1">IF(OR(B16=1,'M&amp;E Property Good Factor'!F17&gt;'Trends Settings '!$B$2),
ROUND('M&amp;E Property Good Factor'!F17*IF(B16&gt;ROUND($G$1*'Trends Settings '!$B$1,0),
INDIRECT("'2019 Equip Index Factors'!C"&amp;TEXT(ROUND(($G$1*'Trends Settings '!$B$1),0)+2,"0")),
'2019 Equip Index Factors'!C17)*0.01,0),
IF(OR('M&amp;E Property Good Factor'!F16 &gt; 'Trends Settings '!$B$2,B16 &lt;=ROUND($G$1*'Trends Settings '!$B$1,0)),
ROUND('Trends Settings '!$B$2*
IF(B16&gt;ROUND($G$1*'Trends Settings '!$B$1,0),INDIRECT("'2019 Equip Index Factors'!C"&amp;TEXT(ROUND(($G$1*'Trends Settings '!$B$1),0)+2,"0")),'2019 Equip Index Factors'!C17)*0.01,0),G15))</f>
        <v>10</v>
      </c>
      <c r="H16" s="37">
        <f ca="1">IF(OR(B16=1,'M&amp;E Property Good Factor'!G17&gt;'Trends Settings '!$B$2),
ROUND('M&amp;E Property Good Factor'!G17*IF(B16&gt;ROUND($H$1*'Trends Settings '!$B$1,0),
INDIRECT("'2019 Equip Index Factors'!C"&amp;TEXT(ROUND(($H$1*'Trends Settings '!$B$1),0)+2,"0")),
'2019 Equip Index Factors'!C17)*0.01,0),
IF(OR('M&amp;E Property Good Factor'!G16 &gt; 'Trends Settings '!$B$2,B16 &lt;=ROUND($H$1*'Trends Settings '!$B$1,0)),
ROUND('Trends Settings '!$B$2*
IF(B16&gt;ROUND($H$1*'Trends Settings '!$B$1,0),INDIRECT("'2019 Equip Index Factors'!C"&amp;TEXT(ROUND(($H$1*'Trends Settings '!$B$1),0)+2,"0")),'2019 Equip Index Factors'!C17)*0.01,0),H15))</f>
        <v>10</v>
      </c>
      <c r="I16" s="37">
        <f ca="1">IF(OR(B16=1,'M&amp;E Property Good Factor'!H17&gt;'Trends Settings '!$B$2),
ROUND('M&amp;E Property Good Factor'!H17*IF(B16&gt;ROUND($I$1*'Trends Settings '!$B$1,0),
INDIRECT("'2019 Equip Index Factors'!C"&amp;TEXT(ROUND(($I$1*'Trends Settings '!$B$1),0)+2,"0")),
'2019 Equip Index Factors'!C17)*0.01,0),
IF(OR('M&amp;E Property Good Factor'!H16 &gt; 'Trends Settings '!$B$2,B16 &lt;=ROUND($I$1*'Trends Settings '!$B$1,0)),
ROUND('Trends Settings '!$B$2*
IF(B16&gt;ROUND($I$1*'Trends Settings '!$B$1,0),INDIRECT("'2019 Equip Index Factors'!C"&amp;TEXT(ROUND(($I$1*'Trends Settings '!$B$1),0)+2,"0")),'2019 Equip Index Factors'!C17)*0.01,0),I15))</f>
        <v>10</v>
      </c>
      <c r="J16" s="37">
        <f ca="1">IF(OR(B16=1,'M&amp;E Property Good Factor'!I17&gt;'Trends Settings '!$B$2),
ROUND('M&amp;E Property Good Factor'!I17*IF(B16&gt;ROUND($J$1*'Trends Settings '!$B$1,0),
INDIRECT("'2019 Equip Index Factors'!C"&amp;TEXT(ROUND(($J$1*'Trends Settings '!$B$1),0)+2,"0")),
'2019 Equip Index Factors'!C17)*0.01,0),
IF(OR('M&amp;E Property Good Factor'!I16 &gt; 'Trends Settings '!$B$2,B16 &lt;=ROUND($J$1*'Trends Settings '!$B$1,0)),
ROUND('Trends Settings '!$B$2*
IF(B16&gt;ROUND($J$1*'Trends Settings '!$B$1,0),INDIRECT("'2019 Equip Index Factors'!C"&amp;TEXT(ROUND(($J$1*'Trends Settings '!$B$1),0)+2,"0")),'2019 Equip Index Factors'!C17)*0.01,0),J15))</f>
        <v>11</v>
      </c>
      <c r="K16" s="37">
        <f ca="1">IF(OR(B16=1,'M&amp;E Property Good Factor'!J17&gt;'Trends Settings '!$B$2),
ROUND('M&amp;E Property Good Factor'!J17*IF(B16&gt;ROUND($K$1*'Trends Settings '!$B$1,0),
INDIRECT("'2019 Equip Index Factors'!C"&amp;TEXT(ROUND(($K$1*'Trends Settings '!$B$1),0)+2,"0")),
'2019 Equip Index Factors'!C17)*0.01,0),
IF(OR('M&amp;E Property Good Factor'!J16 &gt; 'Trends Settings '!$B$2,B16 &lt;=ROUND($K$1*'Trends Settings '!$B$1,0)),
ROUND('Trends Settings '!$B$2*
IF(B16&gt;ROUND($K$1*'Trends Settings '!$B$1,0),INDIRECT("'2019 Equip Index Factors'!C"&amp;TEXT(ROUND(($K$1*'Trends Settings '!$B$1),0)+2,"0")),'2019 Equip Index Factors'!C17)*0.01,0),K15))</f>
        <v>11</v>
      </c>
      <c r="L16" s="37">
        <f ca="1">IF(OR(B16=1,'M&amp;E Property Good Factor'!K17&gt;'Trends Settings '!$B$2),
ROUND('M&amp;E Property Good Factor'!K17*IF(B16&gt;ROUND($L$1*'Trends Settings '!$B$1,0),
INDIRECT("'2019 Equip Index Factors'!C"&amp;TEXT(ROUND(($L$1*'Trends Settings '!$B$1),0)+2,"0")),
'2019 Equip Index Factors'!C17)*0.01,0),
IF(OR('M&amp;E Property Good Factor'!K16 &gt; 'Trends Settings '!$B$2,B16 &lt;=ROUND($L$1*'Trends Settings '!$B$1,0)),
ROUND('Trends Settings '!$B$2*
IF(B16&gt;ROUND($L$1*'Trends Settings '!$B$1,0),INDIRECT("'2019 Equip Index Factors'!C"&amp;TEXT(ROUND(($L$1*'Trends Settings '!$B$1),0)+2,"0")),'2019 Equip Index Factors'!C17)*0.01,0),L15))</f>
        <v>13</v>
      </c>
      <c r="M16" s="37">
        <f ca="1">IF(OR(B16=1,'M&amp;E Property Good Factor'!L17&gt;'Trends Settings '!$B$2),
ROUND('M&amp;E Property Good Factor'!L17*IF(B16&gt;ROUND($M$1*'Trends Settings '!$B$1,0),
INDIRECT("'2019 Equip Index Factors'!C"&amp;TEXT(ROUND(($M$1*'Trends Settings '!$B$1),0)+2,"0")),
'2019 Equip Index Factors'!C17)*0.01,0),
IF(OR('M&amp;E Property Good Factor'!L16 &gt; 'Trends Settings '!$B$2,B16 &lt;=ROUND($M$1*'Trends Settings '!$B$1,0)),
ROUND('Trends Settings '!$B$2*
IF(B16&gt;ROUND($M$1*'Trends Settings '!$B$1,0),INDIRECT("'2019 Equip Index Factors'!C"&amp;TEXT(ROUND(($M$1*'Trends Settings '!$B$1),0)+2,"0")),'2019 Equip Index Factors'!C17)*0.01,0),M15))</f>
        <v>17</v>
      </c>
      <c r="N16" s="37">
        <f ca="1">IF(OR(B16=1,'M&amp;E Property Good Factor'!M17&gt;'Trends Settings '!$B$2),
ROUND('M&amp;E Property Good Factor'!M17*IF(B16&gt;ROUND($N$1*'Trends Settings '!$B$1,0),
INDIRECT("'2019 Equip Index Factors'!C"&amp;TEXT(ROUND(($N$1*'Trends Settings '!$B$1),0)+2,"0")),
'2019 Equip Index Factors'!C17)*0.01,0),
IF(OR('M&amp;E Property Good Factor'!M16 &gt; 'Trends Settings '!$B$2,B16 &lt;=ROUND($N$1*'Trends Settings '!$B$1,0)),
ROUND('Trends Settings '!$B$2*
IF(B16&gt;ROUND($N$1*'Trends Settings '!$B$1,0),INDIRECT("'2019 Equip Index Factors'!C"&amp;TEXT(ROUND(($N$1*'Trends Settings '!$B$1),0)+2,"0")),'2019 Equip Index Factors'!C17)*0.01,0),N15))</f>
        <v>22</v>
      </c>
      <c r="O16" s="37">
        <f ca="1">IF(OR(B16=1,'M&amp;E Property Good Factor'!N17&gt;'Trends Settings '!$B$2),
ROUND('M&amp;E Property Good Factor'!N17*IF(B16&gt;ROUND($O$1*'Trends Settings '!$B$1,0),
INDIRECT("'2019 Equip Index Factors'!C"&amp;TEXT(ROUND(($O$1*'Trends Settings '!$B$1),0)+2,"0")),
'2019 Equip Index Factors'!C17)*0.01,0),
IF(OR('M&amp;E Property Good Factor'!N16 &gt; 'Trends Settings '!$B$2,B16 &lt;=ROUND($O$1*'Trends Settings '!$B$1,0)),
ROUND('Trends Settings '!$B$2*
IF(B16&gt;ROUND($O$1*'Trends Settings '!$B$1,0),INDIRECT("'2019 Equip Index Factors'!C"&amp;TEXT(ROUND(($O$1*'Trends Settings '!$B$1),0)+2,"0")),'2019 Equip Index Factors'!C17)*0.01,0),O15))</f>
        <v>26</v>
      </c>
      <c r="P16" s="37">
        <f ca="1">IF(OR(B16=1,'M&amp;E Property Good Factor'!O17&gt;'Trends Settings '!$B$2),
ROUND('M&amp;E Property Good Factor'!O17*IF(B16&gt;ROUND($P$1*'Trends Settings '!$B$1,0),
INDIRECT("'2019 Equip Index Factors'!C"&amp;TEXT(ROUND(($P$1*'Trends Settings '!$B$1),0)+2,"0")),
'2019 Equip Index Factors'!C17)*0.01,0),
IF(OR('M&amp;E Property Good Factor'!O16 &gt; 'Trends Settings '!$B$2,B16 &lt;=ROUND($P$1*'Trends Settings '!$B$1,0)),
ROUND('Trends Settings '!$B$2*
IF(B16&gt;ROUND($P$1*'Trends Settings '!$B$1,0),INDIRECT("'2019 Equip Index Factors'!C"&amp;TEXT(ROUND(($P$1*'Trends Settings '!$B$1),0)+2,"0")),'2019 Equip Index Factors'!C17)*0.01,0),P15))</f>
        <v>36</v>
      </c>
      <c r="Q16" s="37">
        <f ca="1">IF(OR(B16=1,'M&amp;E Property Good Factor'!P17&gt;'Trends Settings '!$B$2),
ROUND('M&amp;E Property Good Factor'!P17*IF(B16&gt;ROUND($Q$1*'Trends Settings '!$B$1,0),
INDIRECT("'2019 Equip Index Factors'!C"&amp;TEXT(ROUND(($Q$1*'Trends Settings '!$B$1),0)+2,"0")),
'2019 Equip Index Factors'!C17)*0.01,0),
IF(OR('M&amp;E Property Good Factor'!P16 &gt; 'Trends Settings '!$B$2,B16 &lt;=ROUND($Q$1*'Trends Settings '!$B$1,0)),
ROUND('Trends Settings '!$B$2*
IF(B16&gt;ROUND($Q$1*'Trends Settings '!$B$1,0),INDIRECT("'2019 Equip Index Factors'!C"&amp;TEXT(ROUND(($Q$1*'Trends Settings '!$B$1),0)+2,"0")),'2019 Equip Index Factors'!C17)*0.01,0),Q15))</f>
        <v>41</v>
      </c>
      <c r="R16" s="37">
        <f ca="1">IF(OR(B16=1,'M&amp;E Property Good Factor'!Q17&gt;'Trends Settings '!$B$2),
ROUND('M&amp;E Property Good Factor'!Q17*IF(B16&gt;ROUND($R$1*'Trends Settings '!$B$1,0),
INDIRECT("'2019 Equip Index Factors'!C"&amp;TEXT(ROUND(($R$1*'Trends Settings '!$B$1),0)+2,"0")),
'2019 Equip Index Factors'!C17)*0.01,0),
IF(OR('M&amp;E Property Good Factor'!Q16 &gt; 'Trends Settings '!$B$2,B16 &lt;=ROUND($R$1*'Trends Settings '!$B$1,0)),
ROUND('Trends Settings '!$B$2*
IF(B16&gt;ROUND($R$1*'Trends Settings '!$B$1,0),INDIRECT("'2019 Equip Index Factors'!C"&amp;TEXT(ROUND(($R$1*'Trends Settings '!$B$1),0)+2,"0")),'2019 Equip Index Factors'!C17)*0.01,0),R15))</f>
        <v>50</v>
      </c>
      <c r="S16" s="37">
        <f ca="1">IF(OR(B16=1,'M&amp;E Property Good Factor'!R17&gt;'Trends Settings '!$B$2),
ROUND('M&amp;E Property Good Factor'!R17*IF(B16&gt;ROUND($S$1*'Trends Settings '!$B$1,0),
INDIRECT("'2019 Equip Index Factors'!C"&amp;TEXT(ROUND(($S$1*'Trends Settings '!$B$1),0)+2,"0")),
'2019 Equip Index Factors'!C17)*0.01,0),
IF(OR('M&amp;E Property Good Factor'!R16 &gt; 'Trends Settings '!$B$2,B16 &lt;=ROUND($S$1*'Trends Settings '!$B$1,0)),
ROUND('Trends Settings '!$B$2*
IF(B16&gt;ROUND($S$1*'Trends Settings '!$B$1,0),INDIRECT("'2019 Equip Index Factors'!C"&amp;TEXT(ROUND(($S$1*'Trends Settings '!$B$1),0)+2,"0")),'2019 Equip Index Factors'!C17)*0.01,0),S15))</f>
        <v>59</v>
      </c>
      <c r="T16" s="37">
        <f ca="1">IF(OR(B16=1,'M&amp;E Property Good Factor'!S17&gt;'Trends Settings '!$B$2),
ROUND('M&amp;E Property Good Factor'!S17*IF(B16&gt;ROUND($T$1*'Trends Settings '!$B$1,0),
INDIRECT("'2019 Equip Index Factors'!C"&amp;TEXT(ROUND(($T$1*'Trends Settings '!$B$1),0)+2,"0")),
'2019 Equip Index Factors'!C17)*0.01,0),
IF(OR('M&amp;E Property Good Factor'!S16 &gt; 'Trends Settings '!$B$2,B16 &lt;=ROUND($T$1*'Trends Settings '!$B$1,0)),
ROUND('Trends Settings '!$B$2*
IF(B16&gt;ROUND($T$1*'Trends Settings '!$B$1,0),INDIRECT("'2019 Equip Index Factors'!C"&amp;TEXT(ROUND(($T$1*'Trends Settings '!$B$1),0)+2,"0")),'2019 Equip Index Factors'!C17)*0.01,0),T15))</f>
        <v>69</v>
      </c>
      <c r="U16" s="37">
        <f ca="1">IF(OR(B16=1,'M&amp;E Property Good Factor'!T17&gt;'Trends Settings '!$B$2),
ROUND('M&amp;E Property Good Factor'!T17*IF(B16&gt;ROUND($U$1*'Trends Settings '!$B$1,0),
INDIRECT("'2019 Equip Index Factors'!C"&amp;TEXT(ROUND(($U$1*'Trends Settings '!$B$1),0)+2,"0")),
'2019 Equip Index Factors'!C17)*0.01,0),
IF(OR('M&amp;E Property Good Factor'!T16 &gt; 'Trends Settings '!$B$2,B16 &lt;=ROUND($U$1*'Trends Settings '!$B$1,0)),
ROUND('Trends Settings '!$B$2*
IF(B16&gt;ROUND($U$1*'Trends Settings '!$B$1,0),INDIRECT("'2019 Equip Index Factors'!C"&amp;TEXT(ROUND(($U$1*'Trends Settings '!$B$1),0)+2,"0")),'2019 Equip Index Factors'!C17)*0.01,0),U15))</f>
        <v>83</v>
      </c>
      <c r="V16" s="37">
        <f ca="1">IF(OR(B16=1,'M&amp;E Property Good Factor'!U17&gt;'Trends Settings '!$B$2),
ROUND('M&amp;E Property Good Factor'!U17*IF(B16&gt;ROUND($V$1*'Trends Settings '!$B$1,0),
INDIRECT("'2019 Equip Index Factors'!C"&amp;TEXT(ROUND(($V$1*'Trends Settings '!$B$1),0)+2,"0")),
'2019 Equip Index Factors'!C17)*0.01,0),
IF(OR('M&amp;E Property Good Factor'!U16 &gt; 'Trends Settings '!$B$2,B16 &lt;=ROUND($V$1*'Trends Settings '!$B$1,0)),
ROUND('Trends Settings '!$B$2*
IF(B16&gt;ROUND($V$1*'Trends Settings '!$B$1,0),INDIRECT("'2019 Equip Index Factors'!C"&amp;TEXT(ROUND(($V$1*'Trends Settings '!$B$1),0)+2,"0")),'2019 Equip Index Factors'!C17)*0.01,0),V15))</f>
        <v>92</v>
      </c>
      <c r="W16" s="37">
        <f ca="1">IF(OR(B16=1,'M&amp;E Property Good Factor'!V17&gt;'Trends Settings '!$B$2),
ROUND('M&amp;E Property Good Factor'!V17*IF(B16&gt;ROUND($W$1*'Trends Settings '!$B$1,0),
INDIRECT("'2019 Equip Index Factors'!C"&amp;TEXT(ROUND(($W$1*'Trends Settings '!$B$1),0)+2,"0")),
'2019 Equip Index Factors'!C17)*0.01,0),
IF(OR('M&amp;E Property Good Factor'!V16 &gt; 'Trends Settings '!$B$2,B16 &lt;=ROUND($W$1*'Trends Settings '!$B$1,0)),
ROUND('Trends Settings '!$B$2*
IF(B16&gt;ROUND($W$1*'Trends Settings '!$B$1,0),INDIRECT("'2019 Equip Index Factors'!C"&amp;TEXT(ROUND(($W$1*'Trends Settings '!$B$1),0)+2,"0")),'2019 Equip Index Factors'!C17)*0.01,0),W15))</f>
        <v>100</v>
      </c>
    </row>
    <row r="17" spans="1:23" ht="12.75" customHeight="1">
      <c r="A17" s="60">
        <v>2004</v>
      </c>
      <c r="B17" s="32">
        <v>16</v>
      </c>
      <c r="C17" s="37">
        <f ca="1">IF(OR(B17=1,'M&amp;E Property Good Factor'!B18&gt;'Trends Settings '!$B$2),ROUND('M&amp;E Property Good Factor'!B18*IF(B17&gt;ROUND($C$1*'Trends Settings '!$B$1,0),INDIRECT("'2019 Equip Index Factors'!C"&amp;TEXT(ROUND(($C$1*'Trends Settings '!$B$1),0)+2,"0")),'2019 Equip Index Factors'!C18)*0.01,0),IF(OR('M&amp;E Property Good Factor'!B17 &gt; 'Trends Settings '!$B$2,B17 &lt;=ROUND($C$1*'Trends Settings '!$B$1,0)),ROUND('Trends Settings '!$B$2*IF(B17&gt;ROUND($C$1*'Trends Settings '!$B$1,0),INDIRECT("'2019 Equip Index Factors'!C"&amp;TEXT(ROUND(($C$1*'Trends Settings '!$B$1),0)+2,"0")),'2019 Equip Index Factors'!C18)*0.01,0),C16))</f>
        <v>10</v>
      </c>
      <c r="D17" s="37">
        <f ca="1">IF(OR(B17=1,'M&amp;E Property Good Factor'!C18&gt;'Trends Settings '!$B$2),
ROUND('M&amp;E Property Good Factor'!C18*IF(B17&gt;ROUND($D$1*'Trends Settings '!$B$1,0),
INDIRECT("'2019 Equip Index Factors'!C"&amp;TEXT(ROUND(($D$1*'Trends Settings '!$B$1),0)+2,"0")),
'2019 Equip Index Factors'!C18)*0.01,0),
IF(OR('M&amp;E Property Good Factor'!C17 &gt; 'Trends Settings '!$B$2,B17 &lt;=ROUND($D$1*'Trends Settings '!$B$1,0)),
ROUND('Trends Settings '!$B$2*
IF(B17&gt;ROUND($D$1*'Trends Settings '!$B$1,0),INDIRECT("'2019 Equip Index Factors'!C"&amp;TEXT(ROUND(($D$1*'Trends Settings '!$B$1),0)+2,"0")),'2019 Equip Index Factors'!C18)*0.01,0),D16))</f>
        <v>10</v>
      </c>
      <c r="E17" s="37">
        <f ca="1">IF(OR(B17=1,'M&amp;E Property Good Factor'!D18&gt;'Trends Settings '!$B$2),
ROUND('M&amp;E Property Good Factor'!D18*IF(B17&gt;ROUND($E$1*'Trends Settings '!$B$1,0),
INDIRECT("'2019 Equip Index Factors'!C"&amp;TEXT(ROUND(($E$1*'Trends Settings '!$B$1),0)+2,"0")),
'2019 Equip Index Factors'!C18)*0.01,0),
IF(OR('M&amp;E Property Good Factor'!D17 &gt; 'Trends Settings '!$B$2,B17 &lt;=ROUND($E$1*'Trends Settings '!$B$1,0)),
ROUND('Trends Settings '!$B$2*
IF(B17&gt;ROUND($E$1*'Trends Settings '!$B$1,0),INDIRECT("'2019 Equip Index Factors'!C"&amp;TEXT(ROUND(($E$1*'Trends Settings '!$B$1),0)+2,"0")),'2019 Equip Index Factors'!C18)*0.01,0),E16))</f>
        <v>10</v>
      </c>
      <c r="F17" s="37">
        <f ca="1">IF(OR(B17=1,'M&amp;E Property Good Factor'!E18&gt;'Trends Settings '!$B$2),
ROUND('M&amp;E Property Good Factor'!E18*IF(B17&gt;ROUND($F$1*'Trends Settings '!$B$1,0),
INDIRECT("'2019 Equip Index Factors'!C"&amp;TEXT(ROUND(($F$1*'Trends Settings '!$B$1),0)+2,"0")),
'2019 Equip Index Factors'!C18)*0.01,0),
IF(OR('M&amp;E Property Good Factor'!E17 &gt; 'Trends Settings '!$B$2,B17 &lt;=ROUND($F$1*'Trends Settings '!$B$1,0)),
ROUND('Trends Settings '!$B$2*
IF(B17&gt;ROUND($F$1*'Trends Settings '!$B$1,0),INDIRECT("'2019 Equip Index Factors'!C"&amp;TEXT(ROUND(($F$1*'Trends Settings '!$B$1),0)+2,"0")),'2019 Equip Index Factors'!C18)*0.01,0),F16))</f>
        <v>10</v>
      </c>
      <c r="G17" s="37">
        <f ca="1">IF(OR(B17=1,'M&amp;E Property Good Factor'!F18&gt;'Trends Settings '!$B$2),
ROUND('M&amp;E Property Good Factor'!F18*IF(B17&gt;ROUND($G$1*'Trends Settings '!$B$1,0),
INDIRECT("'2019 Equip Index Factors'!C"&amp;TEXT(ROUND(($G$1*'Trends Settings '!$B$1),0)+2,"0")),
'2019 Equip Index Factors'!C18)*0.01,0),
IF(OR('M&amp;E Property Good Factor'!F17 &gt; 'Trends Settings '!$B$2,B17 &lt;=ROUND($G$1*'Trends Settings '!$B$1,0)),
ROUND('Trends Settings '!$B$2*
IF(B17&gt;ROUND($G$1*'Trends Settings '!$B$1,0),INDIRECT("'2019 Equip Index Factors'!C"&amp;TEXT(ROUND(($G$1*'Trends Settings '!$B$1),0)+2,"0")),'2019 Equip Index Factors'!C18)*0.01,0),G16))</f>
        <v>10</v>
      </c>
      <c r="H17" s="37">
        <f ca="1">IF(OR(B17=1,'M&amp;E Property Good Factor'!G18&gt;'Trends Settings '!$B$2),
ROUND('M&amp;E Property Good Factor'!G18*IF(B17&gt;ROUND($H$1*'Trends Settings '!$B$1,0),
INDIRECT("'2019 Equip Index Factors'!C"&amp;TEXT(ROUND(($H$1*'Trends Settings '!$B$1),0)+2,"0")),
'2019 Equip Index Factors'!C18)*0.01,0),
IF(OR('M&amp;E Property Good Factor'!G17 &gt; 'Trends Settings '!$B$2,B17 &lt;=ROUND($H$1*'Trends Settings '!$B$1,0)),
ROUND('Trends Settings '!$B$2*
IF(B17&gt;ROUND($H$1*'Trends Settings '!$B$1,0),INDIRECT("'2019 Equip Index Factors'!C"&amp;TEXT(ROUND(($H$1*'Trends Settings '!$B$1),0)+2,"0")),'2019 Equip Index Factors'!C18)*0.01,0),H16))</f>
        <v>10</v>
      </c>
      <c r="I17" s="37">
        <f ca="1">IF(OR(B17=1,'M&amp;E Property Good Factor'!H18&gt;'Trends Settings '!$B$2),
ROUND('M&amp;E Property Good Factor'!H18*IF(B17&gt;ROUND($I$1*'Trends Settings '!$B$1,0),
INDIRECT("'2019 Equip Index Factors'!C"&amp;TEXT(ROUND(($I$1*'Trends Settings '!$B$1),0)+2,"0")),
'2019 Equip Index Factors'!C18)*0.01,0),
IF(OR('M&amp;E Property Good Factor'!H17 &gt; 'Trends Settings '!$B$2,B17 &lt;=ROUND($I$1*'Trends Settings '!$B$1,0)),
ROUND('Trends Settings '!$B$2*
IF(B17&gt;ROUND($I$1*'Trends Settings '!$B$1,0),INDIRECT("'2019 Equip Index Factors'!C"&amp;TEXT(ROUND(($I$1*'Trends Settings '!$B$1),0)+2,"0")),'2019 Equip Index Factors'!C18)*0.01,0),I16))</f>
        <v>10</v>
      </c>
      <c r="J17" s="37">
        <f ca="1">IF(OR(B17=1,'M&amp;E Property Good Factor'!I18&gt;'Trends Settings '!$B$2),
ROUND('M&amp;E Property Good Factor'!I18*IF(B17&gt;ROUND($J$1*'Trends Settings '!$B$1,0),
INDIRECT("'2019 Equip Index Factors'!C"&amp;TEXT(ROUND(($J$1*'Trends Settings '!$B$1),0)+2,"0")),
'2019 Equip Index Factors'!C18)*0.01,0),
IF(OR('M&amp;E Property Good Factor'!I17 &gt; 'Trends Settings '!$B$2,B17 &lt;=ROUND($J$1*'Trends Settings '!$B$1,0)),
ROUND('Trends Settings '!$B$2*
IF(B17&gt;ROUND($J$1*'Trends Settings '!$B$1,0),INDIRECT("'2019 Equip Index Factors'!C"&amp;TEXT(ROUND(($J$1*'Trends Settings '!$B$1),0)+2,"0")),'2019 Equip Index Factors'!C18)*0.01,0),J16))</f>
        <v>11</v>
      </c>
      <c r="K17" s="37">
        <f ca="1">IF(OR(B17=1,'M&amp;E Property Good Factor'!J18&gt;'Trends Settings '!$B$2),
ROUND('M&amp;E Property Good Factor'!J18*IF(B17&gt;ROUND($K$1*'Trends Settings '!$B$1,0),
INDIRECT("'2019 Equip Index Factors'!C"&amp;TEXT(ROUND(($K$1*'Trends Settings '!$B$1),0)+2,"0")),
'2019 Equip Index Factors'!C18)*0.01,0),
IF(OR('M&amp;E Property Good Factor'!J17 &gt; 'Trends Settings '!$B$2,B17 &lt;=ROUND($K$1*'Trends Settings '!$B$1,0)),
ROUND('Trends Settings '!$B$2*
IF(B17&gt;ROUND($K$1*'Trends Settings '!$B$1,0),INDIRECT("'2019 Equip Index Factors'!C"&amp;TEXT(ROUND(($K$1*'Trends Settings '!$B$1),0)+2,"0")),'2019 Equip Index Factors'!C18)*0.01,0),K16))</f>
        <v>11</v>
      </c>
      <c r="L17" s="37">
        <f ca="1">IF(OR(B17=1,'M&amp;E Property Good Factor'!K18&gt;'Trends Settings '!$B$2),
ROUND('M&amp;E Property Good Factor'!K18*IF(B17&gt;ROUND($L$1*'Trends Settings '!$B$1,0),
INDIRECT("'2019 Equip Index Factors'!C"&amp;TEXT(ROUND(($L$1*'Trends Settings '!$B$1),0)+2,"0")),
'2019 Equip Index Factors'!C18)*0.01,0),
IF(OR('M&amp;E Property Good Factor'!K17 &gt; 'Trends Settings '!$B$2,B17 &lt;=ROUND($L$1*'Trends Settings '!$B$1,0)),
ROUND('Trends Settings '!$B$2*
IF(B17&gt;ROUND($L$1*'Trends Settings '!$B$1,0),INDIRECT("'2019 Equip Index Factors'!C"&amp;TEXT(ROUND(($L$1*'Trends Settings '!$B$1),0)+2,"0")),'2019 Equip Index Factors'!C18)*0.01,0),L16))</f>
        <v>12</v>
      </c>
      <c r="M17" s="37">
        <f ca="1">IF(OR(B17=1,'M&amp;E Property Good Factor'!L18&gt;'Trends Settings '!$B$2),
ROUND('M&amp;E Property Good Factor'!L18*IF(B17&gt;ROUND($M$1*'Trends Settings '!$B$1,0),
INDIRECT("'2019 Equip Index Factors'!C"&amp;TEXT(ROUND(($M$1*'Trends Settings '!$B$1),0)+2,"0")),
'2019 Equip Index Factors'!C18)*0.01,0),
IF(OR('M&amp;E Property Good Factor'!L17 &gt; 'Trends Settings '!$B$2,B17 &lt;=ROUND($M$1*'Trends Settings '!$B$1,0)),
ROUND('Trends Settings '!$B$2*
IF(B17&gt;ROUND($M$1*'Trends Settings '!$B$1,0),INDIRECT("'2019 Equip Index Factors'!C"&amp;TEXT(ROUND(($M$1*'Trends Settings '!$B$1),0)+2,"0")),'2019 Equip Index Factors'!C18)*0.01,0),M16))</f>
        <v>15</v>
      </c>
      <c r="N17" s="37">
        <f ca="1">IF(OR(B17=1,'M&amp;E Property Good Factor'!M18&gt;'Trends Settings '!$B$2),
ROUND('M&amp;E Property Good Factor'!M18*IF(B17&gt;ROUND($N$1*'Trends Settings '!$B$1,0),
INDIRECT("'2019 Equip Index Factors'!C"&amp;TEXT(ROUND(($N$1*'Trends Settings '!$B$1),0)+2,"0")),
'2019 Equip Index Factors'!C18)*0.01,0),
IF(OR('M&amp;E Property Good Factor'!M17 &gt; 'Trends Settings '!$B$2,B17 &lt;=ROUND($N$1*'Trends Settings '!$B$1,0)),
ROUND('Trends Settings '!$B$2*
IF(B17&gt;ROUND($N$1*'Trends Settings '!$B$1,0),INDIRECT("'2019 Equip Index Factors'!C"&amp;TEXT(ROUND(($N$1*'Trends Settings '!$B$1),0)+2,"0")),'2019 Equip Index Factors'!C18)*0.01,0),N16))</f>
        <v>18</v>
      </c>
      <c r="O17" s="37">
        <f ca="1">IF(OR(B17=1,'M&amp;E Property Good Factor'!N18&gt;'Trends Settings '!$B$2),
ROUND('M&amp;E Property Good Factor'!N18*IF(B17&gt;ROUND($O$1*'Trends Settings '!$B$1,0),
INDIRECT("'2019 Equip Index Factors'!C"&amp;TEXT(ROUND(($O$1*'Trends Settings '!$B$1),0)+2,"0")),
'2019 Equip Index Factors'!C18)*0.01,0),
IF(OR('M&amp;E Property Good Factor'!N17 &gt; 'Trends Settings '!$B$2,B17 &lt;=ROUND($O$1*'Trends Settings '!$B$1,0)),
ROUND('Trends Settings '!$B$2*
IF(B17&gt;ROUND($O$1*'Trends Settings '!$B$1,0),INDIRECT("'2019 Equip Index Factors'!C"&amp;TEXT(ROUND(($O$1*'Trends Settings '!$B$1),0)+2,"0")),'2019 Equip Index Factors'!C18)*0.01,0),O16))</f>
        <v>22</v>
      </c>
      <c r="P17" s="37">
        <f ca="1">IF(OR(B17=1,'M&amp;E Property Good Factor'!O18&gt;'Trends Settings '!$B$2),
ROUND('M&amp;E Property Good Factor'!O18*IF(B17&gt;ROUND($P$1*'Trends Settings '!$B$1,0),
INDIRECT("'2019 Equip Index Factors'!C"&amp;TEXT(ROUND(($P$1*'Trends Settings '!$B$1),0)+2,"0")),
'2019 Equip Index Factors'!C18)*0.01,0),
IF(OR('M&amp;E Property Good Factor'!O17 &gt; 'Trends Settings '!$B$2,B17 &lt;=ROUND($P$1*'Trends Settings '!$B$1,0)),
ROUND('Trends Settings '!$B$2*
IF(B17&gt;ROUND($P$1*'Trends Settings '!$B$1,0),INDIRECT("'2019 Equip Index Factors'!C"&amp;TEXT(ROUND(($P$1*'Trends Settings '!$B$1),0)+2,"0")),'2019 Equip Index Factors'!C18)*0.01,0),P16))</f>
        <v>33</v>
      </c>
      <c r="Q17" s="37">
        <f ca="1">IF(OR(B17=1,'M&amp;E Property Good Factor'!P18&gt;'Trends Settings '!$B$2),
ROUND('M&amp;E Property Good Factor'!P18*IF(B17&gt;ROUND($Q$1*'Trends Settings '!$B$1,0),
INDIRECT("'2019 Equip Index Factors'!C"&amp;TEXT(ROUND(($Q$1*'Trends Settings '!$B$1),0)+2,"0")),
'2019 Equip Index Factors'!C18)*0.01,0),
IF(OR('M&amp;E Property Good Factor'!P17 &gt; 'Trends Settings '!$B$2,B17 &lt;=ROUND($Q$1*'Trends Settings '!$B$1,0)),
ROUND('Trends Settings '!$B$2*
IF(B17&gt;ROUND($Q$1*'Trends Settings '!$B$1,0),INDIRECT("'2019 Equip Index Factors'!C"&amp;TEXT(ROUND(($Q$1*'Trends Settings '!$B$1),0)+2,"0")),'2019 Equip Index Factors'!C18)*0.01,0),Q16))</f>
        <v>37</v>
      </c>
      <c r="R17" s="37">
        <f ca="1">IF(OR(B17=1,'M&amp;E Property Good Factor'!Q18&gt;'Trends Settings '!$B$2),
ROUND('M&amp;E Property Good Factor'!Q18*IF(B17&gt;ROUND($R$1*'Trends Settings '!$B$1,0),
INDIRECT("'2019 Equip Index Factors'!C"&amp;TEXT(ROUND(($R$1*'Trends Settings '!$B$1),0)+2,"0")),
'2019 Equip Index Factors'!C18)*0.01,0),
IF(OR('M&amp;E Property Good Factor'!Q17 &gt; 'Trends Settings '!$B$2,B17 &lt;=ROUND($R$1*'Trends Settings '!$B$1,0)),
ROUND('Trends Settings '!$B$2*
IF(B17&gt;ROUND($R$1*'Trends Settings '!$B$1,0),INDIRECT("'2019 Equip Index Factors'!C"&amp;TEXT(ROUND(($R$1*'Trends Settings '!$B$1),0)+2,"0")),'2019 Equip Index Factors'!C18)*0.01,0),R16))</f>
        <v>48</v>
      </c>
      <c r="S17" s="37">
        <f ca="1">IF(OR(B17=1,'M&amp;E Property Good Factor'!R18&gt;'Trends Settings '!$B$2),
ROUND('M&amp;E Property Good Factor'!R18*IF(B17&gt;ROUND($S$1*'Trends Settings '!$B$1,0),
INDIRECT("'2019 Equip Index Factors'!C"&amp;TEXT(ROUND(($S$1*'Trends Settings '!$B$1),0)+2,"0")),
'2019 Equip Index Factors'!C18)*0.01,0),
IF(OR('M&amp;E Property Good Factor'!R17 &gt; 'Trends Settings '!$B$2,B17 &lt;=ROUND($S$1*'Trends Settings '!$B$1,0)),
ROUND('Trends Settings '!$B$2*
IF(B17&gt;ROUND($S$1*'Trends Settings '!$B$1,0),INDIRECT("'2019 Equip Index Factors'!C"&amp;TEXT(ROUND(($S$1*'Trends Settings '!$B$1),0)+2,"0")),'2019 Equip Index Factors'!C18)*0.01,0),S16))</f>
        <v>55</v>
      </c>
      <c r="T17" s="37">
        <f ca="1">IF(OR(B17=1,'M&amp;E Property Good Factor'!S18&gt;'Trends Settings '!$B$2),
ROUND('M&amp;E Property Good Factor'!S18*IF(B17&gt;ROUND($T$1*'Trends Settings '!$B$1,0),
INDIRECT("'2019 Equip Index Factors'!C"&amp;TEXT(ROUND(($T$1*'Trends Settings '!$B$1),0)+2,"0")),
'2019 Equip Index Factors'!C18)*0.01,0),
IF(OR('M&amp;E Property Good Factor'!S17 &gt; 'Trends Settings '!$B$2,B17 &lt;=ROUND($T$1*'Trends Settings '!$B$1,0)),
ROUND('Trends Settings '!$B$2*
IF(B17&gt;ROUND($T$1*'Trends Settings '!$B$1,0),INDIRECT("'2019 Equip Index Factors'!C"&amp;TEXT(ROUND(($T$1*'Trends Settings '!$B$1),0)+2,"0")),'2019 Equip Index Factors'!C18)*0.01,0),T16))</f>
        <v>67</v>
      </c>
      <c r="U17" s="37">
        <f ca="1">IF(OR(B17=1,'M&amp;E Property Good Factor'!T18&gt;'Trends Settings '!$B$2),
ROUND('M&amp;E Property Good Factor'!T18*IF(B17&gt;ROUND($U$1*'Trends Settings '!$B$1,0),
INDIRECT("'2019 Equip Index Factors'!C"&amp;TEXT(ROUND(($U$1*'Trends Settings '!$B$1),0)+2,"0")),
'2019 Equip Index Factors'!C18)*0.01,0),
IF(OR('M&amp;E Property Good Factor'!T17 &gt; 'Trends Settings '!$B$2,B17 &lt;=ROUND($U$1*'Trends Settings '!$B$1,0)),
ROUND('Trends Settings '!$B$2*
IF(B17&gt;ROUND($U$1*'Trends Settings '!$B$1,0),INDIRECT("'2019 Equip Index Factors'!C"&amp;TEXT(ROUND(($U$1*'Trends Settings '!$B$1),0)+2,"0")),'2019 Equip Index Factors'!C18)*0.01,0),U16))</f>
        <v>82</v>
      </c>
      <c r="V17" s="37">
        <f ca="1">IF(OR(B17=1,'M&amp;E Property Good Factor'!U18&gt;'Trends Settings '!$B$2),
ROUND('M&amp;E Property Good Factor'!U18*IF(B17&gt;ROUND($V$1*'Trends Settings '!$B$1,0),
INDIRECT("'2019 Equip Index Factors'!C"&amp;TEXT(ROUND(($V$1*'Trends Settings '!$B$1),0)+2,"0")),
'2019 Equip Index Factors'!C18)*0.01,0),
IF(OR('M&amp;E Property Good Factor'!U17 &gt; 'Trends Settings '!$B$2,B17 &lt;=ROUND($V$1*'Trends Settings '!$B$1,0)),
ROUND('Trends Settings '!$B$2*
IF(B17&gt;ROUND($V$1*'Trends Settings '!$B$1,0),INDIRECT("'2019 Equip Index Factors'!C"&amp;TEXT(ROUND(($V$1*'Trends Settings '!$B$1),0)+2,"0")),'2019 Equip Index Factors'!C18)*0.01,0),V16))</f>
        <v>92</v>
      </c>
      <c r="W17" s="37">
        <f ca="1">IF(OR(B17=1,'M&amp;E Property Good Factor'!V18&gt;'Trends Settings '!$B$2),
ROUND('M&amp;E Property Good Factor'!V18*IF(B17&gt;ROUND($W$1*'Trends Settings '!$B$1,0),
INDIRECT("'2019 Equip Index Factors'!C"&amp;TEXT(ROUND(($W$1*'Trends Settings '!$B$1),0)+2,"0")),
'2019 Equip Index Factors'!C18)*0.01,0),
IF(OR('M&amp;E Property Good Factor'!V17 &gt; 'Trends Settings '!$B$2,B17 &lt;=ROUND($W$1*'Trends Settings '!$B$1,0)),
ROUND('Trends Settings '!$B$2*
IF(B17&gt;ROUND($W$1*'Trends Settings '!$B$1,0),INDIRECT("'2019 Equip Index Factors'!C"&amp;TEXT(ROUND(($W$1*'Trends Settings '!$B$1),0)+2,"0")),'2019 Equip Index Factors'!C18)*0.01,0),W16))</f>
        <v>102</v>
      </c>
    </row>
    <row r="18" spans="1:23" ht="12.75" customHeight="1">
      <c r="A18" s="60">
        <v>2003</v>
      </c>
      <c r="B18" s="32">
        <v>17</v>
      </c>
      <c r="C18" s="37">
        <f ca="1">IF(OR(B18=1,'M&amp;E Property Good Factor'!B19&gt;'Trends Settings '!$B$2),ROUND('M&amp;E Property Good Factor'!B19*IF(B18&gt;ROUND($C$1*'Trends Settings '!$B$1,0),INDIRECT("'2019 Equip Index Factors'!C"&amp;TEXT(ROUND(($C$1*'Trends Settings '!$B$1),0)+2,"0")),'2019 Equip Index Factors'!C19)*0.01,0),IF(OR('M&amp;E Property Good Factor'!B18 &gt; 'Trends Settings '!$B$2,B18 &lt;=ROUND($C$1*'Trends Settings '!$B$1,0)),ROUND('Trends Settings '!$B$2*IF(B18&gt;ROUND($C$1*'Trends Settings '!$B$1,0),INDIRECT("'2019 Equip Index Factors'!C"&amp;TEXT(ROUND(($C$1*'Trends Settings '!$B$1),0)+2,"0")),'2019 Equip Index Factors'!C19)*0.01,0),C17))</f>
        <v>10</v>
      </c>
      <c r="D18" s="37">
        <f ca="1">IF(OR(B18=1,'M&amp;E Property Good Factor'!C19&gt;'Trends Settings '!$B$2),
ROUND('M&amp;E Property Good Factor'!C19*IF(B18&gt;ROUND($D$1*'Trends Settings '!$B$1,0),
INDIRECT("'2019 Equip Index Factors'!C"&amp;TEXT(ROUND(($D$1*'Trends Settings '!$B$1),0)+2,"0")),
'2019 Equip Index Factors'!C19)*0.01,0),
IF(OR('M&amp;E Property Good Factor'!C18 &gt; 'Trends Settings '!$B$2,B18 &lt;=ROUND($D$1*'Trends Settings '!$B$1,0)),
ROUND('Trends Settings '!$B$2*
IF(B18&gt;ROUND($D$1*'Trends Settings '!$B$1,0),INDIRECT("'2019 Equip Index Factors'!C"&amp;TEXT(ROUND(($D$1*'Trends Settings '!$B$1),0)+2,"0")),'2019 Equip Index Factors'!C19)*0.01,0),D17))</f>
        <v>10</v>
      </c>
      <c r="E18" s="37">
        <f ca="1">IF(OR(B18=1,'M&amp;E Property Good Factor'!D19&gt;'Trends Settings '!$B$2),
ROUND('M&amp;E Property Good Factor'!D19*IF(B18&gt;ROUND($E$1*'Trends Settings '!$B$1,0),
INDIRECT("'2019 Equip Index Factors'!C"&amp;TEXT(ROUND(($E$1*'Trends Settings '!$B$1),0)+2,"0")),
'2019 Equip Index Factors'!C19)*0.01,0),
IF(OR('M&amp;E Property Good Factor'!D18 &gt; 'Trends Settings '!$B$2,B18 &lt;=ROUND($E$1*'Trends Settings '!$B$1,0)),
ROUND('Trends Settings '!$B$2*
IF(B18&gt;ROUND($E$1*'Trends Settings '!$B$1,0),INDIRECT("'2019 Equip Index Factors'!C"&amp;TEXT(ROUND(($E$1*'Trends Settings '!$B$1),0)+2,"0")),'2019 Equip Index Factors'!C19)*0.01,0),E17))</f>
        <v>10</v>
      </c>
      <c r="F18" s="37">
        <f ca="1">IF(OR(B18=1,'M&amp;E Property Good Factor'!E19&gt;'Trends Settings '!$B$2),
ROUND('M&amp;E Property Good Factor'!E19*IF(B18&gt;ROUND($F$1*'Trends Settings '!$B$1,0),
INDIRECT("'2019 Equip Index Factors'!C"&amp;TEXT(ROUND(($F$1*'Trends Settings '!$B$1),0)+2,"0")),
'2019 Equip Index Factors'!C19)*0.01,0),
IF(OR('M&amp;E Property Good Factor'!E18 &gt; 'Trends Settings '!$B$2,B18 &lt;=ROUND($F$1*'Trends Settings '!$B$1,0)),
ROUND('Trends Settings '!$B$2*
IF(B18&gt;ROUND($F$1*'Trends Settings '!$B$1,0),INDIRECT("'2019 Equip Index Factors'!C"&amp;TEXT(ROUND(($F$1*'Trends Settings '!$B$1),0)+2,"0")),'2019 Equip Index Factors'!C19)*0.01,0),F17))</f>
        <v>10</v>
      </c>
      <c r="G18" s="37">
        <f ca="1">IF(OR(B18=1,'M&amp;E Property Good Factor'!F19&gt;'Trends Settings '!$B$2),
ROUND('M&amp;E Property Good Factor'!F19*IF(B18&gt;ROUND($G$1*'Trends Settings '!$B$1,0),
INDIRECT("'2019 Equip Index Factors'!C"&amp;TEXT(ROUND(($G$1*'Trends Settings '!$B$1),0)+2,"0")),
'2019 Equip Index Factors'!C19)*0.01,0),
IF(OR('M&amp;E Property Good Factor'!F18 &gt; 'Trends Settings '!$B$2,B18 &lt;=ROUND($G$1*'Trends Settings '!$B$1,0)),
ROUND('Trends Settings '!$B$2*
IF(B18&gt;ROUND($G$1*'Trends Settings '!$B$1,0),INDIRECT("'2019 Equip Index Factors'!C"&amp;TEXT(ROUND(($G$1*'Trends Settings '!$B$1),0)+2,"0")),'2019 Equip Index Factors'!C19)*0.01,0),G17))</f>
        <v>10</v>
      </c>
      <c r="H18" s="37">
        <f ca="1">IF(OR(B18=1,'M&amp;E Property Good Factor'!G19&gt;'Trends Settings '!$B$2),
ROUND('M&amp;E Property Good Factor'!G19*IF(B18&gt;ROUND($H$1*'Trends Settings '!$B$1,0),
INDIRECT("'2019 Equip Index Factors'!C"&amp;TEXT(ROUND(($H$1*'Trends Settings '!$B$1),0)+2,"0")),
'2019 Equip Index Factors'!C19)*0.01,0),
IF(OR('M&amp;E Property Good Factor'!G18 &gt; 'Trends Settings '!$B$2,B18 &lt;=ROUND($H$1*'Trends Settings '!$B$1,0)),
ROUND('Trends Settings '!$B$2*
IF(B18&gt;ROUND($H$1*'Trends Settings '!$B$1,0),INDIRECT("'2019 Equip Index Factors'!C"&amp;TEXT(ROUND(($H$1*'Trends Settings '!$B$1),0)+2,"0")),'2019 Equip Index Factors'!C19)*0.01,0),H17))</f>
        <v>10</v>
      </c>
      <c r="I18" s="37">
        <f ca="1">IF(OR(B18=1,'M&amp;E Property Good Factor'!H19&gt;'Trends Settings '!$B$2),
ROUND('M&amp;E Property Good Factor'!H19*IF(B18&gt;ROUND($I$1*'Trends Settings '!$B$1,0),
INDIRECT("'2019 Equip Index Factors'!C"&amp;TEXT(ROUND(($I$1*'Trends Settings '!$B$1),0)+2,"0")),
'2019 Equip Index Factors'!C19)*0.01,0),
IF(OR('M&amp;E Property Good Factor'!H18 &gt; 'Trends Settings '!$B$2,B18 &lt;=ROUND($I$1*'Trends Settings '!$B$1,0)),
ROUND('Trends Settings '!$B$2*
IF(B18&gt;ROUND($I$1*'Trends Settings '!$B$1,0),INDIRECT("'2019 Equip Index Factors'!C"&amp;TEXT(ROUND(($I$1*'Trends Settings '!$B$1),0)+2,"0")),'2019 Equip Index Factors'!C19)*0.01,0),I17))</f>
        <v>10</v>
      </c>
      <c r="J18" s="37">
        <f ca="1">IF(OR(B18=1,'M&amp;E Property Good Factor'!I19&gt;'Trends Settings '!$B$2),
ROUND('M&amp;E Property Good Factor'!I19*IF(B18&gt;ROUND($J$1*'Trends Settings '!$B$1,0),
INDIRECT("'2019 Equip Index Factors'!C"&amp;TEXT(ROUND(($J$1*'Trends Settings '!$B$1),0)+2,"0")),
'2019 Equip Index Factors'!C19)*0.01,0),
IF(OR('M&amp;E Property Good Factor'!I18 &gt; 'Trends Settings '!$B$2,B18 &lt;=ROUND($J$1*'Trends Settings '!$B$1,0)),
ROUND('Trends Settings '!$B$2*
IF(B18&gt;ROUND($J$1*'Trends Settings '!$B$1,0),INDIRECT("'2019 Equip Index Factors'!C"&amp;TEXT(ROUND(($J$1*'Trends Settings '!$B$1),0)+2,"0")),'2019 Equip Index Factors'!C19)*0.01,0),J17))</f>
        <v>11</v>
      </c>
      <c r="K18" s="37">
        <f ca="1">IF(OR(B18=1,'M&amp;E Property Good Factor'!J19&gt;'Trends Settings '!$B$2),
ROUND('M&amp;E Property Good Factor'!J19*IF(B18&gt;ROUND($K$1*'Trends Settings '!$B$1,0),
INDIRECT("'2019 Equip Index Factors'!C"&amp;TEXT(ROUND(($K$1*'Trends Settings '!$B$1),0)+2,"0")),
'2019 Equip Index Factors'!C19)*0.01,0),
IF(OR('M&amp;E Property Good Factor'!J18 &gt; 'Trends Settings '!$B$2,B18 &lt;=ROUND($K$1*'Trends Settings '!$B$1,0)),
ROUND('Trends Settings '!$B$2*
IF(B18&gt;ROUND($K$1*'Trends Settings '!$B$1,0),INDIRECT("'2019 Equip Index Factors'!C"&amp;TEXT(ROUND(($K$1*'Trends Settings '!$B$1),0)+2,"0")),'2019 Equip Index Factors'!C19)*0.01,0),K17))</f>
        <v>11</v>
      </c>
      <c r="L18" s="37">
        <f ca="1">IF(OR(B18=1,'M&amp;E Property Good Factor'!K19&gt;'Trends Settings '!$B$2),
ROUND('M&amp;E Property Good Factor'!K19*IF(B18&gt;ROUND($L$1*'Trends Settings '!$B$1,0),
INDIRECT("'2019 Equip Index Factors'!C"&amp;TEXT(ROUND(($L$1*'Trends Settings '!$B$1),0)+2,"0")),
'2019 Equip Index Factors'!C19)*0.01,0),
IF(OR('M&amp;E Property Good Factor'!K18 &gt; 'Trends Settings '!$B$2,B18 &lt;=ROUND($L$1*'Trends Settings '!$B$1,0)),
ROUND('Trends Settings '!$B$2*
IF(B18&gt;ROUND($L$1*'Trends Settings '!$B$1,0),INDIRECT("'2019 Equip Index Factors'!C"&amp;TEXT(ROUND(($L$1*'Trends Settings '!$B$1),0)+2,"0")),'2019 Equip Index Factors'!C19)*0.01,0),L17))</f>
        <v>12</v>
      </c>
      <c r="M18" s="37">
        <f ca="1">IF(OR(B18=1,'M&amp;E Property Good Factor'!L19&gt;'Trends Settings '!$B$2),
ROUND('M&amp;E Property Good Factor'!L19*IF(B18&gt;ROUND($M$1*'Trends Settings '!$B$1,0),
INDIRECT("'2019 Equip Index Factors'!C"&amp;TEXT(ROUND(($M$1*'Trends Settings '!$B$1),0)+2,"0")),
'2019 Equip Index Factors'!C19)*0.01,0),
IF(OR('M&amp;E Property Good Factor'!L18 &gt; 'Trends Settings '!$B$2,B18 &lt;=ROUND($M$1*'Trends Settings '!$B$1,0)),
ROUND('Trends Settings '!$B$2*
IF(B18&gt;ROUND($M$1*'Trends Settings '!$B$1,0),INDIRECT("'2019 Equip Index Factors'!C"&amp;TEXT(ROUND(($M$1*'Trends Settings '!$B$1),0)+2,"0")),'2019 Equip Index Factors'!C19)*0.01,0),M17))</f>
        <v>12</v>
      </c>
      <c r="N18" s="37">
        <f ca="1">IF(OR(B18=1,'M&amp;E Property Good Factor'!M19&gt;'Trends Settings '!$B$2),
ROUND('M&amp;E Property Good Factor'!M19*IF(B18&gt;ROUND($N$1*'Trends Settings '!$B$1,0),
INDIRECT("'2019 Equip Index Factors'!C"&amp;TEXT(ROUND(($N$1*'Trends Settings '!$B$1),0)+2,"0")),
'2019 Equip Index Factors'!C19)*0.01,0),
IF(OR('M&amp;E Property Good Factor'!M18 &gt; 'Trends Settings '!$B$2,B18 &lt;=ROUND($N$1*'Trends Settings '!$B$1,0)),
ROUND('Trends Settings '!$B$2*
IF(B18&gt;ROUND($N$1*'Trends Settings '!$B$1,0),INDIRECT("'2019 Equip Index Factors'!C"&amp;TEXT(ROUND(($N$1*'Trends Settings '!$B$1),0)+2,"0")),'2019 Equip Index Factors'!C19)*0.01,0),N17))</f>
        <v>15</v>
      </c>
      <c r="O18" s="37">
        <f ca="1">IF(OR(B18=1,'M&amp;E Property Good Factor'!N19&gt;'Trends Settings '!$B$2),
ROUND('M&amp;E Property Good Factor'!N19*IF(B18&gt;ROUND($O$1*'Trends Settings '!$B$1,0),
INDIRECT("'2019 Equip Index Factors'!C"&amp;TEXT(ROUND(($O$1*'Trends Settings '!$B$1),0)+2,"0")),
'2019 Equip Index Factors'!C19)*0.01,0),
IF(OR('M&amp;E Property Good Factor'!N18 &gt; 'Trends Settings '!$B$2,B18 &lt;=ROUND($O$1*'Trends Settings '!$B$1,0)),
ROUND('Trends Settings '!$B$2*
IF(B18&gt;ROUND($O$1*'Trends Settings '!$B$1,0),INDIRECT("'2019 Equip Index Factors'!C"&amp;TEXT(ROUND(($O$1*'Trends Settings '!$B$1),0)+2,"0")),'2019 Equip Index Factors'!C19)*0.01,0),O17))</f>
        <v>19</v>
      </c>
      <c r="P18" s="37">
        <f ca="1">IF(OR(B18=1,'M&amp;E Property Good Factor'!O19&gt;'Trends Settings '!$B$2),
ROUND('M&amp;E Property Good Factor'!O19*IF(B18&gt;ROUND($P$1*'Trends Settings '!$B$1,0),
INDIRECT("'2019 Equip Index Factors'!C"&amp;TEXT(ROUND(($P$1*'Trends Settings '!$B$1),0)+2,"0")),
'2019 Equip Index Factors'!C19)*0.01,0),
IF(OR('M&amp;E Property Good Factor'!O18 &gt; 'Trends Settings '!$B$2,B18 &lt;=ROUND($P$1*'Trends Settings '!$B$1,0)),
ROUND('Trends Settings '!$B$2*
IF(B18&gt;ROUND($P$1*'Trends Settings '!$B$1,0),INDIRECT("'2019 Equip Index Factors'!C"&amp;TEXT(ROUND(($P$1*'Trends Settings '!$B$1),0)+2,"0")),'2019 Equip Index Factors'!C19)*0.01,0),P17))</f>
        <v>29</v>
      </c>
      <c r="Q18" s="37">
        <f ca="1">IF(OR(B18=1,'M&amp;E Property Good Factor'!P19&gt;'Trends Settings '!$B$2),
ROUND('M&amp;E Property Good Factor'!P19*IF(B18&gt;ROUND($Q$1*'Trends Settings '!$B$1,0),
INDIRECT("'2019 Equip Index Factors'!C"&amp;TEXT(ROUND(($Q$1*'Trends Settings '!$B$1),0)+2,"0")),
'2019 Equip Index Factors'!C19)*0.01,0),
IF(OR('M&amp;E Property Good Factor'!P18 &gt; 'Trends Settings '!$B$2,B18 &lt;=ROUND($Q$1*'Trends Settings '!$B$1,0)),
ROUND('Trends Settings '!$B$2*
IF(B18&gt;ROUND($Q$1*'Trends Settings '!$B$1,0),INDIRECT("'2019 Equip Index Factors'!C"&amp;TEXT(ROUND(($Q$1*'Trends Settings '!$B$1),0)+2,"0")),'2019 Equip Index Factors'!C19)*0.01,0),Q17))</f>
        <v>34</v>
      </c>
      <c r="R18" s="37">
        <f ca="1">IF(OR(B18=1,'M&amp;E Property Good Factor'!Q19&gt;'Trends Settings '!$B$2),
ROUND('M&amp;E Property Good Factor'!Q19*IF(B18&gt;ROUND($R$1*'Trends Settings '!$B$1,0),
INDIRECT("'2019 Equip Index Factors'!C"&amp;TEXT(ROUND(($R$1*'Trends Settings '!$B$1),0)+2,"0")),
'2019 Equip Index Factors'!C19)*0.01,0),
IF(OR('M&amp;E Property Good Factor'!Q18 &gt; 'Trends Settings '!$B$2,B18 &lt;=ROUND($R$1*'Trends Settings '!$B$1,0)),
ROUND('Trends Settings '!$B$2*
IF(B18&gt;ROUND($R$1*'Trends Settings '!$B$1,0),INDIRECT("'2019 Equip Index Factors'!C"&amp;TEXT(ROUND(($R$1*'Trends Settings '!$B$1),0)+2,"0")),'2019 Equip Index Factors'!C19)*0.01,0),R17))</f>
        <v>44</v>
      </c>
      <c r="S18" s="37">
        <f ca="1">IF(OR(B18=1,'M&amp;E Property Good Factor'!R19&gt;'Trends Settings '!$B$2),
ROUND('M&amp;E Property Good Factor'!R19*IF(B18&gt;ROUND($S$1*'Trends Settings '!$B$1,0),
INDIRECT("'2019 Equip Index Factors'!C"&amp;TEXT(ROUND(($S$1*'Trends Settings '!$B$1),0)+2,"0")),
'2019 Equip Index Factors'!C19)*0.01,0),
IF(OR('M&amp;E Property Good Factor'!R18 &gt; 'Trends Settings '!$B$2,B18 &lt;=ROUND($S$1*'Trends Settings '!$B$1,0)),
ROUND('Trends Settings '!$B$2*
IF(B18&gt;ROUND($S$1*'Trends Settings '!$B$1,0),INDIRECT("'2019 Equip Index Factors'!C"&amp;TEXT(ROUND(($S$1*'Trends Settings '!$B$1),0)+2,"0")),'2019 Equip Index Factors'!C19)*0.01,0),S17))</f>
        <v>53</v>
      </c>
      <c r="T18" s="37">
        <f ca="1">IF(OR(B18=1,'M&amp;E Property Good Factor'!S19&gt;'Trends Settings '!$B$2),
ROUND('M&amp;E Property Good Factor'!S19*IF(B18&gt;ROUND($T$1*'Trends Settings '!$B$1,0),
INDIRECT("'2019 Equip Index Factors'!C"&amp;TEXT(ROUND(($T$1*'Trends Settings '!$B$1),0)+2,"0")),
'2019 Equip Index Factors'!C19)*0.01,0),
IF(OR('M&amp;E Property Good Factor'!S18 &gt; 'Trends Settings '!$B$2,B18 &lt;=ROUND($T$1*'Trends Settings '!$B$1,0)),
ROUND('Trends Settings '!$B$2*
IF(B18&gt;ROUND($T$1*'Trends Settings '!$B$1,0),INDIRECT("'2019 Equip Index Factors'!C"&amp;TEXT(ROUND(($T$1*'Trends Settings '!$B$1),0)+2,"0")),'2019 Equip Index Factors'!C19)*0.01,0),T17))</f>
        <v>66</v>
      </c>
      <c r="U18" s="37">
        <f ca="1">IF(OR(B18=1,'M&amp;E Property Good Factor'!T19&gt;'Trends Settings '!$B$2),
ROUND('M&amp;E Property Good Factor'!T19*IF(B18&gt;ROUND($U$1*'Trends Settings '!$B$1,0),
INDIRECT("'2019 Equip Index Factors'!C"&amp;TEXT(ROUND(($U$1*'Trends Settings '!$B$1),0)+2,"0")),
'2019 Equip Index Factors'!C19)*0.01,0),
IF(OR('M&amp;E Property Good Factor'!T18 &gt; 'Trends Settings '!$B$2,B18 &lt;=ROUND($U$1*'Trends Settings '!$B$1,0)),
ROUND('Trends Settings '!$B$2*
IF(B18&gt;ROUND($U$1*'Trends Settings '!$B$1,0),INDIRECT("'2019 Equip Index Factors'!C"&amp;TEXT(ROUND(($U$1*'Trends Settings '!$B$1),0)+2,"0")),'2019 Equip Index Factors'!C19)*0.01,0),U17))</f>
        <v>81</v>
      </c>
      <c r="V18" s="37">
        <f ca="1">IF(OR(B18=1,'M&amp;E Property Good Factor'!U19&gt;'Trends Settings '!$B$2),
ROUND('M&amp;E Property Good Factor'!U19*IF(B18&gt;ROUND($V$1*'Trends Settings '!$B$1,0),
INDIRECT("'2019 Equip Index Factors'!C"&amp;TEXT(ROUND(($V$1*'Trends Settings '!$B$1),0)+2,"0")),
'2019 Equip Index Factors'!C19)*0.01,0),
IF(OR('M&amp;E Property Good Factor'!U18 &gt; 'Trends Settings '!$B$2,B18 &lt;=ROUND($V$1*'Trends Settings '!$B$1,0)),
ROUND('Trends Settings '!$B$2*
IF(B18&gt;ROUND($V$1*'Trends Settings '!$B$1,0),INDIRECT("'2019 Equip Index Factors'!C"&amp;TEXT(ROUND(($V$1*'Trends Settings '!$B$1),0)+2,"0")),'2019 Equip Index Factors'!C19)*0.01,0),V17))</f>
        <v>93</v>
      </c>
      <c r="W18" s="37">
        <f ca="1">IF(OR(B18=1,'M&amp;E Property Good Factor'!V19&gt;'Trends Settings '!$B$2),
ROUND('M&amp;E Property Good Factor'!V19*IF(B18&gt;ROUND($W$1*'Trends Settings '!$B$1,0),
INDIRECT("'2019 Equip Index Factors'!C"&amp;TEXT(ROUND(($W$1*'Trends Settings '!$B$1),0)+2,"0")),
'2019 Equip Index Factors'!C19)*0.01,0),
IF(OR('M&amp;E Property Good Factor'!V18 &gt; 'Trends Settings '!$B$2,B18 &lt;=ROUND($W$1*'Trends Settings '!$B$1,0)),
ROUND('Trends Settings '!$B$2*
IF(B18&gt;ROUND($W$1*'Trends Settings '!$B$1,0),INDIRECT("'2019 Equip Index Factors'!C"&amp;TEXT(ROUND(($W$1*'Trends Settings '!$B$1),0)+2,"0")),'2019 Equip Index Factors'!C19)*0.01,0),W17))</f>
        <v>103</v>
      </c>
    </row>
    <row r="19" spans="1:23" ht="12.75" customHeight="1">
      <c r="A19" s="60">
        <v>2002</v>
      </c>
      <c r="B19" s="32">
        <v>18</v>
      </c>
      <c r="C19" s="37">
        <f ca="1">IF(OR(B19=1,'M&amp;E Property Good Factor'!B20&gt;'Trends Settings '!$B$2),ROUND('M&amp;E Property Good Factor'!B20*IF(B19&gt;ROUND($C$1*'Trends Settings '!$B$1,0),INDIRECT("'2019 Equip Index Factors'!C"&amp;TEXT(ROUND(($C$1*'Trends Settings '!$B$1),0)+2,"0")),'2019 Equip Index Factors'!C20)*0.01,0),IF(OR('M&amp;E Property Good Factor'!B19 &gt; 'Trends Settings '!$B$2,B19 &lt;=ROUND($C$1*'Trends Settings '!$B$1,0)),ROUND('Trends Settings '!$B$2*IF(B19&gt;ROUND($C$1*'Trends Settings '!$B$1,0),INDIRECT("'2019 Equip Index Factors'!C"&amp;TEXT(ROUND(($C$1*'Trends Settings '!$B$1),0)+2,"0")),'2019 Equip Index Factors'!C20)*0.01,0),C18))</f>
        <v>10</v>
      </c>
      <c r="D19" s="37">
        <f ca="1">IF(OR(B19=1,'M&amp;E Property Good Factor'!C20&gt;'Trends Settings '!$B$2),
ROUND('M&amp;E Property Good Factor'!C20*IF(B19&gt;ROUND($D$1*'Trends Settings '!$B$1,0),
INDIRECT("'2019 Equip Index Factors'!C"&amp;TEXT(ROUND(($D$1*'Trends Settings '!$B$1),0)+2,"0")),
'2019 Equip Index Factors'!C20)*0.01,0),
IF(OR('M&amp;E Property Good Factor'!C19 &gt; 'Trends Settings '!$B$2,B19 &lt;=ROUND($D$1*'Trends Settings '!$B$1,0)),
ROUND('Trends Settings '!$B$2*
IF(B19&gt;ROUND($D$1*'Trends Settings '!$B$1,0),INDIRECT("'2019 Equip Index Factors'!C"&amp;TEXT(ROUND(($D$1*'Trends Settings '!$B$1),0)+2,"0")),'2019 Equip Index Factors'!C20)*0.01,0),D18))</f>
        <v>10</v>
      </c>
      <c r="E19" s="37">
        <f ca="1">IF(OR(B19=1,'M&amp;E Property Good Factor'!D20&gt;'Trends Settings '!$B$2),
ROUND('M&amp;E Property Good Factor'!D20*IF(B19&gt;ROUND($E$1*'Trends Settings '!$B$1,0),
INDIRECT("'2019 Equip Index Factors'!C"&amp;TEXT(ROUND(($E$1*'Trends Settings '!$B$1),0)+2,"0")),
'2019 Equip Index Factors'!C20)*0.01,0),
IF(OR('M&amp;E Property Good Factor'!D19 &gt; 'Trends Settings '!$B$2,B19 &lt;=ROUND($E$1*'Trends Settings '!$B$1,0)),
ROUND('Trends Settings '!$B$2*
IF(B19&gt;ROUND($E$1*'Trends Settings '!$B$1,0),INDIRECT("'2019 Equip Index Factors'!C"&amp;TEXT(ROUND(($E$1*'Trends Settings '!$B$1),0)+2,"0")),'2019 Equip Index Factors'!C20)*0.01,0),E18))</f>
        <v>10</v>
      </c>
      <c r="F19" s="37">
        <f ca="1">IF(OR(B19=1,'M&amp;E Property Good Factor'!E20&gt;'Trends Settings '!$B$2),
ROUND('M&amp;E Property Good Factor'!E20*IF(B19&gt;ROUND($F$1*'Trends Settings '!$B$1,0),
INDIRECT("'2019 Equip Index Factors'!C"&amp;TEXT(ROUND(($F$1*'Trends Settings '!$B$1),0)+2,"0")),
'2019 Equip Index Factors'!C20)*0.01,0),
IF(OR('M&amp;E Property Good Factor'!E19 &gt; 'Trends Settings '!$B$2,B19 &lt;=ROUND($F$1*'Trends Settings '!$B$1,0)),
ROUND('Trends Settings '!$B$2*
IF(B19&gt;ROUND($F$1*'Trends Settings '!$B$1,0),INDIRECT("'2019 Equip Index Factors'!C"&amp;TEXT(ROUND(($F$1*'Trends Settings '!$B$1),0)+2,"0")),'2019 Equip Index Factors'!C20)*0.01,0),F18))</f>
        <v>10</v>
      </c>
      <c r="G19" s="37">
        <f ca="1">IF(OR(B19=1,'M&amp;E Property Good Factor'!F20&gt;'Trends Settings '!$B$2),
ROUND('M&amp;E Property Good Factor'!F20*IF(B19&gt;ROUND($G$1*'Trends Settings '!$B$1,0),
INDIRECT("'2019 Equip Index Factors'!C"&amp;TEXT(ROUND(($G$1*'Trends Settings '!$B$1),0)+2,"0")),
'2019 Equip Index Factors'!C20)*0.01,0),
IF(OR('M&amp;E Property Good Factor'!F19 &gt; 'Trends Settings '!$B$2,B19 &lt;=ROUND($G$1*'Trends Settings '!$B$1,0)),
ROUND('Trends Settings '!$B$2*
IF(B19&gt;ROUND($G$1*'Trends Settings '!$B$1,0),INDIRECT("'2019 Equip Index Factors'!C"&amp;TEXT(ROUND(($G$1*'Trends Settings '!$B$1),0)+2,"0")),'2019 Equip Index Factors'!C20)*0.01,0),G18))</f>
        <v>10</v>
      </c>
      <c r="H19" s="37">
        <f ca="1">IF(OR(B19=1,'M&amp;E Property Good Factor'!G20&gt;'Trends Settings '!$B$2),
ROUND('M&amp;E Property Good Factor'!G20*IF(B19&gt;ROUND($H$1*'Trends Settings '!$B$1,0),
INDIRECT("'2019 Equip Index Factors'!C"&amp;TEXT(ROUND(($H$1*'Trends Settings '!$B$1),0)+2,"0")),
'2019 Equip Index Factors'!C20)*0.01,0),
IF(OR('M&amp;E Property Good Factor'!G19 &gt; 'Trends Settings '!$B$2,B19 &lt;=ROUND($H$1*'Trends Settings '!$B$1,0)),
ROUND('Trends Settings '!$B$2*
IF(B19&gt;ROUND($H$1*'Trends Settings '!$B$1,0),INDIRECT("'2019 Equip Index Factors'!C"&amp;TEXT(ROUND(($H$1*'Trends Settings '!$B$1),0)+2,"0")),'2019 Equip Index Factors'!C20)*0.01,0),H18))</f>
        <v>10</v>
      </c>
      <c r="I19" s="37">
        <f ca="1">IF(OR(B19=1,'M&amp;E Property Good Factor'!H20&gt;'Trends Settings '!$B$2),
ROUND('M&amp;E Property Good Factor'!H20*IF(B19&gt;ROUND($I$1*'Trends Settings '!$B$1,0),
INDIRECT("'2019 Equip Index Factors'!C"&amp;TEXT(ROUND(($I$1*'Trends Settings '!$B$1),0)+2,"0")),
'2019 Equip Index Factors'!C20)*0.01,0),
IF(OR('M&amp;E Property Good Factor'!H19 &gt; 'Trends Settings '!$B$2,B19 &lt;=ROUND($I$1*'Trends Settings '!$B$1,0)),
ROUND('Trends Settings '!$B$2*
IF(B19&gt;ROUND($I$1*'Trends Settings '!$B$1,0),INDIRECT("'2019 Equip Index Factors'!C"&amp;TEXT(ROUND(($I$1*'Trends Settings '!$B$1),0)+2,"0")),'2019 Equip Index Factors'!C20)*0.01,0),I18))</f>
        <v>10</v>
      </c>
      <c r="J19" s="37">
        <f ca="1">IF(OR(B19=1,'M&amp;E Property Good Factor'!I20&gt;'Trends Settings '!$B$2),
ROUND('M&amp;E Property Good Factor'!I20*IF(B19&gt;ROUND($J$1*'Trends Settings '!$B$1,0),
INDIRECT("'2019 Equip Index Factors'!C"&amp;TEXT(ROUND(($J$1*'Trends Settings '!$B$1),0)+2,"0")),
'2019 Equip Index Factors'!C20)*0.01,0),
IF(OR('M&amp;E Property Good Factor'!I19 &gt; 'Trends Settings '!$B$2,B19 &lt;=ROUND($J$1*'Trends Settings '!$B$1,0)),
ROUND('Trends Settings '!$B$2*
IF(B19&gt;ROUND($J$1*'Trends Settings '!$B$1,0),INDIRECT("'2019 Equip Index Factors'!C"&amp;TEXT(ROUND(($J$1*'Trends Settings '!$B$1),0)+2,"0")),'2019 Equip Index Factors'!C20)*0.01,0),J18))</f>
        <v>11</v>
      </c>
      <c r="K19" s="37">
        <f ca="1">IF(OR(B19=1,'M&amp;E Property Good Factor'!J20&gt;'Trends Settings '!$B$2),
ROUND('M&amp;E Property Good Factor'!J20*IF(B19&gt;ROUND($K$1*'Trends Settings '!$B$1,0),
INDIRECT("'2019 Equip Index Factors'!C"&amp;TEXT(ROUND(($K$1*'Trends Settings '!$B$1),0)+2,"0")),
'2019 Equip Index Factors'!C20)*0.01,0),
IF(OR('M&amp;E Property Good Factor'!J19 &gt; 'Trends Settings '!$B$2,B19 &lt;=ROUND($K$1*'Trends Settings '!$B$1,0)),
ROUND('Trends Settings '!$B$2*
IF(B19&gt;ROUND($K$1*'Trends Settings '!$B$1,0),INDIRECT("'2019 Equip Index Factors'!C"&amp;TEXT(ROUND(($K$1*'Trends Settings '!$B$1),0)+2,"0")),'2019 Equip Index Factors'!C20)*0.01,0),K18))</f>
        <v>11</v>
      </c>
      <c r="L19" s="37">
        <f ca="1">IF(OR(B19=1,'M&amp;E Property Good Factor'!K20&gt;'Trends Settings '!$B$2),
ROUND('M&amp;E Property Good Factor'!K20*IF(B19&gt;ROUND($L$1*'Trends Settings '!$B$1,0),
INDIRECT("'2019 Equip Index Factors'!C"&amp;TEXT(ROUND(($L$1*'Trends Settings '!$B$1),0)+2,"0")),
'2019 Equip Index Factors'!C20)*0.01,0),
IF(OR('M&amp;E Property Good Factor'!K19 &gt; 'Trends Settings '!$B$2,B19 &lt;=ROUND($L$1*'Trends Settings '!$B$1,0)),
ROUND('Trends Settings '!$B$2*
IF(B19&gt;ROUND($L$1*'Trends Settings '!$B$1,0),INDIRECT("'2019 Equip Index Factors'!C"&amp;TEXT(ROUND(($L$1*'Trends Settings '!$B$1),0)+2,"0")),'2019 Equip Index Factors'!C20)*0.01,0),L18))</f>
        <v>12</v>
      </c>
      <c r="M19" s="37">
        <f ca="1">IF(OR(B19=1,'M&amp;E Property Good Factor'!L20&gt;'Trends Settings '!$B$2),
ROUND('M&amp;E Property Good Factor'!L20*IF(B19&gt;ROUND($M$1*'Trends Settings '!$B$1,0),
INDIRECT("'2019 Equip Index Factors'!C"&amp;TEXT(ROUND(($M$1*'Trends Settings '!$B$1),0)+2,"0")),
'2019 Equip Index Factors'!C20)*0.01,0),
IF(OR('M&amp;E Property Good Factor'!L19 &gt; 'Trends Settings '!$B$2,B19 &lt;=ROUND($M$1*'Trends Settings '!$B$1,0)),
ROUND('Trends Settings '!$B$2*
IF(B19&gt;ROUND($M$1*'Trends Settings '!$B$1,0),INDIRECT("'2019 Equip Index Factors'!C"&amp;TEXT(ROUND(($M$1*'Trends Settings '!$B$1),0)+2,"0")),'2019 Equip Index Factors'!C20)*0.01,0),M18))</f>
        <v>12</v>
      </c>
      <c r="N19" s="37">
        <f ca="1">IF(OR(B19=1,'M&amp;E Property Good Factor'!M20&gt;'Trends Settings '!$B$2),
ROUND('M&amp;E Property Good Factor'!M20*IF(B19&gt;ROUND($N$1*'Trends Settings '!$B$1,0),
INDIRECT("'2019 Equip Index Factors'!C"&amp;TEXT(ROUND(($N$1*'Trends Settings '!$B$1),0)+2,"0")),
'2019 Equip Index Factors'!C20)*0.01,0),
IF(OR('M&amp;E Property Good Factor'!M19 &gt; 'Trends Settings '!$B$2,B19 &lt;=ROUND($N$1*'Trends Settings '!$B$1,0)),
ROUND('Trends Settings '!$B$2*
IF(B19&gt;ROUND($N$1*'Trends Settings '!$B$1,0),INDIRECT("'2019 Equip Index Factors'!C"&amp;TEXT(ROUND(($N$1*'Trends Settings '!$B$1),0)+2,"0")),'2019 Equip Index Factors'!C20)*0.01,0),N18))</f>
        <v>12</v>
      </c>
      <c r="O19" s="37">
        <f ca="1">IF(OR(B19=1,'M&amp;E Property Good Factor'!N20&gt;'Trends Settings '!$B$2),
ROUND('M&amp;E Property Good Factor'!N20*IF(B19&gt;ROUND($O$1*'Trends Settings '!$B$1,0),
INDIRECT("'2019 Equip Index Factors'!C"&amp;TEXT(ROUND(($O$1*'Trends Settings '!$B$1),0)+2,"0")),
'2019 Equip Index Factors'!C20)*0.01,0),
IF(OR('M&amp;E Property Good Factor'!N19 &gt; 'Trends Settings '!$B$2,B19 &lt;=ROUND($O$1*'Trends Settings '!$B$1,0)),
ROUND('Trends Settings '!$B$2*
IF(B19&gt;ROUND($O$1*'Trends Settings '!$B$1,0),INDIRECT("'2019 Equip Index Factors'!C"&amp;TEXT(ROUND(($O$1*'Trends Settings '!$B$1),0)+2,"0")),'2019 Equip Index Factors'!C20)*0.01,0),O18))</f>
        <v>16</v>
      </c>
      <c r="P19" s="37">
        <f ca="1">IF(OR(B19=1,'M&amp;E Property Good Factor'!O20&gt;'Trends Settings '!$B$2),
ROUND('M&amp;E Property Good Factor'!O20*IF(B19&gt;ROUND($P$1*'Trends Settings '!$B$1,0),
INDIRECT("'2019 Equip Index Factors'!C"&amp;TEXT(ROUND(($P$1*'Trends Settings '!$B$1),0)+2,"0")),
'2019 Equip Index Factors'!C20)*0.01,0),
IF(OR('M&amp;E Property Good Factor'!O19 &gt; 'Trends Settings '!$B$2,B19 &lt;=ROUND($P$1*'Trends Settings '!$B$1,0)),
ROUND('Trends Settings '!$B$2*
IF(B19&gt;ROUND($P$1*'Trends Settings '!$B$1,0),INDIRECT("'2019 Equip Index Factors'!C"&amp;TEXT(ROUND(($P$1*'Trends Settings '!$B$1),0)+2,"0")),'2019 Equip Index Factors'!C20)*0.01,0),P18))</f>
        <v>25</v>
      </c>
      <c r="Q19" s="37">
        <f ca="1">IF(OR(B19=1,'M&amp;E Property Good Factor'!P20&gt;'Trends Settings '!$B$2),
ROUND('M&amp;E Property Good Factor'!P20*IF(B19&gt;ROUND($Q$1*'Trends Settings '!$B$1,0),
INDIRECT("'2019 Equip Index Factors'!C"&amp;TEXT(ROUND(($Q$1*'Trends Settings '!$B$1),0)+2,"0")),
'2019 Equip Index Factors'!C20)*0.01,0),
IF(OR('M&amp;E Property Good Factor'!P19 &gt; 'Trends Settings '!$B$2,B19 &lt;=ROUND($Q$1*'Trends Settings '!$B$1,0)),
ROUND('Trends Settings '!$B$2*
IF(B19&gt;ROUND($Q$1*'Trends Settings '!$B$1,0),INDIRECT("'2019 Equip Index Factors'!C"&amp;TEXT(ROUND(($Q$1*'Trends Settings '!$B$1),0)+2,"0")),'2019 Equip Index Factors'!C20)*0.01,0),Q18))</f>
        <v>30</v>
      </c>
      <c r="R19" s="37">
        <f ca="1">IF(OR(B19=1,'M&amp;E Property Good Factor'!Q20&gt;'Trends Settings '!$B$2),
ROUND('M&amp;E Property Good Factor'!Q20*IF(B19&gt;ROUND($R$1*'Trends Settings '!$B$1,0),
INDIRECT("'2019 Equip Index Factors'!C"&amp;TEXT(ROUND(($R$1*'Trends Settings '!$B$1),0)+2,"0")),
'2019 Equip Index Factors'!C20)*0.01,0),
IF(OR('M&amp;E Property Good Factor'!Q19 &gt; 'Trends Settings '!$B$2,B19 &lt;=ROUND($R$1*'Trends Settings '!$B$1,0)),
ROUND('Trends Settings '!$B$2*
IF(B19&gt;ROUND($R$1*'Trends Settings '!$B$1,0),INDIRECT("'2019 Equip Index Factors'!C"&amp;TEXT(ROUND(($R$1*'Trends Settings '!$B$1),0)+2,"0")),'2019 Equip Index Factors'!C20)*0.01,0),R18))</f>
        <v>40</v>
      </c>
      <c r="S19" s="37">
        <f ca="1">IF(OR(B19=1,'M&amp;E Property Good Factor'!R20&gt;'Trends Settings '!$B$2),
ROUND('M&amp;E Property Good Factor'!R20*IF(B19&gt;ROUND($S$1*'Trends Settings '!$B$1,0),
INDIRECT("'2019 Equip Index Factors'!C"&amp;TEXT(ROUND(($S$1*'Trends Settings '!$B$1),0)+2,"0")),
'2019 Equip Index Factors'!C20)*0.01,0),
IF(OR('M&amp;E Property Good Factor'!R19 &gt; 'Trends Settings '!$B$2,B19 &lt;=ROUND($S$1*'Trends Settings '!$B$1,0)),
ROUND('Trends Settings '!$B$2*
IF(B19&gt;ROUND($S$1*'Trends Settings '!$B$1,0),INDIRECT("'2019 Equip Index Factors'!C"&amp;TEXT(ROUND(($S$1*'Trends Settings '!$B$1),0)+2,"0")),'2019 Equip Index Factors'!C20)*0.01,0),S18))</f>
        <v>48</v>
      </c>
      <c r="T19" s="37">
        <f ca="1">IF(OR(B19=1,'M&amp;E Property Good Factor'!S20&gt;'Trends Settings '!$B$2),
ROUND('M&amp;E Property Good Factor'!S20*IF(B19&gt;ROUND($T$1*'Trends Settings '!$B$1,0),
INDIRECT("'2019 Equip Index Factors'!C"&amp;TEXT(ROUND(($T$1*'Trends Settings '!$B$1),0)+2,"0")),
'2019 Equip Index Factors'!C20)*0.01,0),
IF(OR('M&amp;E Property Good Factor'!S19 &gt; 'Trends Settings '!$B$2,B19 &lt;=ROUND($T$1*'Trends Settings '!$B$1,0)),
ROUND('Trends Settings '!$B$2*
IF(B19&gt;ROUND($T$1*'Trends Settings '!$B$1,0),INDIRECT("'2019 Equip Index Factors'!C"&amp;TEXT(ROUND(($T$1*'Trends Settings '!$B$1),0)+2,"0")),'2019 Equip Index Factors'!C20)*0.01,0),T18))</f>
        <v>60</v>
      </c>
      <c r="U19" s="37">
        <f ca="1">IF(OR(B19=1,'M&amp;E Property Good Factor'!T20&gt;'Trends Settings '!$B$2),
ROUND('M&amp;E Property Good Factor'!T20*IF(B19&gt;ROUND($U$1*'Trends Settings '!$B$1,0),
INDIRECT("'2019 Equip Index Factors'!C"&amp;TEXT(ROUND(($U$1*'Trends Settings '!$B$1),0)+2,"0")),
'2019 Equip Index Factors'!C20)*0.01,0),
IF(OR('M&amp;E Property Good Factor'!T19 &gt; 'Trends Settings '!$B$2,B19 &lt;=ROUND($U$1*'Trends Settings '!$B$1,0)),
ROUND('Trends Settings '!$B$2*
IF(B19&gt;ROUND($U$1*'Trends Settings '!$B$1,0),INDIRECT("'2019 Equip Index Factors'!C"&amp;TEXT(ROUND(($U$1*'Trends Settings '!$B$1),0)+2,"0")),'2019 Equip Index Factors'!C20)*0.01,0),U18))</f>
        <v>78</v>
      </c>
      <c r="V19" s="37">
        <f ca="1">IF(OR(B19=1,'M&amp;E Property Good Factor'!U20&gt;'Trends Settings '!$B$2),
ROUND('M&amp;E Property Good Factor'!U20*IF(B19&gt;ROUND($V$1*'Trends Settings '!$B$1,0),
INDIRECT("'2019 Equip Index Factors'!C"&amp;TEXT(ROUND(($V$1*'Trends Settings '!$B$1),0)+2,"0")),
'2019 Equip Index Factors'!C20)*0.01,0),
IF(OR('M&amp;E Property Good Factor'!U19 &gt; 'Trends Settings '!$B$2,B19 &lt;=ROUND($V$1*'Trends Settings '!$B$1,0)),
ROUND('Trends Settings '!$B$2*
IF(B19&gt;ROUND($V$1*'Trends Settings '!$B$1,0),INDIRECT("'2019 Equip Index Factors'!C"&amp;TEXT(ROUND(($V$1*'Trends Settings '!$B$1),0)+2,"0")),'2019 Equip Index Factors'!C20)*0.01,0),V18))</f>
        <v>90</v>
      </c>
      <c r="W19" s="37">
        <f ca="1">IF(OR(B19=1,'M&amp;E Property Good Factor'!V20&gt;'Trends Settings '!$B$2),
ROUND('M&amp;E Property Good Factor'!V20*IF(B19&gt;ROUND($W$1*'Trends Settings '!$B$1,0),
INDIRECT("'2019 Equip Index Factors'!C"&amp;TEXT(ROUND(($W$1*'Trends Settings '!$B$1),0)+2,"0")),
'2019 Equip Index Factors'!C20)*0.01,0),
IF(OR('M&amp;E Property Good Factor'!V19 &gt; 'Trends Settings '!$B$2,B19 &lt;=ROUND($W$1*'Trends Settings '!$B$1,0)),
ROUND('Trends Settings '!$B$2*
IF(B19&gt;ROUND($W$1*'Trends Settings '!$B$1,0),INDIRECT("'2019 Equip Index Factors'!C"&amp;TEXT(ROUND(($W$1*'Trends Settings '!$B$1),0)+2,"0")),'2019 Equip Index Factors'!C20)*0.01,0),W18))</f>
        <v>100</v>
      </c>
    </row>
    <row r="20" spans="1:23" ht="12.75" customHeight="1">
      <c r="A20" s="60">
        <v>2001</v>
      </c>
      <c r="B20" s="32">
        <v>19</v>
      </c>
      <c r="C20" s="37">
        <f ca="1">IF(OR(B20=1,'M&amp;E Property Good Factor'!B21&gt;'Trends Settings '!$B$2),ROUND('M&amp;E Property Good Factor'!B21*IF(B20&gt;ROUND($C$1*'Trends Settings '!$B$1,0),INDIRECT("'2019 Equip Index Factors'!C"&amp;TEXT(ROUND(($C$1*'Trends Settings '!$B$1),0)+2,"0")),'2019 Equip Index Factors'!C21)*0.01,0),IF(OR('M&amp;E Property Good Factor'!B20 &gt; 'Trends Settings '!$B$2,B20 &lt;=ROUND($C$1*'Trends Settings '!$B$1,0)),ROUND('Trends Settings '!$B$2*IF(B20&gt;ROUND($C$1*'Trends Settings '!$B$1,0),INDIRECT("'2019 Equip Index Factors'!C"&amp;TEXT(ROUND(($C$1*'Trends Settings '!$B$1),0)+2,"0")),'2019 Equip Index Factors'!C21)*0.01,0),C19))</f>
        <v>10</v>
      </c>
      <c r="D20" s="37">
        <f ca="1">IF(OR(B20=1,'M&amp;E Property Good Factor'!C21&gt;'Trends Settings '!$B$2),
ROUND('M&amp;E Property Good Factor'!C21*IF(B20&gt;ROUND($D$1*'Trends Settings '!$B$1,0),
INDIRECT("'2019 Equip Index Factors'!C"&amp;TEXT(ROUND(($D$1*'Trends Settings '!$B$1),0)+2,"0")),
'2019 Equip Index Factors'!C21)*0.01,0),
IF(OR('M&amp;E Property Good Factor'!C20 &gt; 'Trends Settings '!$B$2,B20 &lt;=ROUND($D$1*'Trends Settings '!$B$1,0)),
ROUND('Trends Settings '!$B$2*
IF(B20&gt;ROUND($D$1*'Trends Settings '!$B$1,0),INDIRECT("'2019 Equip Index Factors'!C"&amp;TEXT(ROUND(($D$1*'Trends Settings '!$B$1),0)+2,"0")),'2019 Equip Index Factors'!C21)*0.01,0),D19))</f>
        <v>10</v>
      </c>
      <c r="E20" s="37">
        <f ca="1">IF(OR(B20=1,'M&amp;E Property Good Factor'!D21&gt;'Trends Settings '!$B$2),
ROUND('M&amp;E Property Good Factor'!D21*IF(B20&gt;ROUND($E$1*'Trends Settings '!$B$1,0),
INDIRECT("'2019 Equip Index Factors'!C"&amp;TEXT(ROUND(($E$1*'Trends Settings '!$B$1),0)+2,"0")),
'2019 Equip Index Factors'!C21)*0.01,0),
IF(OR('M&amp;E Property Good Factor'!D20 &gt; 'Trends Settings '!$B$2,B20 &lt;=ROUND($E$1*'Trends Settings '!$B$1,0)),
ROUND('Trends Settings '!$B$2*
IF(B20&gt;ROUND($E$1*'Trends Settings '!$B$1,0),INDIRECT("'2019 Equip Index Factors'!C"&amp;TEXT(ROUND(($E$1*'Trends Settings '!$B$1),0)+2,"0")),'2019 Equip Index Factors'!C21)*0.01,0),E19))</f>
        <v>10</v>
      </c>
      <c r="F20" s="37">
        <f ca="1">IF(OR(B20=1,'M&amp;E Property Good Factor'!E21&gt;'Trends Settings '!$B$2),
ROUND('M&amp;E Property Good Factor'!E21*IF(B20&gt;ROUND($F$1*'Trends Settings '!$B$1,0),
INDIRECT("'2019 Equip Index Factors'!C"&amp;TEXT(ROUND(($F$1*'Trends Settings '!$B$1),0)+2,"0")),
'2019 Equip Index Factors'!C21)*0.01,0),
IF(OR('M&amp;E Property Good Factor'!E20 &gt; 'Trends Settings '!$B$2,B20 &lt;=ROUND($F$1*'Trends Settings '!$B$1,0)),
ROUND('Trends Settings '!$B$2*
IF(B20&gt;ROUND($F$1*'Trends Settings '!$B$1,0),INDIRECT("'2019 Equip Index Factors'!C"&amp;TEXT(ROUND(($F$1*'Trends Settings '!$B$1),0)+2,"0")),'2019 Equip Index Factors'!C21)*0.01,0),F19))</f>
        <v>10</v>
      </c>
      <c r="G20" s="37">
        <f ca="1">IF(OR(B20=1,'M&amp;E Property Good Factor'!F21&gt;'Trends Settings '!$B$2),
ROUND('M&amp;E Property Good Factor'!F21*IF(B20&gt;ROUND($G$1*'Trends Settings '!$B$1,0),
INDIRECT("'2019 Equip Index Factors'!C"&amp;TEXT(ROUND(($G$1*'Trends Settings '!$B$1),0)+2,"0")),
'2019 Equip Index Factors'!C21)*0.01,0),
IF(OR('M&amp;E Property Good Factor'!F20 &gt; 'Trends Settings '!$B$2,B20 &lt;=ROUND($G$1*'Trends Settings '!$B$1,0)),
ROUND('Trends Settings '!$B$2*
IF(B20&gt;ROUND($G$1*'Trends Settings '!$B$1,0),INDIRECT("'2019 Equip Index Factors'!C"&amp;TEXT(ROUND(($G$1*'Trends Settings '!$B$1),0)+2,"0")),'2019 Equip Index Factors'!C21)*0.01,0),G19))</f>
        <v>10</v>
      </c>
      <c r="H20" s="37">
        <f ca="1">IF(OR(B20=1,'M&amp;E Property Good Factor'!G21&gt;'Trends Settings '!$B$2),
ROUND('M&amp;E Property Good Factor'!G21*IF(B20&gt;ROUND($H$1*'Trends Settings '!$B$1,0),
INDIRECT("'2019 Equip Index Factors'!C"&amp;TEXT(ROUND(($H$1*'Trends Settings '!$B$1),0)+2,"0")),
'2019 Equip Index Factors'!C21)*0.01,0),
IF(OR('M&amp;E Property Good Factor'!G20 &gt; 'Trends Settings '!$B$2,B20 &lt;=ROUND($H$1*'Trends Settings '!$B$1,0)),
ROUND('Trends Settings '!$B$2*
IF(B20&gt;ROUND($H$1*'Trends Settings '!$B$1,0),INDIRECT("'2019 Equip Index Factors'!C"&amp;TEXT(ROUND(($H$1*'Trends Settings '!$B$1),0)+2,"0")),'2019 Equip Index Factors'!C21)*0.01,0),H19))</f>
        <v>10</v>
      </c>
      <c r="I20" s="37">
        <f ca="1">IF(OR(B20=1,'M&amp;E Property Good Factor'!H21&gt;'Trends Settings '!$B$2),
ROUND('M&amp;E Property Good Factor'!H21*IF(B20&gt;ROUND($I$1*'Trends Settings '!$B$1,0),
INDIRECT("'2019 Equip Index Factors'!C"&amp;TEXT(ROUND(($I$1*'Trends Settings '!$B$1),0)+2,"0")),
'2019 Equip Index Factors'!C21)*0.01,0),
IF(OR('M&amp;E Property Good Factor'!H20 &gt; 'Trends Settings '!$B$2,B20 &lt;=ROUND($I$1*'Trends Settings '!$B$1,0)),
ROUND('Trends Settings '!$B$2*
IF(B20&gt;ROUND($I$1*'Trends Settings '!$B$1,0),INDIRECT("'2019 Equip Index Factors'!C"&amp;TEXT(ROUND(($I$1*'Trends Settings '!$B$1),0)+2,"0")),'2019 Equip Index Factors'!C21)*0.01,0),I19))</f>
        <v>10</v>
      </c>
      <c r="J20" s="37">
        <f ca="1">IF(OR(B20=1,'M&amp;E Property Good Factor'!I21&gt;'Trends Settings '!$B$2),
ROUND('M&amp;E Property Good Factor'!I21*IF(B20&gt;ROUND($J$1*'Trends Settings '!$B$1,0),
INDIRECT("'2019 Equip Index Factors'!C"&amp;TEXT(ROUND(($J$1*'Trends Settings '!$B$1),0)+2,"0")),
'2019 Equip Index Factors'!C21)*0.01,0),
IF(OR('M&amp;E Property Good Factor'!I20 &gt; 'Trends Settings '!$B$2,B20 &lt;=ROUND($J$1*'Trends Settings '!$B$1,0)),
ROUND('Trends Settings '!$B$2*
IF(B20&gt;ROUND($J$1*'Trends Settings '!$B$1,0),INDIRECT("'2019 Equip Index Factors'!C"&amp;TEXT(ROUND(($J$1*'Trends Settings '!$B$1),0)+2,"0")),'2019 Equip Index Factors'!C21)*0.01,0),J19))</f>
        <v>11</v>
      </c>
      <c r="K20" s="37">
        <f ca="1">IF(OR(B20=1,'M&amp;E Property Good Factor'!J21&gt;'Trends Settings '!$B$2),
ROUND('M&amp;E Property Good Factor'!J21*IF(B20&gt;ROUND($K$1*'Trends Settings '!$B$1,0),
INDIRECT("'2019 Equip Index Factors'!C"&amp;TEXT(ROUND(($K$1*'Trends Settings '!$B$1),0)+2,"0")),
'2019 Equip Index Factors'!C21)*0.01,0),
IF(OR('M&amp;E Property Good Factor'!J20 &gt; 'Trends Settings '!$B$2,B20 &lt;=ROUND($K$1*'Trends Settings '!$B$1,0)),
ROUND('Trends Settings '!$B$2*
IF(B20&gt;ROUND($K$1*'Trends Settings '!$B$1,0),INDIRECT("'2019 Equip Index Factors'!C"&amp;TEXT(ROUND(($K$1*'Trends Settings '!$B$1),0)+2,"0")),'2019 Equip Index Factors'!C21)*0.01,0),K19))</f>
        <v>11</v>
      </c>
      <c r="L20" s="37">
        <f ca="1">IF(OR(B20=1,'M&amp;E Property Good Factor'!K21&gt;'Trends Settings '!$B$2),
ROUND('M&amp;E Property Good Factor'!K21*IF(B20&gt;ROUND($L$1*'Trends Settings '!$B$1,0),
INDIRECT("'2019 Equip Index Factors'!C"&amp;TEXT(ROUND(($L$1*'Trends Settings '!$B$1),0)+2,"0")),
'2019 Equip Index Factors'!C21)*0.01,0),
IF(OR('M&amp;E Property Good Factor'!K20 &gt; 'Trends Settings '!$B$2,B20 &lt;=ROUND($L$1*'Trends Settings '!$B$1,0)),
ROUND('Trends Settings '!$B$2*
IF(B20&gt;ROUND($L$1*'Trends Settings '!$B$1,0),INDIRECT("'2019 Equip Index Factors'!C"&amp;TEXT(ROUND(($L$1*'Trends Settings '!$B$1),0)+2,"0")),'2019 Equip Index Factors'!C21)*0.01,0),L19))</f>
        <v>12</v>
      </c>
      <c r="M20" s="37">
        <f ca="1">IF(OR(B20=1,'M&amp;E Property Good Factor'!L21&gt;'Trends Settings '!$B$2),
ROUND('M&amp;E Property Good Factor'!L21*IF(B20&gt;ROUND($M$1*'Trends Settings '!$B$1,0),
INDIRECT("'2019 Equip Index Factors'!C"&amp;TEXT(ROUND(($M$1*'Trends Settings '!$B$1),0)+2,"0")),
'2019 Equip Index Factors'!C21)*0.01,0),
IF(OR('M&amp;E Property Good Factor'!L20 &gt; 'Trends Settings '!$B$2,B20 &lt;=ROUND($M$1*'Trends Settings '!$B$1,0)),
ROUND('Trends Settings '!$B$2*
IF(B20&gt;ROUND($M$1*'Trends Settings '!$B$1,0),INDIRECT("'2019 Equip Index Factors'!C"&amp;TEXT(ROUND(($M$1*'Trends Settings '!$B$1),0)+2,"0")),'2019 Equip Index Factors'!C21)*0.01,0),M19))</f>
        <v>12</v>
      </c>
      <c r="N20" s="37">
        <f ca="1">IF(OR(B20=1,'M&amp;E Property Good Factor'!M21&gt;'Trends Settings '!$B$2),
ROUND('M&amp;E Property Good Factor'!M21*IF(B20&gt;ROUND($N$1*'Trends Settings '!$B$1,0),
INDIRECT("'2019 Equip Index Factors'!C"&amp;TEXT(ROUND(($N$1*'Trends Settings '!$B$1),0)+2,"0")),
'2019 Equip Index Factors'!C21)*0.01,0),
IF(OR('M&amp;E Property Good Factor'!M20 &gt; 'Trends Settings '!$B$2,B20 &lt;=ROUND($N$1*'Trends Settings '!$B$1,0)),
ROUND('Trends Settings '!$B$2*
IF(B20&gt;ROUND($N$1*'Trends Settings '!$B$1,0),INDIRECT("'2019 Equip Index Factors'!C"&amp;TEXT(ROUND(($N$1*'Trends Settings '!$B$1),0)+2,"0")),'2019 Equip Index Factors'!C21)*0.01,0),N19))</f>
        <v>12</v>
      </c>
      <c r="O20" s="37">
        <f ca="1">IF(OR(B20=1,'M&amp;E Property Good Factor'!N21&gt;'Trends Settings '!$B$2),
ROUND('M&amp;E Property Good Factor'!N21*IF(B20&gt;ROUND($O$1*'Trends Settings '!$B$1,0),
INDIRECT("'2019 Equip Index Factors'!C"&amp;TEXT(ROUND(($O$1*'Trends Settings '!$B$1),0)+2,"0")),
'2019 Equip Index Factors'!C21)*0.01,0),
IF(OR('M&amp;E Property Good Factor'!N20 &gt; 'Trends Settings '!$B$2,B20 &lt;=ROUND($O$1*'Trends Settings '!$B$1,0)),
ROUND('Trends Settings '!$B$2*
IF(B20&gt;ROUND($O$1*'Trends Settings '!$B$1,0),INDIRECT("'2019 Equip Index Factors'!C"&amp;TEXT(ROUND(($O$1*'Trends Settings '!$B$1),0)+2,"0")),'2019 Equip Index Factors'!C21)*0.01,0),O19))</f>
        <v>14</v>
      </c>
      <c r="P20" s="37">
        <f ca="1">IF(OR(B20=1,'M&amp;E Property Good Factor'!O21&gt;'Trends Settings '!$B$2),
ROUND('M&amp;E Property Good Factor'!O21*IF(B20&gt;ROUND($P$1*'Trends Settings '!$B$1,0),
INDIRECT("'2019 Equip Index Factors'!C"&amp;TEXT(ROUND(($P$1*'Trends Settings '!$B$1),0)+2,"0")),
'2019 Equip Index Factors'!C21)*0.01,0),
IF(OR('M&amp;E Property Good Factor'!O20 &gt; 'Trends Settings '!$B$2,B20 &lt;=ROUND($P$1*'Trends Settings '!$B$1,0)),
ROUND('Trends Settings '!$B$2*
IF(B20&gt;ROUND($P$1*'Trends Settings '!$B$1,0),INDIRECT("'2019 Equip Index Factors'!C"&amp;TEXT(ROUND(($P$1*'Trends Settings '!$B$1),0)+2,"0")),'2019 Equip Index Factors'!C21)*0.01,0),P19))</f>
        <v>21</v>
      </c>
      <c r="Q20" s="37">
        <f ca="1">IF(OR(B20=1,'M&amp;E Property Good Factor'!P21&gt;'Trends Settings '!$B$2),
ROUND('M&amp;E Property Good Factor'!P21*IF(B20&gt;ROUND($Q$1*'Trends Settings '!$B$1,0),
INDIRECT("'2019 Equip Index Factors'!C"&amp;TEXT(ROUND(($Q$1*'Trends Settings '!$B$1),0)+2,"0")),
'2019 Equip Index Factors'!C21)*0.01,0),
IF(OR('M&amp;E Property Good Factor'!P20 &gt; 'Trends Settings '!$B$2,B20 &lt;=ROUND($Q$1*'Trends Settings '!$B$1,0)),
ROUND('Trends Settings '!$B$2*
IF(B20&gt;ROUND($Q$1*'Trends Settings '!$B$1,0),INDIRECT("'2019 Equip Index Factors'!C"&amp;TEXT(ROUND(($Q$1*'Trends Settings '!$B$1),0)+2,"0")),'2019 Equip Index Factors'!C21)*0.01,0),Q19))</f>
        <v>25</v>
      </c>
      <c r="R20" s="37">
        <f ca="1">IF(OR(B20=1,'M&amp;E Property Good Factor'!Q21&gt;'Trends Settings '!$B$2),
ROUND('M&amp;E Property Good Factor'!Q21*IF(B20&gt;ROUND($R$1*'Trends Settings '!$B$1,0),
INDIRECT("'2019 Equip Index Factors'!C"&amp;TEXT(ROUND(($R$1*'Trends Settings '!$B$1),0)+2,"0")),
'2019 Equip Index Factors'!C21)*0.01,0),
IF(OR('M&amp;E Property Good Factor'!Q20 &gt; 'Trends Settings '!$B$2,B20 &lt;=ROUND($R$1*'Trends Settings '!$B$1,0)),
ROUND('Trends Settings '!$B$2*
IF(B20&gt;ROUND($R$1*'Trends Settings '!$B$1,0),INDIRECT("'2019 Equip Index Factors'!C"&amp;TEXT(ROUND(($R$1*'Trends Settings '!$B$1),0)+2,"0")),'2019 Equip Index Factors'!C21)*0.01,0),R19))</f>
        <v>35</v>
      </c>
      <c r="S20" s="37">
        <f ca="1">IF(OR(B20=1,'M&amp;E Property Good Factor'!R21&gt;'Trends Settings '!$B$2),
ROUND('M&amp;E Property Good Factor'!R21*IF(B20&gt;ROUND($S$1*'Trends Settings '!$B$1,0),
INDIRECT("'2019 Equip Index Factors'!C"&amp;TEXT(ROUND(($S$1*'Trends Settings '!$B$1),0)+2,"0")),
'2019 Equip Index Factors'!C21)*0.01,0),
IF(OR('M&amp;E Property Good Factor'!R20 &gt; 'Trends Settings '!$B$2,B20 &lt;=ROUND($S$1*'Trends Settings '!$B$1,0)),
ROUND('Trends Settings '!$B$2*
IF(B20&gt;ROUND($S$1*'Trends Settings '!$B$1,0),INDIRECT("'2019 Equip Index Factors'!C"&amp;TEXT(ROUND(($S$1*'Trends Settings '!$B$1),0)+2,"0")),'2019 Equip Index Factors'!C21)*0.01,0),S19))</f>
        <v>44</v>
      </c>
      <c r="T20" s="37">
        <f ca="1">IF(OR(B20=1,'M&amp;E Property Good Factor'!S21&gt;'Trends Settings '!$B$2),
ROUND('M&amp;E Property Good Factor'!S21*IF(B20&gt;ROUND($T$1*'Trends Settings '!$B$1,0),
INDIRECT("'2019 Equip Index Factors'!C"&amp;TEXT(ROUND(($T$1*'Trends Settings '!$B$1),0)+2,"0")),
'2019 Equip Index Factors'!C21)*0.01,0),
IF(OR('M&amp;E Property Good Factor'!S20 &gt; 'Trends Settings '!$B$2,B20 &lt;=ROUND($T$1*'Trends Settings '!$B$1,0)),
ROUND('Trends Settings '!$B$2*
IF(B20&gt;ROUND($T$1*'Trends Settings '!$B$1,0),INDIRECT("'2019 Equip Index Factors'!C"&amp;TEXT(ROUND(($T$1*'Trends Settings '!$B$1),0)+2,"0")),'2019 Equip Index Factors'!C21)*0.01,0),T19))</f>
        <v>57</v>
      </c>
      <c r="U20" s="37">
        <f ca="1">IF(OR(B20=1,'M&amp;E Property Good Factor'!T21&gt;'Trends Settings '!$B$2),
ROUND('M&amp;E Property Good Factor'!T21*IF(B20&gt;ROUND($U$1*'Trends Settings '!$B$1,0),
INDIRECT("'2019 Equip Index Factors'!C"&amp;TEXT(ROUND(($U$1*'Trends Settings '!$B$1),0)+2,"0")),
'2019 Equip Index Factors'!C21)*0.01,0),
IF(OR('M&amp;E Property Good Factor'!T20 &gt; 'Trends Settings '!$B$2,B20 &lt;=ROUND($U$1*'Trends Settings '!$B$1,0)),
ROUND('Trends Settings '!$B$2*
IF(B20&gt;ROUND($U$1*'Trends Settings '!$B$1,0),INDIRECT("'2019 Equip Index Factors'!C"&amp;TEXT(ROUND(($U$1*'Trends Settings '!$B$1),0)+2,"0")),'2019 Equip Index Factors'!C21)*0.01,0),U19))</f>
        <v>75</v>
      </c>
      <c r="V20" s="37">
        <f ca="1">IF(OR(B20=1,'M&amp;E Property Good Factor'!U21&gt;'Trends Settings '!$B$2),
ROUND('M&amp;E Property Good Factor'!U21*IF(B20&gt;ROUND($V$1*'Trends Settings '!$B$1,0),
INDIRECT("'2019 Equip Index Factors'!C"&amp;TEXT(ROUND(($V$1*'Trends Settings '!$B$1),0)+2,"0")),
'2019 Equip Index Factors'!C21)*0.01,0),
IF(OR('M&amp;E Property Good Factor'!U20 &gt; 'Trends Settings '!$B$2,B20 &lt;=ROUND($V$1*'Trends Settings '!$B$1,0)),
ROUND('Trends Settings '!$B$2*
IF(B20&gt;ROUND($V$1*'Trends Settings '!$B$1,0),INDIRECT("'2019 Equip Index Factors'!C"&amp;TEXT(ROUND(($V$1*'Trends Settings '!$B$1),0)+2,"0")),'2019 Equip Index Factors'!C21)*0.01,0),V19))</f>
        <v>88</v>
      </c>
      <c r="W20" s="37">
        <f ca="1">IF(OR(B20=1,'M&amp;E Property Good Factor'!V21&gt;'Trends Settings '!$B$2),
ROUND('M&amp;E Property Good Factor'!V21*IF(B20&gt;ROUND($W$1*'Trends Settings '!$B$1,0),
INDIRECT("'2019 Equip Index Factors'!C"&amp;TEXT(ROUND(($W$1*'Trends Settings '!$B$1),0)+2,"0")),
'2019 Equip Index Factors'!C21)*0.01,0),
IF(OR('M&amp;E Property Good Factor'!V20 &gt; 'Trends Settings '!$B$2,B20 &lt;=ROUND($W$1*'Trends Settings '!$B$1,0)),
ROUND('Trends Settings '!$B$2*
IF(B20&gt;ROUND($W$1*'Trends Settings '!$B$1,0),INDIRECT("'2019 Equip Index Factors'!C"&amp;TEXT(ROUND(($W$1*'Trends Settings '!$B$1),0)+2,"0")),'2019 Equip Index Factors'!C21)*0.01,0),W19))</f>
        <v>98</v>
      </c>
    </row>
    <row r="21" spans="1:23" ht="12.75" customHeight="1">
      <c r="A21" s="60">
        <v>2000</v>
      </c>
      <c r="B21" s="32">
        <v>20</v>
      </c>
      <c r="C21" s="37">
        <f ca="1">IF(OR(B21=1,'M&amp;E Property Good Factor'!B22&gt;'Trends Settings '!$B$2),ROUND('M&amp;E Property Good Factor'!B22*IF(B21&gt;ROUND($C$1*'Trends Settings '!$B$1,0),INDIRECT("'2019 Equip Index Factors'!C"&amp;TEXT(ROUND(($C$1*'Trends Settings '!$B$1),0)+2,"0")),'2019 Equip Index Factors'!C22)*0.01,0),IF(OR('M&amp;E Property Good Factor'!B21 &gt; 'Trends Settings '!$B$2,B21 &lt;=ROUND($C$1*'Trends Settings '!$B$1,0)),ROUND('Trends Settings '!$B$2*IF(B21&gt;ROUND($C$1*'Trends Settings '!$B$1,0),INDIRECT("'2019 Equip Index Factors'!C"&amp;TEXT(ROUND(($C$1*'Trends Settings '!$B$1),0)+2,"0")),'2019 Equip Index Factors'!C22)*0.01,0),C20))</f>
        <v>10</v>
      </c>
      <c r="D21" s="37">
        <f ca="1">IF(OR(B21=1,'M&amp;E Property Good Factor'!C22&gt;'Trends Settings '!$B$2),
ROUND('M&amp;E Property Good Factor'!C22*IF(B21&gt;ROUND($D$1*'Trends Settings '!$B$1,0),
INDIRECT("'2019 Equip Index Factors'!C"&amp;TEXT(ROUND(($D$1*'Trends Settings '!$B$1),0)+2,"0")),
'2019 Equip Index Factors'!C22)*0.01,0),
IF(OR('M&amp;E Property Good Factor'!C21 &gt; 'Trends Settings '!$B$2,B21 &lt;=ROUND($D$1*'Trends Settings '!$B$1,0)),
ROUND('Trends Settings '!$B$2*
IF(B21&gt;ROUND($D$1*'Trends Settings '!$B$1,0),INDIRECT("'2019 Equip Index Factors'!C"&amp;TEXT(ROUND(($D$1*'Trends Settings '!$B$1),0)+2,"0")),'2019 Equip Index Factors'!C22)*0.01,0),D20))</f>
        <v>10</v>
      </c>
      <c r="E21" s="37">
        <f ca="1">IF(OR(B21=1,'M&amp;E Property Good Factor'!D22&gt;'Trends Settings '!$B$2),
ROUND('M&amp;E Property Good Factor'!D22*IF(B21&gt;ROUND($E$1*'Trends Settings '!$B$1,0),
INDIRECT("'2019 Equip Index Factors'!C"&amp;TEXT(ROUND(($E$1*'Trends Settings '!$B$1),0)+2,"0")),
'2019 Equip Index Factors'!C22)*0.01,0),
IF(OR('M&amp;E Property Good Factor'!D21 &gt; 'Trends Settings '!$B$2,B21 &lt;=ROUND($E$1*'Trends Settings '!$B$1,0)),
ROUND('Trends Settings '!$B$2*
IF(B21&gt;ROUND($E$1*'Trends Settings '!$B$1,0),INDIRECT("'2019 Equip Index Factors'!C"&amp;TEXT(ROUND(($E$1*'Trends Settings '!$B$1),0)+2,"0")),'2019 Equip Index Factors'!C22)*0.01,0),E20))</f>
        <v>10</v>
      </c>
      <c r="F21" s="37">
        <f ca="1">IF(OR(B21=1,'M&amp;E Property Good Factor'!E22&gt;'Trends Settings '!$B$2),
ROUND('M&amp;E Property Good Factor'!E22*IF(B21&gt;ROUND($F$1*'Trends Settings '!$B$1,0),
INDIRECT("'2019 Equip Index Factors'!C"&amp;TEXT(ROUND(($F$1*'Trends Settings '!$B$1),0)+2,"0")),
'2019 Equip Index Factors'!C22)*0.01,0),
IF(OR('M&amp;E Property Good Factor'!E21 &gt; 'Trends Settings '!$B$2,B21 &lt;=ROUND($F$1*'Trends Settings '!$B$1,0)),
ROUND('Trends Settings '!$B$2*
IF(B21&gt;ROUND($F$1*'Trends Settings '!$B$1,0),INDIRECT("'2019 Equip Index Factors'!C"&amp;TEXT(ROUND(($F$1*'Trends Settings '!$B$1),0)+2,"0")),'2019 Equip Index Factors'!C22)*0.01,0),F20))</f>
        <v>10</v>
      </c>
      <c r="G21" s="37">
        <f ca="1">IF(OR(B21=1,'M&amp;E Property Good Factor'!F22&gt;'Trends Settings '!$B$2),
ROUND('M&amp;E Property Good Factor'!F22*IF(B21&gt;ROUND($G$1*'Trends Settings '!$B$1,0),
INDIRECT("'2019 Equip Index Factors'!C"&amp;TEXT(ROUND(($G$1*'Trends Settings '!$B$1),0)+2,"0")),
'2019 Equip Index Factors'!C22)*0.01,0),
IF(OR('M&amp;E Property Good Factor'!F21 &gt; 'Trends Settings '!$B$2,B21 &lt;=ROUND($G$1*'Trends Settings '!$B$1,0)),
ROUND('Trends Settings '!$B$2*
IF(B21&gt;ROUND($G$1*'Trends Settings '!$B$1,0),INDIRECT("'2019 Equip Index Factors'!C"&amp;TEXT(ROUND(($G$1*'Trends Settings '!$B$1),0)+2,"0")),'2019 Equip Index Factors'!C22)*0.01,0),G20))</f>
        <v>10</v>
      </c>
      <c r="H21" s="37">
        <f ca="1">IF(OR(B21=1,'M&amp;E Property Good Factor'!G22&gt;'Trends Settings '!$B$2),
ROUND('M&amp;E Property Good Factor'!G22*IF(B21&gt;ROUND($H$1*'Trends Settings '!$B$1,0),
INDIRECT("'2019 Equip Index Factors'!C"&amp;TEXT(ROUND(($H$1*'Trends Settings '!$B$1),0)+2,"0")),
'2019 Equip Index Factors'!C22)*0.01,0),
IF(OR('M&amp;E Property Good Factor'!G21 &gt; 'Trends Settings '!$B$2,B21 &lt;=ROUND($H$1*'Trends Settings '!$B$1,0)),
ROUND('Trends Settings '!$B$2*
IF(B21&gt;ROUND($H$1*'Trends Settings '!$B$1,0),INDIRECT("'2019 Equip Index Factors'!C"&amp;TEXT(ROUND(($H$1*'Trends Settings '!$B$1),0)+2,"0")),'2019 Equip Index Factors'!C22)*0.01,0),H20))</f>
        <v>10</v>
      </c>
      <c r="I21" s="37">
        <f ca="1">IF(OR(B21=1,'M&amp;E Property Good Factor'!H22&gt;'Trends Settings '!$B$2),
ROUND('M&amp;E Property Good Factor'!H22*IF(B21&gt;ROUND($I$1*'Trends Settings '!$B$1,0),
INDIRECT("'2019 Equip Index Factors'!C"&amp;TEXT(ROUND(($I$1*'Trends Settings '!$B$1),0)+2,"0")),
'2019 Equip Index Factors'!C22)*0.01,0),
IF(OR('M&amp;E Property Good Factor'!H21 &gt; 'Trends Settings '!$B$2,B21 &lt;=ROUND($I$1*'Trends Settings '!$B$1,0)),
ROUND('Trends Settings '!$B$2*
IF(B21&gt;ROUND($I$1*'Trends Settings '!$B$1,0),INDIRECT("'2019 Equip Index Factors'!C"&amp;TEXT(ROUND(($I$1*'Trends Settings '!$B$1),0)+2,"0")),'2019 Equip Index Factors'!C22)*0.01,0),I20))</f>
        <v>10</v>
      </c>
      <c r="J21" s="37">
        <f ca="1">IF(OR(B21=1,'M&amp;E Property Good Factor'!I22&gt;'Trends Settings '!$B$2),
ROUND('M&amp;E Property Good Factor'!I22*IF(B21&gt;ROUND($J$1*'Trends Settings '!$B$1,0),
INDIRECT("'2019 Equip Index Factors'!C"&amp;TEXT(ROUND(($J$1*'Trends Settings '!$B$1),0)+2,"0")),
'2019 Equip Index Factors'!C22)*0.01,0),
IF(OR('M&amp;E Property Good Factor'!I21 &gt; 'Trends Settings '!$B$2,B21 &lt;=ROUND($J$1*'Trends Settings '!$B$1,0)),
ROUND('Trends Settings '!$B$2*
IF(B21&gt;ROUND($J$1*'Trends Settings '!$B$1,0),INDIRECT("'2019 Equip Index Factors'!C"&amp;TEXT(ROUND(($J$1*'Trends Settings '!$B$1),0)+2,"0")),'2019 Equip Index Factors'!C22)*0.01,0),J20))</f>
        <v>11</v>
      </c>
      <c r="K21" s="37">
        <f ca="1">IF(OR(B21=1,'M&amp;E Property Good Factor'!J22&gt;'Trends Settings '!$B$2),
ROUND('M&amp;E Property Good Factor'!J22*IF(B21&gt;ROUND($K$1*'Trends Settings '!$B$1,0),
INDIRECT("'2019 Equip Index Factors'!C"&amp;TEXT(ROUND(($K$1*'Trends Settings '!$B$1),0)+2,"0")),
'2019 Equip Index Factors'!C22)*0.01,0),
IF(OR('M&amp;E Property Good Factor'!J21 &gt; 'Trends Settings '!$B$2,B21 &lt;=ROUND($K$1*'Trends Settings '!$B$1,0)),
ROUND('Trends Settings '!$B$2*
IF(B21&gt;ROUND($K$1*'Trends Settings '!$B$1,0),INDIRECT("'2019 Equip Index Factors'!C"&amp;TEXT(ROUND(($K$1*'Trends Settings '!$B$1),0)+2,"0")),'2019 Equip Index Factors'!C22)*0.01,0),K20))</f>
        <v>11</v>
      </c>
      <c r="L21" s="37">
        <f ca="1">IF(OR(B21=1,'M&amp;E Property Good Factor'!K22&gt;'Trends Settings '!$B$2),
ROUND('M&amp;E Property Good Factor'!K22*IF(B21&gt;ROUND($L$1*'Trends Settings '!$B$1,0),
INDIRECT("'2019 Equip Index Factors'!C"&amp;TEXT(ROUND(($L$1*'Trends Settings '!$B$1),0)+2,"0")),
'2019 Equip Index Factors'!C22)*0.01,0),
IF(OR('M&amp;E Property Good Factor'!K21 &gt; 'Trends Settings '!$B$2,B21 &lt;=ROUND($L$1*'Trends Settings '!$B$1,0)),
ROUND('Trends Settings '!$B$2*
IF(B21&gt;ROUND($L$1*'Trends Settings '!$B$1,0),INDIRECT("'2019 Equip Index Factors'!C"&amp;TEXT(ROUND(($L$1*'Trends Settings '!$B$1),0)+2,"0")),'2019 Equip Index Factors'!C22)*0.01,0),L20))</f>
        <v>12</v>
      </c>
      <c r="M21" s="37">
        <f ca="1">IF(OR(B21=1,'M&amp;E Property Good Factor'!L22&gt;'Trends Settings '!$B$2),
ROUND('M&amp;E Property Good Factor'!L22*IF(B21&gt;ROUND($M$1*'Trends Settings '!$B$1,0),
INDIRECT("'2019 Equip Index Factors'!C"&amp;TEXT(ROUND(($M$1*'Trends Settings '!$B$1),0)+2,"0")),
'2019 Equip Index Factors'!C22)*0.01,0),
IF(OR('M&amp;E Property Good Factor'!L21 &gt; 'Trends Settings '!$B$2,B21 &lt;=ROUND($M$1*'Trends Settings '!$B$1,0)),
ROUND('Trends Settings '!$B$2*
IF(B21&gt;ROUND($M$1*'Trends Settings '!$B$1,0),INDIRECT("'2019 Equip Index Factors'!C"&amp;TEXT(ROUND(($M$1*'Trends Settings '!$B$1),0)+2,"0")),'2019 Equip Index Factors'!C22)*0.01,0),M20))</f>
        <v>12</v>
      </c>
      <c r="N21" s="37">
        <f ca="1">IF(OR(B21=1,'M&amp;E Property Good Factor'!M22&gt;'Trends Settings '!$B$2),
ROUND('M&amp;E Property Good Factor'!M22*IF(B21&gt;ROUND($N$1*'Trends Settings '!$B$1,0),
INDIRECT("'2019 Equip Index Factors'!C"&amp;TEXT(ROUND(($N$1*'Trends Settings '!$B$1),0)+2,"0")),
'2019 Equip Index Factors'!C22)*0.01,0),
IF(OR('M&amp;E Property Good Factor'!M21 &gt; 'Trends Settings '!$B$2,B21 &lt;=ROUND($N$1*'Trends Settings '!$B$1,0)),
ROUND('Trends Settings '!$B$2*
IF(B21&gt;ROUND($N$1*'Trends Settings '!$B$1,0),INDIRECT("'2019 Equip Index Factors'!C"&amp;TEXT(ROUND(($N$1*'Trends Settings '!$B$1),0)+2,"0")),'2019 Equip Index Factors'!C22)*0.01,0),N20))</f>
        <v>12</v>
      </c>
      <c r="O21" s="37">
        <f ca="1">IF(OR(B21=1,'M&amp;E Property Good Factor'!N22&gt;'Trends Settings '!$B$2),
ROUND('M&amp;E Property Good Factor'!N22*IF(B21&gt;ROUND($O$1*'Trends Settings '!$B$1,0),
INDIRECT("'2019 Equip Index Factors'!C"&amp;TEXT(ROUND(($O$1*'Trends Settings '!$B$1),0)+2,"0")),
'2019 Equip Index Factors'!C22)*0.01,0),
IF(OR('M&amp;E Property Good Factor'!N21 &gt; 'Trends Settings '!$B$2,B21 &lt;=ROUND($O$1*'Trends Settings '!$B$1,0)),
ROUND('Trends Settings '!$B$2*
IF(B21&gt;ROUND($O$1*'Trends Settings '!$B$1,0),INDIRECT("'2019 Equip Index Factors'!C"&amp;TEXT(ROUND(($O$1*'Trends Settings '!$B$1),0)+2,"0")),'2019 Equip Index Factors'!C22)*0.01,0),O20))</f>
        <v>12</v>
      </c>
      <c r="P21" s="37">
        <f ca="1">IF(OR(B21=1,'M&amp;E Property Good Factor'!O22&gt;'Trends Settings '!$B$2),
ROUND('M&amp;E Property Good Factor'!O22*IF(B21&gt;ROUND($P$1*'Trends Settings '!$B$1,0),
INDIRECT("'2019 Equip Index Factors'!C"&amp;TEXT(ROUND(($P$1*'Trends Settings '!$B$1),0)+2,"0")),
'2019 Equip Index Factors'!C22)*0.01,0),
IF(OR('M&amp;E Property Good Factor'!O21 &gt; 'Trends Settings '!$B$2,B21 &lt;=ROUND($P$1*'Trends Settings '!$B$1,0)),
ROUND('Trends Settings '!$B$2*
IF(B21&gt;ROUND($P$1*'Trends Settings '!$B$1,0),INDIRECT("'2019 Equip Index Factors'!C"&amp;TEXT(ROUND(($P$1*'Trends Settings '!$B$1),0)+2,"0")),'2019 Equip Index Factors'!C22)*0.01,0),P20))</f>
        <v>18</v>
      </c>
      <c r="Q21" s="37">
        <f ca="1">IF(OR(B21=1,'M&amp;E Property Good Factor'!P22&gt;'Trends Settings '!$B$2),
ROUND('M&amp;E Property Good Factor'!P22*IF(B21&gt;ROUND($Q$1*'Trends Settings '!$B$1,0),
INDIRECT("'2019 Equip Index Factors'!C"&amp;TEXT(ROUND(($Q$1*'Trends Settings '!$B$1),0)+2,"0")),
'2019 Equip Index Factors'!C22)*0.01,0),
IF(OR('M&amp;E Property Good Factor'!P21 &gt; 'Trends Settings '!$B$2,B21 &lt;=ROUND($Q$1*'Trends Settings '!$B$1,0)),
ROUND('Trends Settings '!$B$2*
IF(B21&gt;ROUND($Q$1*'Trends Settings '!$B$1,0),INDIRECT("'2019 Equip Index Factors'!C"&amp;TEXT(ROUND(($Q$1*'Trends Settings '!$B$1),0)+2,"0")),'2019 Equip Index Factors'!C22)*0.01,0),Q20))</f>
        <v>22</v>
      </c>
      <c r="R21" s="37">
        <f ca="1">IF(OR(B21=1,'M&amp;E Property Good Factor'!Q22&gt;'Trends Settings '!$B$2),
ROUND('M&amp;E Property Good Factor'!Q22*IF(B21&gt;ROUND($R$1*'Trends Settings '!$B$1,0),
INDIRECT("'2019 Equip Index Factors'!C"&amp;TEXT(ROUND(($R$1*'Trends Settings '!$B$1),0)+2,"0")),
'2019 Equip Index Factors'!C22)*0.01,0),
IF(OR('M&amp;E Property Good Factor'!Q21 &gt; 'Trends Settings '!$B$2,B21 &lt;=ROUND($R$1*'Trends Settings '!$B$1,0)),
ROUND('Trends Settings '!$B$2*
IF(B21&gt;ROUND($R$1*'Trends Settings '!$B$1,0),INDIRECT("'2019 Equip Index Factors'!C"&amp;TEXT(ROUND(($R$1*'Trends Settings '!$B$1),0)+2,"0")),'2019 Equip Index Factors'!C22)*0.01,0),R20))</f>
        <v>31</v>
      </c>
      <c r="S21" s="37">
        <f ca="1">IF(OR(B21=1,'M&amp;E Property Good Factor'!R22&gt;'Trends Settings '!$B$2),
ROUND('M&amp;E Property Good Factor'!R22*IF(B21&gt;ROUND($S$1*'Trends Settings '!$B$1,0),
INDIRECT("'2019 Equip Index Factors'!C"&amp;TEXT(ROUND(($S$1*'Trends Settings '!$B$1),0)+2,"0")),
'2019 Equip Index Factors'!C22)*0.01,0),
IF(OR('M&amp;E Property Good Factor'!R21 &gt; 'Trends Settings '!$B$2,B21 &lt;=ROUND($S$1*'Trends Settings '!$B$1,0)),
ROUND('Trends Settings '!$B$2*
IF(B21&gt;ROUND($S$1*'Trends Settings '!$B$1,0),INDIRECT("'2019 Equip Index Factors'!C"&amp;TEXT(ROUND(($S$1*'Trends Settings '!$B$1),0)+2,"0")),'2019 Equip Index Factors'!C22)*0.01,0),S20))</f>
        <v>39</v>
      </c>
      <c r="T21" s="37">
        <f ca="1">IF(OR(B21=1,'M&amp;E Property Good Factor'!S22&gt;'Trends Settings '!$B$2),
ROUND('M&amp;E Property Good Factor'!S22*IF(B21&gt;ROUND($T$1*'Trends Settings '!$B$1,0),
INDIRECT("'2019 Equip Index Factors'!C"&amp;TEXT(ROUND(($T$1*'Trends Settings '!$B$1),0)+2,"0")),
'2019 Equip Index Factors'!C22)*0.01,0),
IF(OR('M&amp;E Property Good Factor'!S21 &gt; 'Trends Settings '!$B$2,B21 &lt;=ROUND($T$1*'Trends Settings '!$B$1,0)),
ROUND('Trends Settings '!$B$2*
IF(B21&gt;ROUND($T$1*'Trends Settings '!$B$1,0),INDIRECT("'2019 Equip Index Factors'!C"&amp;TEXT(ROUND(($T$1*'Trends Settings '!$B$1),0)+2,"0")),'2019 Equip Index Factors'!C22)*0.01,0),T20))</f>
        <v>53</v>
      </c>
      <c r="U21" s="37">
        <f ca="1">IF(OR(B21=1,'M&amp;E Property Good Factor'!T22&gt;'Trends Settings '!$B$2),
ROUND('M&amp;E Property Good Factor'!T22*IF(B21&gt;ROUND($U$1*'Trends Settings '!$B$1,0),
INDIRECT("'2019 Equip Index Factors'!C"&amp;TEXT(ROUND(($U$1*'Trends Settings '!$B$1),0)+2,"0")),
'2019 Equip Index Factors'!C22)*0.01,0),
IF(OR('M&amp;E Property Good Factor'!T21 &gt; 'Trends Settings '!$B$2,B21 &lt;=ROUND($U$1*'Trends Settings '!$B$1,0)),
ROUND('Trends Settings '!$B$2*
IF(B21&gt;ROUND($U$1*'Trends Settings '!$B$1,0),INDIRECT("'2019 Equip Index Factors'!C"&amp;TEXT(ROUND(($U$1*'Trends Settings '!$B$1),0)+2,"0")),'2019 Equip Index Factors'!C22)*0.01,0),U20))</f>
        <v>71</v>
      </c>
      <c r="V21" s="37">
        <f ca="1">IF(OR(B21=1,'M&amp;E Property Good Factor'!U22&gt;'Trends Settings '!$B$2),
ROUND('M&amp;E Property Good Factor'!U22*IF(B21&gt;ROUND($V$1*'Trends Settings '!$B$1,0),
INDIRECT("'2019 Equip Index Factors'!C"&amp;TEXT(ROUND(($V$1*'Trends Settings '!$B$1),0)+2,"0")),
'2019 Equip Index Factors'!C22)*0.01,0),
IF(OR('M&amp;E Property Good Factor'!U21 &gt; 'Trends Settings '!$B$2,B21 &lt;=ROUND($V$1*'Trends Settings '!$B$1,0)),
ROUND('Trends Settings '!$B$2*
IF(B21&gt;ROUND($V$1*'Trends Settings '!$B$1,0),INDIRECT("'2019 Equip Index Factors'!C"&amp;TEXT(ROUND(($V$1*'Trends Settings '!$B$1),0)+2,"0")),'2019 Equip Index Factors'!C22)*0.01,0),V20))</f>
        <v>85</v>
      </c>
      <c r="W21" s="37">
        <f ca="1">IF(OR(B21=1,'M&amp;E Property Good Factor'!V22&gt;'Trends Settings '!$B$2),
ROUND('M&amp;E Property Good Factor'!V22*IF(B21&gt;ROUND($W$1*'Trends Settings '!$B$1,0),
INDIRECT("'2019 Equip Index Factors'!C"&amp;TEXT(ROUND(($W$1*'Trends Settings '!$B$1),0)+2,"0")),
'2019 Equip Index Factors'!C22)*0.01,0),
IF(OR('M&amp;E Property Good Factor'!V21 &gt; 'Trends Settings '!$B$2,B21 &lt;=ROUND($W$1*'Trends Settings '!$B$1,0)),
ROUND('Trends Settings '!$B$2*
IF(B21&gt;ROUND($W$1*'Trends Settings '!$B$1,0),INDIRECT("'2019 Equip Index Factors'!C"&amp;TEXT(ROUND(($W$1*'Trends Settings '!$B$1),0)+2,"0")),'2019 Equip Index Factors'!C22)*0.01,0),W20))</f>
        <v>96</v>
      </c>
    </row>
    <row r="22" spans="1:23" ht="12.75" customHeight="1">
      <c r="A22" s="60">
        <v>1999</v>
      </c>
      <c r="B22" s="32">
        <v>21</v>
      </c>
      <c r="C22" s="37">
        <f ca="1">IF(OR(B22=1,'M&amp;E Property Good Factor'!B23&gt;'Trends Settings '!$B$2),ROUND('M&amp;E Property Good Factor'!B23*IF(B22&gt;ROUND($C$1*'Trends Settings '!$B$1,0),INDIRECT("'2019 Equip Index Factors'!C"&amp;TEXT(ROUND(($C$1*'Trends Settings '!$B$1),0)+2,"0")),'2019 Equip Index Factors'!C23)*0.01,0),IF(OR('M&amp;E Property Good Factor'!B22 &gt; 'Trends Settings '!$B$2,B22 &lt;=ROUND($C$1*'Trends Settings '!$B$1,0)),ROUND('Trends Settings '!$B$2*IF(B22&gt;ROUND($C$1*'Trends Settings '!$B$1,0),INDIRECT("'2019 Equip Index Factors'!C"&amp;TEXT(ROUND(($C$1*'Trends Settings '!$B$1),0)+2,"0")),'2019 Equip Index Factors'!C23)*0.01,0),C21))</f>
        <v>10</v>
      </c>
      <c r="D22" s="37">
        <f ca="1">IF(OR(B22=1,'M&amp;E Property Good Factor'!C23&gt;'Trends Settings '!$B$2),
ROUND('M&amp;E Property Good Factor'!C23*IF(B22&gt;ROUND($D$1*'Trends Settings '!$B$1,0),
INDIRECT("'2019 Equip Index Factors'!C"&amp;TEXT(ROUND(($D$1*'Trends Settings '!$B$1),0)+2,"0")),
'2019 Equip Index Factors'!C23)*0.01,0),
IF(OR('M&amp;E Property Good Factor'!C22 &gt; 'Trends Settings '!$B$2,B22 &lt;=ROUND($D$1*'Trends Settings '!$B$1,0)),
ROUND('Trends Settings '!$B$2*
IF(B22&gt;ROUND($D$1*'Trends Settings '!$B$1,0),INDIRECT("'2019 Equip Index Factors'!C"&amp;TEXT(ROUND(($D$1*'Trends Settings '!$B$1),0)+2,"0")),'2019 Equip Index Factors'!C23)*0.01,0),D21))</f>
        <v>10</v>
      </c>
      <c r="E22" s="37">
        <f ca="1">IF(OR(B22=1,'M&amp;E Property Good Factor'!D23&gt;'Trends Settings '!$B$2),
ROUND('M&amp;E Property Good Factor'!D23*IF(B22&gt;ROUND($E$1*'Trends Settings '!$B$1,0),
INDIRECT("'2019 Equip Index Factors'!C"&amp;TEXT(ROUND(($E$1*'Trends Settings '!$B$1),0)+2,"0")),
'2019 Equip Index Factors'!C23)*0.01,0),
IF(OR('M&amp;E Property Good Factor'!D22 &gt; 'Trends Settings '!$B$2,B22 &lt;=ROUND($E$1*'Trends Settings '!$B$1,0)),
ROUND('Trends Settings '!$B$2*
IF(B22&gt;ROUND($E$1*'Trends Settings '!$B$1,0),INDIRECT("'2019 Equip Index Factors'!C"&amp;TEXT(ROUND(($E$1*'Trends Settings '!$B$1),0)+2,"0")),'2019 Equip Index Factors'!C23)*0.01,0),E21))</f>
        <v>10</v>
      </c>
      <c r="F22" s="37">
        <f ca="1">IF(OR(B22=1,'M&amp;E Property Good Factor'!E23&gt;'Trends Settings '!$B$2),
ROUND('M&amp;E Property Good Factor'!E23*IF(B22&gt;ROUND($F$1*'Trends Settings '!$B$1,0),
INDIRECT("'2019 Equip Index Factors'!C"&amp;TEXT(ROUND(($F$1*'Trends Settings '!$B$1),0)+2,"0")),
'2019 Equip Index Factors'!C23)*0.01,0),
IF(OR('M&amp;E Property Good Factor'!E22 &gt; 'Trends Settings '!$B$2,B22 &lt;=ROUND($F$1*'Trends Settings '!$B$1,0)),
ROUND('Trends Settings '!$B$2*
IF(B22&gt;ROUND($F$1*'Trends Settings '!$B$1,0),INDIRECT("'2019 Equip Index Factors'!C"&amp;TEXT(ROUND(($F$1*'Trends Settings '!$B$1),0)+2,"0")),'2019 Equip Index Factors'!C23)*0.01,0),F21))</f>
        <v>10</v>
      </c>
      <c r="G22" s="37">
        <f ca="1">IF(OR(B22=1,'M&amp;E Property Good Factor'!F23&gt;'Trends Settings '!$B$2),
ROUND('M&amp;E Property Good Factor'!F23*IF(B22&gt;ROUND($G$1*'Trends Settings '!$B$1,0),
INDIRECT("'2019 Equip Index Factors'!C"&amp;TEXT(ROUND(($G$1*'Trends Settings '!$B$1),0)+2,"0")),
'2019 Equip Index Factors'!C23)*0.01,0),
IF(OR('M&amp;E Property Good Factor'!F22 &gt; 'Trends Settings '!$B$2,B22 &lt;=ROUND($G$1*'Trends Settings '!$B$1,0)),
ROUND('Trends Settings '!$B$2*
IF(B22&gt;ROUND($G$1*'Trends Settings '!$B$1,0),INDIRECT("'2019 Equip Index Factors'!C"&amp;TEXT(ROUND(($G$1*'Trends Settings '!$B$1),0)+2,"0")),'2019 Equip Index Factors'!C23)*0.01,0),G21))</f>
        <v>10</v>
      </c>
      <c r="H22" s="37">
        <f ca="1">IF(OR(B22=1,'M&amp;E Property Good Factor'!G23&gt;'Trends Settings '!$B$2),
ROUND('M&amp;E Property Good Factor'!G23*IF(B22&gt;ROUND($H$1*'Trends Settings '!$B$1,0),
INDIRECT("'2019 Equip Index Factors'!C"&amp;TEXT(ROUND(($H$1*'Trends Settings '!$B$1),0)+2,"0")),
'2019 Equip Index Factors'!C23)*0.01,0),
IF(OR('M&amp;E Property Good Factor'!G22 &gt; 'Trends Settings '!$B$2,B22 &lt;=ROUND($H$1*'Trends Settings '!$B$1,0)),
ROUND('Trends Settings '!$B$2*
IF(B22&gt;ROUND($H$1*'Trends Settings '!$B$1,0),INDIRECT("'2019 Equip Index Factors'!C"&amp;TEXT(ROUND(($H$1*'Trends Settings '!$B$1),0)+2,"0")),'2019 Equip Index Factors'!C23)*0.01,0),H21))</f>
        <v>10</v>
      </c>
      <c r="I22" s="37">
        <f ca="1">IF(OR(B22=1,'M&amp;E Property Good Factor'!H23&gt;'Trends Settings '!$B$2),
ROUND('M&amp;E Property Good Factor'!H23*IF(B22&gt;ROUND($I$1*'Trends Settings '!$B$1,0),
INDIRECT("'2019 Equip Index Factors'!C"&amp;TEXT(ROUND(($I$1*'Trends Settings '!$B$1),0)+2,"0")),
'2019 Equip Index Factors'!C23)*0.01,0),
IF(OR('M&amp;E Property Good Factor'!H22 &gt; 'Trends Settings '!$B$2,B22 &lt;=ROUND($I$1*'Trends Settings '!$B$1,0)),
ROUND('Trends Settings '!$B$2*
IF(B22&gt;ROUND($I$1*'Trends Settings '!$B$1,0),INDIRECT("'2019 Equip Index Factors'!C"&amp;TEXT(ROUND(($I$1*'Trends Settings '!$B$1),0)+2,"0")),'2019 Equip Index Factors'!C23)*0.01,0),I21))</f>
        <v>10</v>
      </c>
      <c r="J22" s="37">
        <f ca="1">IF(OR(B22=1,'M&amp;E Property Good Factor'!I23&gt;'Trends Settings '!$B$2),
ROUND('M&amp;E Property Good Factor'!I23*IF(B22&gt;ROUND($J$1*'Trends Settings '!$B$1,0),
INDIRECT("'2019 Equip Index Factors'!C"&amp;TEXT(ROUND(($J$1*'Trends Settings '!$B$1),0)+2,"0")),
'2019 Equip Index Factors'!C23)*0.01,0),
IF(OR('M&amp;E Property Good Factor'!I22 &gt; 'Trends Settings '!$B$2,B22 &lt;=ROUND($J$1*'Trends Settings '!$B$1,0)),
ROUND('Trends Settings '!$B$2*
IF(B22&gt;ROUND($J$1*'Trends Settings '!$B$1,0),INDIRECT("'2019 Equip Index Factors'!C"&amp;TEXT(ROUND(($J$1*'Trends Settings '!$B$1),0)+2,"0")),'2019 Equip Index Factors'!C23)*0.01,0),J21))</f>
        <v>11</v>
      </c>
      <c r="K22" s="37">
        <f ca="1">IF(OR(B22=1,'M&amp;E Property Good Factor'!J23&gt;'Trends Settings '!$B$2),
ROUND('M&amp;E Property Good Factor'!J23*IF(B22&gt;ROUND($K$1*'Trends Settings '!$B$1,0),
INDIRECT("'2019 Equip Index Factors'!C"&amp;TEXT(ROUND(($K$1*'Trends Settings '!$B$1),0)+2,"0")),
'2019 Equip Index Factors'!C23)*0.01,0),
IF(OR('M&amp;E Property Good Factor'!J22 &gt; 'Trends Settings '!$B$2,B22 &lt;=ROUND($K$1*'Trends Settings '!$B$1,0)),
ROUND('Trends Settings '!$B$2*
IF(B22&gt;ROUND($K$1*'Trends Settings '!$B$1,0),INDIRECT("'2019 Equip Index Factors'!C"&amp;TEXT(ROUND(($K$1*'Trends Settings '!$B$1),0)+2,"0")),'2019 Equip Index Factors'!C23)*0.01,0),K21))</f>
        <v>11</v>
      </c>
      <c r="L22" s="37">
        <f ca="1">IF(OR(B22=1,'M&amp;E Property Good Factor'!K23&gt;'Trends Settings '!$B$2),
ROUND('M&amp;E Property Good Factor'!K23*IF(B22&gt;ROUND($L$1*'Trends Settings '!$B$1,0),
INDIRECT("'2019 Equip Index Factors'!C"&amp;TEXT(ROUND(($L$1*'Trends Settings '!$B$1),0)+2,"0")),
'2019 Equip Index Factors'!C23)*0.01,0),
IF(OR('M&amp;E Property Good Factor'!K22 &gt; 'Trends Settings '!$B$2,B22 &lt;=ROUND($L$1*'Trends Settings '!$B$1,0)),
ROUND('Trends Settings '!$B$2*
IF(B22&gt;ROUND($L$1*'Trends Settings '!$B$1,0),INDIRECT("'2019 Equip Index Factors'!C"&amp;TEXT(ROUND(($L$1*'Trends Settings '!$B$1),0)+2,"0")),'2019 Equip Index Factors'!C23)*0.01,0),L21))</f>
        <v>12</v>
      </c>
      <c r="M22" s="37">
        <f ca="1">IF(OR(B22=1,'M&amp;E Property Good Factor'!L23&gt;'Trends Settings '!$B$2),
ROUND('M&amp;E Property Good Factor'!L23*IF(B22&gt;ROUND($M$1*'Trends Settings '!$B$1,0),
INDIRECT("'2019 Equip Index Factors'!C"&amp;TEXT(ROUND(($M$1*'Trends Settings '!$B$1),0)+2,"0")),
'2019 Equip Index Factors'!C23)*0.01,0),
IF(OR('M&amp;E Property Good Factor'!L22 &gt; 'Trends Settings '!$B$2,B22 &lt;=ROUND($M$1*'Trends Settings '!$B$1,0)),
ROUND('Trends Settings '!$B$2*
IF(B22&gt;ROUND($M$1*'Trends Settings '!$B$1,0),INDIRECT("'2019 Equip Index Factors'!C"&amp;TEXT(ROUND(($M$1*'Trends Settings '!$B$1),0)+2,"0")),'2019 Equip Index Factors'!C23)*0.01,0),M21))</f>
        <v>12</v>
      </c>
      <c r="N22" s="37">
        <f ca="1">IF(OR(B22=1,'M&amp;E Property Good Factor'!M23&gt;'Trends Settings '!$B$2),
ROUND('M&amp;E Property Good Factor'!M23*IF(B22&gt;ROUND($N$1*'Trends Settings '!$B$1,0),
INDIRECT("'2019 Equip Index Factors'!C"&amp;TEXT(ROUND(($N$1*'Trends Settings '!$B$1),0)+2,"0")),
'2019 Equip Index Factors'!C23)*0.01,0),
IF(OR('M&amp;E Property Good Factor'!M22 &gt; 'Trends Settings '!$B$2,B22 &lt;=ROUND($N$1*'Trends Settings '!$B$1,0)),
ROUND('Trends Settings '!$B$2*
IF(B22&gt;ROUND($N$1*'Trends Settings '!$B$1,0),INDIRECT("'2019 Equip Index Factors'!C"&amp;TEXT(ROUND(($N$1*'Trends Settings '!$B$1),0)+2,"0")),'2019 Equip Index Factors'!C23)*0.01,0),N21))</f>
        <v>12</v>
      </c>
      <c r="O22" s="37">
        <f ca="1">IF(OR(B22=1,'M&amp;E Property Good Factor'!N23&gt;'Trends Settings '!$B$2),
ROUND('M&amp;E Property Good Factor'!N23*IF(B22&gt;ROUND($O$1*'Trends Settings '!$B$1,0),
INDIRECT("'2019 Equip Index Factors'!C"&amp;TEXT(ROUND(($O$1*'Trends Settings '!$B$1),0)+2,"0")),
'2019 Equip Index Factors'!C23)*0.01,0),
IF(OR('M&amp;E Property Good Factor'!N22 &gt; 'Trends Settings '!$B$2,B22 &lt;=ROUND($O$1*'Trends Settings '!$B$1,0)),
ROUND('Trends Settings '!$B$2*
IF(B22&gt;ROUND($O$1*'Trends Settings '!$B$1,0),INDIRECT("'2019 Equip Index Factors'!C"&amp;TEXT(ROUND(($O$1*'Trends Settings '!$B$1),0)+2,"0")),'2019 Equip Index Factors'!C23)*0.01,0),O21))</f>
        <v>12</v>
      </c>
      <c r="P22" s="37">
        <f ca="1">IF(OR(B22=1,'M&amp;E Property Good Factor'!O23&gt;'Trends Settings '!$B$2),
ROUND('M&amp;E Property Good Factor'!O23*IF(B22&gt;ROUND($P$1*'Trends Settings '!$B$1,0),
INDIRECT("'2019 Equip Index Factors'!C"&amp;TEXT(ROUND(($P$1*'Trends Settings '!$B$1),0)+2,"0")),
'2019 Equip Index Factors'!C23)*0.01,0),
IF(OR('M&amp;E Property Good Factor'!O22 &gt; 'Trends Settings '!$B$2,B22 &lt;=ROUND($P$1*'Trends Settings '!$B$1,0)),
ROUND('Trends Settings '!$B$2*
IF(B22&gt;ROUND($P$1*'Trends Settings '!$B$1,0),INDIRECT("'2019 Equip Index Factors'!C"&amp;TEXT(ROUND(($P$1*'Trends Settings '!$B$1),0)+2,"0")),'2019 Equip Index Factors'!C23)*0.01,0),P21))</f>
        <v>15</v>
      </c>
      <c r="Q22" s="37">
        <f ca="1">IF(OR(B22=1,'M&amp;E Property Good Factor'!P23&gt;'Trends Settings '!$B$2),
ROUND('M&amp;E Property Good Factor'!P23*IF(B22&gt;ROUND($Q$1*'Trends Settings '!$B$1,0),
INDIRECT("'2019 Equip Index Factors'!C"&amp;TEXT(ROUND(($Q$1*'Trends Settings '!$B$1),0)+2,"0")),
'2019 Equip Index Factors'!C23)*0.01,0),
IF(OR('M&amp;E Property Good Factor'!P22 &gt; 'Trends Settings '!$B$2,B22 &lt;=ROUND($Q$1*'Trends Settings '!$B$1,0)),
ROUND('Trends Settings '!$B$2*
IF(B22&gt;ROUND($Q$1*'Trends Settings '!$B$1,0),INDIRECT("'2019 Equip Index Factors'!C"&amp;TEXT(ROUND(($Q$1*'Trends Settings '!$B$1),0)+2,"0")),'2019 Equip Index Factors'!C23)*0.01,0),Q21))</f>
        <v>20</v>
      </c>
      <c r="R22" s="37">
        <f ca="1">IF(OR(B22=1,'M&amp;E Property Good Factor'!Q23&gt;'Trends Settings '!$B$2),
ROUND('M&amp;E Property Good Factor'!Q23*IF(B22&gt;ROUND($R$1*'Trends Settings '!$B$1,0),
INDIRECT("'2019 Equip Index Factors'!C"&amp;TEXT(ROUND(($R$1*'Trends Settings '!$B$1),0)+2,"0")),
'2019 Equip Index Factors'!C23)*0.01,0),
IF(OR('M&amp;E Property Good Factor'!Q22 &gt; 'Trends Settings '!$B$2,B22 &lt;=ROUND($R$1*'Trends Settings '!$B$1,0)),
ROUND('Trends Settings '!$B$2*
IF(B22&gt;ROUND($R$1*'Trends Settings '!$B$1,0),INDIRECT("'2019 Equip Index Factors'!C"&amp;TEXT(ROUND(($R$1*'Trends Settings '!$B$1),0)+2,"0")),'2019 Equip Index Factors'!C23)*0.01,0),R21))</f>
        <v>28</v>
      </c>
      <c r="S22" s="37">
        <f ca="1">IF(OR(B22=1,'M&amp;E Property Good Factor'!R23&gt;'Trends Settings '!$B$2),
ROUND('M&amp;E Property Good Factor'!R23*IF(B22&gt;ROUND($S$1*'Trends Settings '!$B$1,0),
INDIRECT("'2019 Equip Index Factors'!C"&amp;TEXT(ROUND(($S$1*'Trends Settings '!$B$1),0)+2,"0")),
'2019 Equip Index Factors'!C23)*0.01,0),
IF(OR('M&amp;E Property Good Factor'!R22 &gt; 'Trends Settings '!$B$2,B22 &lt;=ROUND($S$1*'Trends Settings '!$B$1,0)),
ROUND('Trends Settings '!$B$2*
IF(B22&gt;ROUND($S$1*'Trends Settings '!$B$1,0),INDIRECT("'2019 Equip Index Factors'!C"&amp;TEXT(ROUND(($S$1*'Trends Settings '!$B$1),0)+2,"0")),'2019 Equip Index Factors'!C23)*0.01,0),S21))</f>
        <v>36</v>
      </c>
      <c r="T22" s="37">
        <f ca="1">IF(OR(B22=1,'M&amp;E Property Good Factor'!S23&gt;'Trends Settings '!$B$2),
ROUND('M&amp;E Property Good Factor'!S23*IF(B22&gt;ROUND($T$1*'Trends Settings '!$B$1,0),
INDIRECT("'2019 Equip Index Factors'!C"&amp;TEXT(ROUND(($T$1*'Trends Settings '!$B$1),0)+2,"0")),
'2019 Equip Index Factors'!C23)*0.01,0),
IF(OR('M&amp;E Property Good Factor'!S22 &gt; 'Trends Settings '!$B$2,B22 &lt;=ROUND($T$1*'Trends Settings '!$B$1,0)),
ROUND('Trends Settings '!$B$2*
IF(B22&gt;ROUND($T$1*'Trends Settings '!$B$1,0),INDIRECT("'2019 Equip Index Factors'!C"&amp;TEXT(ROUND(($T$1*'Trends Settings '!$B$1),0)+2,"0")),'2019 Equip Index Factors'!C23)*0.01,0),T21))</f>
        <v>49</v>
      </c>
      <c r="U22" s="37">
        <f ca="1">IF(OR(B22=1,'M&amp;E Property Good Factor'!T23&gt;'Trends Settings '!$B$2),
ROUND('M&amp;E Property Good Factor'!T23*IF(B22&gt;ROUND($U$1*'Trends Settings '!$B$1,0),
INDIRECT("'2019 Equip Index Factors'!C"&amp;TEXT(ROUND(($U$1*'Trends Settings '!$B$1),0)+2,"0")),
'2019 Equip Index Factors'!C23)*0.01,0),
IF(OR('M&amp;E Property Good Factor'!T22 &gt; 'Trends Settings '!$B$2,B22 &lt;=ROUND($U$1*'Trends Settings '!$B$1,0)),
ROUND('Trends Settings '!$B$2*
IF(B22&gt;ROUND($U$1*'Trends Settings '!$B$1,0),INDIRECT("'2019 Equip Index Factors'!C"&amp;TEXT(ROUND(($U$1*'Trends Settings '!$B$1),0)+2,"0")),'2019 Equip Index Factors'!C23)*0.01,0),U21))</f>
        <v>69</v>
      </c>
      <c r="V22" s="37">
        <f ca="1">IF(OR(B22=1,'M&amp;E Property Good Factor'!U23&gt;'Trends Settings '!$B$2),
ROUND('M&amp;E Property Good Factor'!U23*IF(B22&gt;ROUND($V$1*'Trends Settings '!$B$1,0),
INDIRECT("'2019 Equip Index Factors'!C"&amp;TEXT(ROUND(($V$1*'Trends Settings '!$B$1),0)+2,"0")),
'2019 Equip Index Factors'!C23)*0.01,0),
IF(OR('M&amp;E Property Good Factor'!U22 &gt; 'Trends Settings '!$B$2,B22 &lt;=ROUND($V$1*'Trends Settings '!$B$1,0)),
ROUND('Trends Settings '!$B$2*
IF(B22&gt;ROUND($V$1*'Trends Settings '!$B$1,0),INDIRECT("'2019 Equip Index Factors'!C"&amp;TEXT(ROUND(($V$1*'Trends Settings '!$B$1),0)+2,"0")),'2019 Equip Index Factors'!C23)*0.01,0),V21))</f>
        <v>83</v>
      </c>
      <c r="W22" s="37">
        <f ca="1">IF(OR(B22=1,'M&amp;E Property Good Factor'!V23&gt;'Trends Settings '!$B$2),
ROUND('M&amp;E Property Good Factor'!V23*IF(B22&gt;ROUND($W$1*'Trends Settings '!$B$1,0),
INDIRECT("'2019 Equip Index Factors'!C"&amp;TEXT(ROUND(($W$1*'Trends Settings '!$B$1),0)+2,"0")),
'2019 Equip Index Factors'!C23)*0.01,0),
IF(OR('M&amp;E Property Good Factor'!V22 &gt; 'Trends Settings '!$B$2,B22 &lt;=ROUND($W$1*'Trends Settings '!$B$1,0)),
ROUND('Trends Settings '!$B$2*
IF(B22&gt;ROUND($W$1*'Trends Settings '!$B$1,0),INDIRECT("'2019 Equip Index Factors'!C"&amp;TEXT(ROUND(($W$1*'Trends Settings '!$B$1),0)+2,"0")),'2019 Equip Index Factors'!C23)*0.01,0),W21))</f>
        <v>94</v>
      </c>
    </row>
    <row r="23" spans="1:23" ht="12.75" customHeight="1">
      <c r="A23" s="60">
        <v>1998</v>
      </c>
      <c r="B23" s="32">
        <v>22</v>
      </c>
      <c r="C23" s="37">
        <f ca="1">IF(OR(B23=1,'M&amp;E Property Good Factor'!B24&gt;'Trends Settings '!$B$2),ROUND('M&amp;E Property Good Factor'!B24*IF(B23&gt;ROUND($C$1*'Trends Settings '!$B$1,0),INDIRECT("'2019 Equip Index Factors'!C"&amp;TEXT(ROUND(($C$1*'Trends Settings '!$B$1),0)+2,"0")),'2019 Equip Index Factors'!C24)*0.01,0),IF(OR('M&amp;E Property Good Factor'!B23 &gt; 'Trends Settings '!$B$2,B23 &lt;=ROUND($C$1*'Trends Settings '!$B$1,0)),ROUND('Trends Settings '!$B$2*IF(B23&gt;ROUND($C$1*'Trends Settings '!$B$1,0),INDIRECT("'2019 Equip Index Factors'!C"&amp;TEXT(ROUND(($C$1*'Trends Settings '!$B$1),0)+2,"0")),'2019 Equip Index Factors'!C24)*0.01,0),C22))</f>
        <v>10</v>
      </c>
      <c r="D23" s="37">
        <f ca="1">IF(OR(B23=1,'M&amp;E Property Good Factor'!C24&gt;'Trends Settings '!$B$2),
ROUND('M&amp;E Property Good Factor'!C24*IF(B23&gt;ROUND($D$1*'Trends Settings '!$B$1,0),
INDIRECT("'2019 Equip Index Factors'!C"&amp;TEXT(ROUND(($D$1*'Trends Settings '!$B$1),0)+2,"0")),
'2019 Equip Index Factors'!C24)*0.01,0),
IF(OR('M&amp;E Property Good Factor'!C23 &gt; 'Trends Settings '!$B$2,B23 &lt;=ROUND($D$1*'Trends Settings '!$B$1,0)),
ROUND('Trends Settings '!$B$2*
IF(B23&gt;ROUND($D$1*'Trends Settings '!$B$1,0),INDIRECT("'2019 Equip Index Factors'!C"&amp;TEXT(ROUND(($D$1*'Trends Settings '!$B$1),0)+2,"0")),'2019 Equip Index Factors'!C24)*0.01,0),D22))</f>
        <v>10</v>
      </c>
      <c r="E23" s="37">
        <f ca="1">IF(OR(B23=1,'M&amp;E Property Good Factor'!D24&gt;'Trends Settings '!$B$2),
ROUND('M&amp;E Property Good Factor'!D24*IF(B23&gt;ROUND($E$1*'Trends Settings '!$B$1,0),
INDIRECT("'2019 Equip Index Factors'!C"&amp;TEXT(ROUND(($E$1*'Trends Settings '!$B$1),0)+2,"0")),
'2019 Equip Index Factors'!C24)*0.01,0),
IF(OR('M&amp;E Property Good Factor'!D23 &gt; 'Trends Settings '!$B$2,B23 &lt;=ROUND($E$1*'Trends Settings '!$B$1,0)),
ROUND('Trends Settings '!$B$2*
IF(B23&gt;ROUND($E$1*'Trends Settings '!$B$1,0),INDIRECT("'2019 Equip Index Factors'!C"&amp;TEXT(ROUND(($E$1*'Trends Settings '!$B$1),0)+2,"0")),'2019 Equip Index Factors'!C24)*0.01,0),E22))</f>
        <v>10</v>
      </c>
      <c r="F23" s="37">
        <f ca="1">IF(OR(B23=1,'M&amp;E Property Good Factor'!E24&gt;'Trends Settings '!$B$2),
ROUND('M&amp;E Property Good Factor'!E24*IF(B23&gt;ROUND($F$1*'Trends Settings '!$B$1,0),
INDIRECT("'2019 Equip Index Factors'!C"&amp;TEXT(ROUND(($F$1*'Trends Settings '!$B$1),0)+2,"0")),
'2019 Equip Index Factors'!C24)*0.01,0),
IF(OR('M&amp;E Property Good Factor'!E23 &gt; 'Trends Settings '!$B$2,B23 &lt;=ROUND($F$1*'Trends Settings '!$B$1,0)),
ROUND('Trends Settings '!$B$2*
IF(B23&gt;ROUND($F$1*'Trends Settings '!$B$1,0),INDIRECT("'2019 Equip Index Factors'!C"&amp;TEXT(ROUND(($F$1*'Trends Settings '!$B$1),0)+2,"0")),'2019 Equip Index Factors'!C24)*0.01,0),F22))</f>
        <v>10</v>
      </c>
      <c r="G23" s="37">
        <f ca="1">IF(OR(B23=1,'M&amp;E Property Good Factor'!F24&gt;'Trends Settings '!$B$2),
ROUND('M&amp;E Property Good Factor'!F24*IF(B23&gt;ROUND($G$1*'Trends Settings '!$B$1,0),
INDIRECT("'2019 Equip Index Factors'!C"&amp;TEXT(ROUND(($G$1*'Trends Settings '!$B$1),0)+2,"0")),
'2019 Equip Index Factors'!C24)*0.01,0),
IF(OR('M&amp;E Property Good Factor'!F23 &gt; 'Trends Settings '!$B$2,B23 &lt;=ROUND($G$1*'Trends Settings '!$B$1,0)),
ROUND('Trends Settings '!$B$2*
IF(B23&gt;ROUND($G$1*'Trends Settings '!$B$1,0),INDIRECT("'2019 Equip Index Factors'!C"&amp;TEXT(ROUND(($G$1*'Trends Settings '!$B$1),0)+2,"0")),'2019 Equip Index Factors'!C24)*0.01,0),G22))</f>
        <v>10</v>
      </c>
      <c r="H23" s="37">
        <f ca="1">IF(OR(B23=1,'M&amp;E Property Good Factor'!G24&gt;'Trends Settings '!$B$2),
ROUND('M&amp;E Property Good Factor'!G24*IF(B23&gt;ROUND($H$1*'Trends Settings '!$B$1,0),
INDIRECT("'2019 Equip Index Factors'!C"&amp;TEXT(ROUND(($H$1*'Trends Settings '!$B$1),0)+2,"0")),
'2019 Equip Index Factors'!C24)*0.01,0),
IF(OR('M&amp;E Property Good Factor'!G23 &gt; 'Trends Settings '!$B$2,B23 &lt;=ROUND($H$1*'Trends Settings '!$B$1,0)),
ROUND('Trends Settings '!$B$2*
IF(B23&gt;ROUND($H$1*'Trends Settings '!$B$1,0),INDIRECT("'2019 Equip Index Factors'!C"&amp;TEXT(ROUND(($H$1*'Trends Settings '!$B$1),0)+2,"0")),'2019 Equip Index Factors'!C24)*0.01,0),H22))</f>
        <v>10</v>
      </c>
      <c r="I23" s="37">
        <f ca="1">IF(OR(B23=1,'M&amp;E Property Good Factor'!H24&gt;'Trends Settings '!$B$2),
ROUND('M&amp;E Property Good Factor'!H24*IF(B23&gt;ROUND($I$1*'Trends Settings '!$B$1,0),
INDIRECT("'2019 Equip Index Factors'!C"&amp;TEXT(ROUND(($I$1*'Trends Settings '!$B$1),0)+2,"0")),
'2019 Equip Index Factors'!C24)*0.01,0),
IF(OR('M&amp;E Property Good Factor'!H23 &gt; 'Trends Settings '!$B$2,B23 &lt;=ROUND($I$1*'Trends Settings '!$B$1,0)),
ROUND('Trends Settings '!$B$2*
IF(B23&gt;ROUND($I$1*'Trends Settings '!$B$1,0),INDIRECT("'2019 Equip Index Factors'!C"&amp;TEXT(ROUND(($I$1*'Trends Settings '!$B$1),0)+2,"0")),'2019 Equip Index Factors'!C24)*0.01,0),I22))</f>
        <v>10</v>
      </c>
      <c r="J23" s="37">
        <f ca="1">IF(OR(B23=1,'M&amp;E Property Good Factor'!I24&gt;'Trends Settings '!$B$2),
ROUND('M&amp;E Property Good Factor'!I24*IF(B23&gt;ROUND($J$1*'Trends Settings '!$B$1,0),
INDIRECT("'2019 Equip Index Factors'!C"&amp;TEXT(ROUND(($J$1*'Trends Settings '!$B$1),0)+2,"0")),
'2019 Equip Index Factors'!C24)*0.01,0),
IF(OR('M&amp;E Property Good Factor'!I23 &gt; 'Trends Settings '!$B$2,B23 &lt;=ROUND($J$1*'Trends Settings '!$B$1,0)),
ROUND('Trends Settings '!$B$2*
IF(B23&gt;ROUND($J$1*'Trends Settings '!$B$1,0),INDIRECT("'2019 Equip Index Factors'!C"&amp;TEXT(ROUND(($J$1*'Trends Settings '!$B$1),0)+2,"0")),'2019 Equip Index Factors'!C24)*0.01,0),J22))</f>
        <v>11</v>
      </c>
      <c r="K23" s="37">
        <f ca="1">IF(OR(B23=1,'M&amp;E Property Good Factor'!J24&gt;'Trends Settings '!$B$2),
ROUND('M&amp;E Property Good Factor'!J24*IF(B23&gt;ROUND($K$1*'Trends Settings '!$B$1,0),
INDIRECT("'2019 Equip Index Factors'!C"&amp;TEXT(ROUND(($K$1*'Trends Settings '!$B$1),0)+2,"0")),
'2019 Equip Index Factors'!C24)*0.01,0),
IF(OR('M&amp;E Property Good Factor'!J23 &gt; 'Trends Settings '!$B$2,B23 &lt;=ROUND($K$1*'Trends Settings '!$B$1,0)),
ROUND('Trends Settings '!$B$2*
IF(B23&gt;ROUND($K$1*'Trends Settings '!$B$1,0),INDIRECT("'2019 Equip Index Factors'!C"&amp;TEXT(ROUND(($K$1*'Trends Settings '!$B$1),0)+2,"0")),'2019 Equip Index Factors'!C24)*0.01,0),K22))</f>
        <v>11</v>
      </c>
      <c r="L23" s="37">
        <f ca="1">IF(OR(B23=1,'M&amp;E Property Good Factor'!K24&gt;'Trends Settings '!$B$2),
ROUND('M&amp;E Property Good Factor'!K24*IF(B23&gt;ROUND($L$1*'Trends Settings '!$B$1,0),
INDIRECT("'2019 Equip Index Factors'!C"&amp;TEXT(ROUND(($L$1*'Trends Settings '!$B$1),0)+2,"0")),
'2019 Equip Index Factors'!C24)*0.01,0),
IF(OR('M&amp;E Property Good Factor'!K23 &gt; 'Trends Settings '!$B$2,B23 &lt;=ROUND($L$1*'Trends Settings '!$B$1,0)),
ROUND('Trends Settings '!$B$2*
IF(B23&gt;ROUND($L$1*'Trends Settings '!$B$1,0),INDIRECT("'2019 Equip Index Factors'!C"&amp;TEXT(ROUND(($L$1*'Trends Settings '!$B$1),0)+2,"0")),'2019 Equip Index Factors'!C24)*0.01,0),L22))</f>
        <v>12</v>
      </c>
      <c r="M23" s="37">
        <f ca="1">IF(OR(B23=1,'M&amp;E Property Good Factor'!L24&gt;'Trends Settings '!$B$2),
ROUND('M&amp;E Property Good Factor'!L24*IF(B23&gt;ROUND($M$1*'Trends Settings '!$B$1,0),
INDIRECT("'2019 Equip Index Factors'!C"&amp;TEXT(ROUND(($M$1*'Trends Settings '!$B$1),0)+2,"0")),
'2019 Equip Index Factors'!C24)*0.01,0),
IF(OR('M&amp;E Property Good Factor'!L23 &gt; 'Trends Settings '!$B$2,B23 &lt;=ROUND($M$1*'Trends Settings '!$B$1,0)),
ROUND('Trends Settings '!$B$2*
IF(B23&gt;ROUND($M$1*'Trends Settings '!$B$1,0),INDIRECT("'2019 Equip Index Factors'!C"&amp;TEXT(ROUND(($M$1*'Trends Settings '!$B$1),0)+2,"0")),'2019 Equip Index Factors'!C24)*0.01,0),M22))</f>
        <v>12</v>
      </c>
      <c r="N23" s="37">
        <f ca="1">IF(OR(B23=1,'M&amp;E Property Good Factor'!M24&gt;'Trends Settings '!$B$2),
ROUND('M&amp;E Property Good Factor'!M24*IF(B23&gt;ROUND($N$1*'Trends Settings '!$B$1,0),
INDIRECT("'2019 Equip Index Factors'!C"&amp;TEXT(ROUND(($N$1*'Trends Settings '!$B$1),0)+2,"0")),
'2019 Equip Index Factors'!C24)*0.01,0),
IF(OR('M&amp;E Property Good Factor'!M23 &gt; 'Trends Settings '!$B$2,B23 &lt;=ROUND($N$1*'Trends Settings '!$B$1,0)),
ROUND('Trends Settings '!$B$2*
IF(B23&gt;ROUND($N$1*'Trends Settings '!$B$1,0),INDIRECT("'2019 Equip Index Factors'!C"&amp;TEXT(ROUND(($N$1*'Trends Settings '!$B$1),0)+2,"0")),'2019 Equip Index Factors'!C24)*0.01,0),N22))</f>
        <v>12</v>
      </c>
      <c r="O23" s="37">
        <f ca="1">IF(OR(B23=1,'M&amp;E Property Good Factor'!N24&gt;'Trends Settings '!$B$2),
ROUND('M&amp;E Property Good Factor'!N24*IF(B23&gt;ROUND($O$1*'Trends Settings '!$B$1,0),
INDIRECT("'2019 Equip Index Factors'!C"&amp;TEXT(ROUND(($O$1*'Trends Settings '!$B$1),0)+2,"0")),
'2019 Equip Index Factors'!C24)*0.01,0),
IF(OR('M&amp;E Property Good Factor'!N23 &gt; 'Trends Settings '!$B$2,B23 &lt;=ROUND($O$1*'Trends Settings '!$B$1,0)),
ROUND('Trends Settings '!$B$2*
IF(B23&gt;ROUND($O$1*'Trends Settings '!$B$1,0),INDIRECT("'2019 Equip Index Factors'!C"&amp;TEXT(ROUND(($O$1*'Trends Settings '!$B$1),0)+2,"0")),'2019 Equip Index Factors'!C24)*0.01,0),O22))</f>
        <v>12</v>
      </c>
      <c r="P23" s="37">
        <f ca="1">IF(OR(B23=1,'M&amp;E Property Good Factor'!O24&gt;'Trends Settings '!$B$2),
ROUND('M&amp;E Property Good Factor'!O24*IF(B23&gt;ROUND($P$1*'Trends Settings '!$B$1,0),
INDIRECT("'2019 Equip Index Factors'!C"&amp;TEXT(ROUND(($P$1*'Trends Settings '!$B$1),0)+2,"0")),
'2019 Equip Index Factors'!C24)*0.01,0),
IF(OR('M&amp;E Property Good Factor'!O23 &gt; 'Trends Settings '!$B$2,B23 &lt;=ROUND($P$1*'Trends Settings '!$B$1,0)),
ROUND('Trends Settings '!$B$2*
IF(B23&gt;ROUND($P$1*'Trends Settings '!$B$1,0),INDIRECT("'2019 Equip Index Factors'!C"&amp;TEXT(ROUND(($P$1*'Trends Settings '!$B$1),0)+2,"0")),'2019 Equip Index Factors'!C24)*0.01,0),P22))</f>
        <v>13</v>
      </c>
      <c r="Q23" s="37">
        <f ca="1">IF(OR(B23=1,'M&amp;E Property Good Factor'!P24&gt;'Trends Settings '!$B$2),
ROUND('M&amp;E Property Good Factor'!P24*IF(B23&gt;ROUND($Q$1*'Trends Settings '!$B$1,0),
INDIRECT("'2019 Equip Index Factors'!C"&amp;TEXT(ROUND(($Q$1*'Trends Settings '!$B$1),0)+2,"0")),
'2019 Equip Index Factors'!C24)*0.01,0),
IF(OR('M&amp;E Property Good Factor'!P23 &gt; 'Trends Settings '!$B$2,B23 &lt;=ROUND($Q$1*'Trends Settings '!$B$1,0)),
ROUND('Trends Settings '!$B$2*
IF(B23&gt;ROUND($Q$1*'Trends Settings '!$B$1,0),INDIRECT("'2019 Equip Index Factors'!C"&amp;TEXT(ROUND(($Q$1*'Trends Settings '!$B$1),0)+2,"0")),'2019 Equip Index Factors'!C24)*0.01,0),Q22))</f>
        <v>17</v>
      </c>
      <c r="R23" s="37">
        <f ca="1">IF(OR(B23=1,'M&amp;E Property Good Factor'!Q24&gt;'Trends Settings '!$B$2),
ROUND('M&amp;E Property Good Factor'!Q24*IF(B23&gt;ROUND($R$1*'Trends Settings '!$B$1,0),
INDIRECT("'2019 Equip Index Factors'!C"&amp;TEXT(ROUND(($R$1*'Trends Settings '!$B$1),0)+2,"0")),
'2019 Equip Index Factors'!C24)*0.01,0),
IF(OR('M&amp;E Property Good Factor'!Q23 &gt; 'Trends Settings '!$B$2,B23 &lt;=ROUND($R$1*'Trends Settings '!$B$1,0)),
ROUND('Trends Settings '!$B$2*
IF(B23&gt;ROUND($R$1*'Trends Settings '!$B$1,0),INDIRECT("'2019 Equip Index Factors'!C"&amp;TEXT(ROUND(($R$1*'Trends Settings '!$B$1),0)+2,"0")),'2019 Equip Index Factors'!C24)*0.01,0),R22))</f>
        <v>24</v>
      </c>
      <c r="S23" s="37">
        <f ca="1">IF(OR(B23=1,'M&amp;E Property Good Factor'!R24&gt;'Trends Settings '!$B$2),
ROUND('M&amp;E Property Good Factor'!R24*IF(B23&gt;ROUND($S$1*'Trends Settings '!$B$1,0),
INDIRECT("'2019 Equip Index Factors'!C"&amp;TEXT(ROUND(($S$1*'Trends Settings '!$B$1),0)+2,"0")),
'2019 Equip Index Factors'!C24)*0.01,0),
IF(OR('M&amp;E Property Good Factor'!R23 &gt; 'Trends Settings '!$B$2,B23 &lt;=ROUND($S$1*'Trends Settings '!$B$1,0)),
ROUND('Trends Settings '!$B$2*
IF(B23&gt;ROUND($S$1*'Trends Settings '!$B$1,0),INDIRECT("'2019 Equip Index Factors'!C"&amp;TEXT(ROUND(($S$1*'Trends Settings '!$B$1),0)+2,"0")),'2019 Equip Index Factors'!C24)*0.01,0),S22))</f>
        <v>32</v>
      </c>
      <c r="T23" s="37">
        <f ca="1">IF(OR(B23=1,'M&amp;E Property Good Factor'!S24&gt;'Trends Settings '!$B$2),
ROUND('M&amp;E Property Good Factor'!S24*IF(B23&gt;ROUND($T$1*'Trends Settings '!$B$1,0),
INDIRECT("'2019 Equip Index Factors'!C"&amp;TEXT(ROUND(($T$1*'Trends Settings '!$B$1),0)+2,"0")),
'2019 Equip Index Factors'!C24)*0.01,0),
IF(OR('M&amp;E Property Good Factor'!S23 &gt; 'Trends Settings '!$B$2,B23 &lt;=ROUND($T$1*'Trends Settings '!$B$1,0)),
ROUND('Trends Settings '!$B$2*
IF(B23&gt;ROUND($T$1*'Trends Settings '!$B$1,0),INDIRECT("'2019 Equip Index Factors'!C"&amp;TEXT(ROUND(($T$1*'Trends Settings '!$B$1),0)+2,"0")),'2019 Equip Index Factors'!C24)*0.01,0),T22))</f>
        <v>45</v>
      </c>
      <c r="U23" s="37">
        <f ca="1">IF(OR(B23=1,'M&amp;E Property Good Factor'!T24&gt;'Trends Settings '!$B$2),
ROUND('M&amp;E Property Good Factor'!T24*IF(B23&gt;ROUND($U$1*'Trends Settings '!$B$1,0),
INDIRECT("'2019 Equip Index Factors'!C"&amp;TEXT(ROUND(($U$1*'Trends Settings '!$B$1),0)+2,"0")),
'2019 Equip Index Factors'!C24)*0.01,0),
IF(OR('M&amp;E Property Good Factor'!T23 &gt; 'Trends Settings '!$B$2,B23 &lt;=ROUND($U$1*'Trends Settings '!$B$1,0)),
ROUND('Trends Settings '!$B$2*
IF(B23&gt;ROUND($U$1*'Trends Settings '!$B$1,0),INDIRECT("'2019 Equip Index Factors'!C"&amp;TEXT(ROUND(($U$1*'Trends Settings '!$B$1),0)+2,"0")),'2019 Equip Index Factors'!C24)*0.01,0),U22))</f>
        <v>65</v>
      </c>
      <c r="V23" s="37">
        <f ca="1">IF(OR(B23=1,'M&amp;E Property Good Factor'!U24&gt;'Trends Settings '!$B$2),
ROUND('M&amp;E Property Good Factor'!U24*IF(B23&gt;ROUND($V$1*'Trends Settings '!$B$1,0),
INDIRECT("'2019 Equip Index Factors'!C"&amp;TEXT(ROUND(($V$1*'Trends Settings '!$B$1),0)+2,"0")),
'2019 Equip Index Factors'!C24)*0.01,0),
IF(OR('M&amp;E Property Good Factor'!U23 &gt; 'Trends Settings '!$B$2,B23 &lt;=ROUND($V$1*'Trends Settings '!$B$1,0)),
ROUND('Trends Settings '!$B$2*
IF(B23&gt;ROUND($V$1*'Trends Settings '!$B$1,0),INDIRECT("'2019 Equip Index Factors'!C"&amp;TEXT(ROUND(($V$1*'Trends Settings '!$B$1),0)+2,"0")),'2019 Equip Index Factors'!C24)*0.01,0),V22))</f>
        <v>80</v>
      </c>
      <c r="W23" s="37">
        <f ca="1">IF(OR(B23=1,'M&amp;E Property Good Factor'!V24&gt;'Trends Settings '!$B$2),
ROUND('M&amp;E Property Good Factor'!V24*IF(B23&gt;ROUND($W$1*'Trends Settings '!$B$1,0),
INDIRECT("'2019 Equip Index Factors'!C"&amp;TEXT(ROUND(($W$1*'Trends Settings '!$B$1),0)+2,"0")),
'2019 Equip Index Factors'!C24)*0.01,0),
IF(OR('M&amp;E Property Good Factor'!V23 &gt; 'Trends Settings '!$B$2,B23 &lt;=ROUND($W$1*'Trends Settings '!$B$1,0)),
ROUND('Trends Settings '!$B$2*
IF(B23&gt;ROUND($W$1*'Trends Settings '!$B$1,0),INDIRECT("'2019 Equip Index Factors'!C"&amp;TEXT(ROUND(($W$1*'Trends Settings '!$B$1),0)+2,"0")),'2019 Equip Index Factors'!C24)*0.01,0),W22))</f>
        <v>92</v>
      </c>
    </row>
    <row r="24" spans="1:23" ht="12.75" customHeight="1">
      <c r="A24" s="60">
        <v>1997</v>
      </c>
      <c r="B24" s="32">
        <v>23</v>
      </c>
      <c r="C24" s="37">
        <f ca="1">IF(OR(B24=1,'M&amp;E Property Good Factor'!B25&gt;'Trends Settings '!$B$2),ROUND('M&amp;E Property Good Factor'!B25*IF(B24&gt;ROUND($C$1*'Trends Settings '!$B$1,0),INDIRECT("'2019 Equip Index Factors'!C"&amp;TEXT(ROUND(($C$1*'Trends Settings '!$B$1),0)+2,"0")),'2019 Equip Index Factors'!C25)*0.01,0),IF(OR('M&amp;E Property Good Factor'!B24 &gt; 'Trends Settings '!$B$2,B24 &lt;=ROUND($C$1*'Trends Settings '!$B$1,0)),ROUND('Trends Settings '!$B$2*IF(B24&gt;ROUND($C$1*'Trends Settings '!$B$1,0),INDIRECT("'2019 Equip Index Factors'!C"&amp;TEXT(ROUND(($C$1*'Trends Settings '!$B$1),0)+2,"0")),'2019 Equip Index Factors'!C25)*0.01,0),C23))</f>
        <v>10</v>
      </c>
      <c r="D24" s="37">
        <f ca="1">IF(OR(B24=1,'M&amp;E Property Good Factor'!C25&gt;'Trends Settings '!$B$2),
ROUND('M&amp;E Property Good Factor'!C25*IF(B24&gt;ROUND($D$1*'Trends Settings '!$B$1,0),
INDIRECT("'2019 Equip Index Factors'!C"&amp;TEXT(ROUND(($D$1*'Trends Settings '!$B$1),0)+2,"0")),
'2019 Equip Index Factors'!C25)*0.01,0),
IF(OR('M&amp;E Property Good Factor'!C24 &gt; 'Trends Settings '!$B$2,B24 &lt;=ROUND($D$1*'Trends Settings '!$B$1,0)),
ROUND('Trends Settings '!$B$2*
IF(B24&gt;ROUND($D$1*'Trends Settings '!$B$1,0),INDIRECT("'2019 Equip Index Factors'!C"&amp;TEXT(ROUND(($D$1*'Trends Settings '!$B$1),0)+2,"0")),'2019 Equip Index Factors'!C25)*0.01,0),D23))</f>
        <v>10</v>
      </c>
      <c r="E24" s="37">
        <f ca="1">IF(OR(B24=1,'M&amp;E Property Good Factor'!D25&gt;'Trends Settings '!$B$2),
ROUND('M&amp;E Property Good Factor'!D25*IF(B24&gt;ROUND($E$1*'Trends Settings '!$B$1,0),
INDIRECT("'2019 Equip Index Factors'!C"&amp;TEXT(ROUND(($E$1*'Trends Settings '!$B$1),0)+2,"0")),
'2019 Equip Index Factors'!C25)*0.01,0),
IF(OR('M&amp;E Property Good Factor'!D24 &gt; 'Trends Settings '!$B$2,B24 &lt;=ROUND($E$1*'Trends Settings '!$B$1,0)),
ROUND('Trends Settings '!$B$2*
IF(B24&gt;ROUND($E$1*'Trends Settings '!$B$1,0),INDIRECT("'2019 Equip Index Factors'!C"&amp;TEXT(ROUND(($E$1*'Trends Settings '!$B$1),0)+2,"0")),'2019 Equip Index Factors'!C25)*0.01,0),E23))</f>
        <v>10</v>
      </c>
      <c r="F24" s="37">
        <f ca="1">IF(OR(B24=1,'M&amp;E Property Good Factor'!E25&gt;'Trends Settings '!$B$2),
ROUND('M&amp;E Property Good Factor'!E25*IF(B24&gt;ROUND($F$1*'Trends Settings '!$B$1,0),
INDIRECT("'2019 Equip Index Factors'!C"&amp;TEXT(ROUND(($F$1*'Trends Settings '!$B$1),0)+2,"0")),
'2019 Equip Index Factors'!C25)*0.01,0),
IF(OR('M&amp;E Property Good Factor'!E24 &gt; 'Trends Settings '!$B$2,B24 &lt;=ROUND($F$1*'Trends Settings '!$B$1,0)),
ROUND('Trends Settings '!$B$2*
IF(B24&gt;ROUND($F$1*'Trends Settings '!$B$1,0),INDIRECT("'2019 Equip Index Factors'!C"&amp;TEXT(ROUND(($F$1*'Trends Settings '!$B$1),0)+2,"0")),'2019 Equip Index Factors'!C25)*0.01,0),F23))</f>
        <v>10</v>
      </c>
      <c r="G24" s="37">
        <f ca="1">IF(OR(B24=1,'M&amp;E Property Good Factor'!F25&gt;'Trends Settings '!$B$2),
ROUND('M&amp;E Property Good Factor'!F25*IF(B24&gt;ROUND($G$1*'Trends Settings '!$B$1,0),
INDIRECT("'2019 Equip Index Factors'!C"&amp;TEXT(ROUND(($G$1*'Trends Settings '!$B$1),0)+2,"0")),
'2019 Equip Index Factors'!C25)*0.01,0),
IF(OR('M&amp;E Property Good Factor'!F24 &gt; 'Trends Settings '!$B$2,B24 &lt;=ROUND($G$1*'Trends Settings '!$B$1,0)),
ROUND('Trends Settings '!$B$2*
IF(B24&gt;ROUND($G$1*'Trends Settings '!$B$1,0),INDIRECT("'2019 Equip Index Factors'!C"&amp;TEXT(ROUND(($G$1*'Trends Settings '!$B$1),0)+2,"0")),'2019 Equip Index Factors'!C25)*0.01,0),G23))</f>
        <v>10</v>
      </c>
      <c r="H24" s="37">
        <f ca="1">IF(OR(B24=1,'M&amp;E Property Good Factor'!G25&gt;'Trends Settings '!$B$2),
ROUND('M&amp;E Property Good Factor'!G25*IF(B24&gt;ROUND($H$1*'Trends Settings '!$B$1,0),
INDIRECT("'2019 Equip Index Factors'!C"&amp;TEXT(ROUND(($H$1*'Trends Settings '!$B$1),0)+2,"0")),
'2019 Equip Index Factors'!C25)*0.01,0),
IF(OR('M&amp;E Property Good Factor'!G24 &gt; 'Trends Settings '!$B$2,B24 &lt;=ROUND($H$1*'Trends Settings '!$B$1,0)),
ROUND('Trends Settings '!$B$2*
IF(B24&gt;ROUND($H$1*'Trends Settings '!$B$1,0),INDIRECT("'2019 Equip Index Factors'!C"&amp;TEXT(ROUND(($H$1*'Trends Settings '!$B$1),0)+2,"0")),'2019 Equip Index Factors'!C25)*0.01,0),H23))</f>
        <v>10</v>
      </c>
      <c r="I24" s="37">
        <f ca="1">IF(OR(B24=1,'M&amp;E Property Good Factor'!H25&gt;'Trends Settings '!$B$2),
ROUND('M&amp;E Property Good Factor'!H25*IF(B24&gt;ROUND($I$1*'Trends Settings '!$B$1,0),
INDIRECT("'2019 Equip Index Factors'!C"&amp;TEXT(ROUND(($I$1*'Trends Settings '!$B$1),0)+2,"0")),
'2019 Equip Index Factors'!C25)*0.01,0),
IF(OR('M&amp;E Property Good Factor'!H24 &gt; 'Trends Settings '!$B$2,B24 &lt;=ROUND($I$1*'Trends Settings '!$B$1,0)),
ROUND('Trends Settings '!$B$2*
IF(B24&gt;ROUND($I$1*'Trends Settings '!$B$1,0),INDIRECT("'2019 Equip Index Factors'!C"&amp;TEXT(ROUND(($I$1*'Trends Settings '!$B$1),0)+2,"0")),'2019 Equip Index Factors'!C25)*0.01,0),I23))</f>
        <v>10</v>
      </c>
      <c r="J24" s="37">
        <f ca="1">IF(OR(B24=1,'M&amp;E Property Good Factor'!I25&gt;'Trends Settings '!$B$2),
ROUND('M&amp;E Property Good Factor'!I25*IF(B24&gt;ROUND($J$1*'Trends Settings '!$B$1,0),
INDIRECT("'2019 Equip Index Factors'!C"&amp;TEXT(ROUND(($J$1*'Trends Settings '!$B$1),0)+2,"0")),
'2019 Equip Index Factors'!C25)*0.01,0),
IF(OR('M&amp;E Property Good Factor'!I24 &gt; 'Trends Settings '!$B$2,B24 &lt;=ROUND($J$1*'Trends Settings '!$B$1,0)),
ROUND('Trends Settings '!$B$2*
IF(B24&gt;ROUND($J$1*'Trends Settings '!$B$1,0),INDIRECT("'2019 Equip Index Factors'!C"&amp;TEXT(ROUND(($J$1*'Trends Settings '!$B$1),0)+2,"0")),'2019 Equip Index Factors'!C25)*0.01,0),J23))</f>
        <v>11</v>
      </c>
      <c r="K24" s="37">
        <f ca="1">IF(OR(B24=1,'M&amp;E Property Good Factor'!J25&gt;'Trends Settings '!$B$2),
ROUND('M&amp;E Property Good Factor'!J25*IF(B24&gt;ROUND($K$1*'Trends Settings '!$B$1,0),
INDIRECT("'2019 Equip Index Factors'!C"&amp;TEXT(ROUND(($K$1*'Trends Settings '!$B$1),0)+2,"0")),
'2019 Equip Index Factors'!C25)*0.01,0),
IF(OR('M&amp;E Property Good Factor'!J24 &gt; 'Trends Settings '!$B$2,B24 &lt;=ROUND($K$1*'Trends Settings '!$B$1,0)),
ROUND('Trends Settings '!$B$2*
IF(B24&gt;ROUND($K$1*'Trends Settings '!$B$1,0),INDIRECT("'2019 Equip Index Factors'!C"&amp;TEXT(ROUND(($K$1*'Trends Settings '!$B$1),0)+2,"0")),'2019 Equip Index Factors'!C25)*0.01,0),K23))</f>
        <v>11</v>
      </c>
      <c r="L24" s="37">
        <f ca="1">IF(OR(B24=1,'M&amp;E Property Good Factor'!K25&gt;'Trends Settings '!$B$2),
ROUND('M&amp;E Property Good Factor'!K25*IF(B24&gt;ROUND($L$1*'Trends Settings '!$B$1,0),
INDIRECT("'2019 Equip Index Factors'!C"&amp;TEXT(ROUND(($L$1*'Trends Settings '!$B$1),0)+2,"0")),
'2019 Equip Index Factors'!C25)*0.01,0),
IF(OR('M&amp;E Property Good Factor'!K24 &gt; 'Trends Settings '!$B$2,B24 &lt;=ROUND($L$1*'Trends Settings '!$B$1,0)),
ROUND('Trends Settings '!$B$2*
IF(B24&gt;ROUND($L$1*'Trends Settings '!$B$1,0),INDIRECT("'2019 Equip Index Factors'!C"&amp;TEXT(ROUND(($L$1*'Trends Settings '!$B$1),0)+2,"0")),'2019 Equip Index Factors'!C25)*0.01,0),L23))</f>
        <v>12</v>
      </c>
      <c r="M24" s="37">
        <f ca="1">IF(OR(B24=1,'M&amp;E Property Good Factor'!L25&gt;'Trends Settings '!$B$2),
ROUND('M&amp;E Property Good Factor'!L25*IF(B24&gt;ROUND($M$1*'Trends Settings '!$B$1,0),
INDIRECT("'2019 Equip Index Factors'!C"&amp;TEXT(ROUND(($M$1*'Trends Settings '!$B$1),0)+2,"0")),
'2019 Equip Index Factors'!C25)*0.01,0),
IF(OR('M&amp;E Property Good Factor'!L24 &gt; 'Trends Settings '!$B$2,B24 &lt;=ROUND($M$1*'Trends Settings '!$B$1,0)),
ROUND('Trends Settings '!$B$2*
IF(B24&gt;ROUND($M$1*'Trends Settings '!$B$1,0),INDIRECT("'2019 Equip Index Factors'!C"&amp;TEXT(ROUND(($M$1*'Trends Settings '!$B$1),0)+2,"0")),'2019 Equip Index Factors'!C25)*0.01,0),M23))</f>
        <v>12</v>
      </c>
      <c r="N24" s="37">
        <f ca="1">IF(OR(B24=1,'M&amp;E Property Good Factor'!M25&gt;'Trends Settings '!$B$2),
ROUND('M&amp;E Property Good Factor'!M25*IF(B24&gt;ROUND($N$1*'Trends Settings '!$B$1,0),
INDIRECT("'2019 Equip Index Factors'!C"&amp;TEXT(ROUND(($N$1*'Trends Settings '!$B$1),0)+2,"0")),
'2019 Equip Index Factors'!C25)*0.01,0),
IF(OR('M&amp;E Property Good Factor'!M24 &gt; 'Trends Settings '!$B$2,B24 &lt;=ROUND($N$1*'Trends Settings '!$B$1,0)),
ROUND('Trends Settings '!$B$2*
IF(B24&gt;ROUND($N$1*'Trends Settings '!$B$1,0),INDIRECT("'2019 Equip Index Factors'!C"&amp;TEXT(ROUND(($N$1*'Trends Settings '!$B$1),0)+2,"0")),'2019 Equip Index Factors'!C25)*0.01,0),N23))</f>
        <v>12</v>
      </c>
      <c r="O24" s="37">
        <f ca="1">IF(OR(B24=1,'M&amp;E Property Good Factor'!N25&gt;'Trends Settings '!$B$2),
ROUND('M&amp;E Property Good Factor'!N25*IF(B24&gt;ROUND($O$1*'Trends Settings '!$B$1,0),
INDIRECT("'2019 Equip Index Factors'!C"&amp;TEXT(ROUND(($O$1*'Trends Settings '!$B$1),0)+2,"0")),
'2019 Equip Index Factors'!C25)*0.01,0),
IF(OR('M&amp;E Property Good Factor'!N24 &gt; 'Trends Settings '!$B$2,B24 &lt;=ROUND($O$1*'Trends Settings '!$B$1,0)),
ROUND('Trends Settings '!$B$2*
IF(B24&gt;ROUND($O$1*'Trends Settings '!$B$1,0),INDIRECT("'2019 Equip Index Factors'!C"&amp;TEXT(ROUND(($O$1*'Trends Settings '!$B$1),0)+2,"0")),'2019 Equip Index Factors'!C25)*0.01,0),O23))</f>
        <v>12</v>
      </c>
      <c r="P24" s="37">
        <f ca="1">IF(OR(B24=1,'M&amp;E Property Good Factor'!O25&gt;'Trends Settings '!$B$2),
ROUND('M&amp;E Property Good Factor'!O25*IF(B24&gt;ROUND($P$1*'Trends Settings '!$B$1,0),
INDIRECT("'2019 Equip Index Factors'!C"&amp;TEXT(ROUND(($P$1*'Trends Settings '!$B$1),0)+2,"0")),
'2019 Equip Index Factors'!C25)*0.01,0),
IF(OR('M&amp;E Property Good Factor'!O24 &gt; 'Trends Settings '!$B$2,B24 &lt;=ROUND($P$1*'Trends Settings '!$B$1,0)),
ROUND('Trends Settings '!$B$2*
IF(B24&gt;ROUND($P$1*'Trends Settings '!$B$1,0),INDIRECT("'2019 Equip Index Factors'!C"&amp;TEXT(ROUND(($P$1*'Trends Settings '!$B$1),0)+2,"0")),'2019 Equip Index Factors'!C25)*0.01,0),P23))</f>
        <v>13</v>
      </c>
      <c r="Q24" s="37">
        <f ca="1">IF(OR(B24=1,'M&amp;E Property Good Factor'!P25&gt;'Trends Settings '!$B$2),
ROUND('M&amp;E Property Good Factor'!P25*IF(B24&gt;ROUND($Q$1*'Trends Settings '!$B$1,0),
INDIRECT("'2019 Equip Index Factors'!C"&amp;TEXT(ROUND(($Q$1*'Trends Settings '!$B$1),0)+2,"0")),
'2019 Equip Index Factors'!C25)*0.01,0),
IF(OR('M&amp;E Property Good Factor'!P24 &gt; 'Trends Settings '!$B$2,B24 &lt;=ROUND($Q$1*'Trends Settings '!$B$1,0)),
ROUND('Trends Settings '!$B$2*
IF(B24&gt;ROUND($Q$1*'Trends Settings '!$B$1,0),INDIRECT("'2019 Equip Index Factors'!C"&amp;TEXT(ROUND(($Q$1*'Trends Settings '!$B$1),0)+2,"0")),'2019 Equip Index Factors'!C25)*0.01,0),Q23))</f>
        <v>14</v>
      </c>
      <c r="R24" s="37">
        <f ca="1">IF(OR(B24=1,'M&amp;E Property Good Factor'!Q25&gt;'Trends Settings '!$B$2),
ROUND('M&amp;E Property Good Factor'!Q25*IF(B24&gt;ROUND($R$1*'Trends Settings '!$B$1,0),
INDIRECT("'2019 Equip Index Factors'!C"&amp;TEXT(ROUND(($R$1*'Trends Settings '!$B$1),0)+2,"0")),
'2019 Equip Index Factors'!C25)*0.01,0),
IF(OR('M&amp;E Property Good Factor'!Q24 &gt; 'Trends Settings '!$B$2,B24 &lt;=ROUND($R$1*'Trends Settings '!$B$1,0)),
ROUND('Trends Settings '!$B$2*
IF(B24&gt;ROUND($R$1*'Trends Settings '!$B$1,0),INDIRECT("'2019 Equip Index Factors'!C"&amp;TEXT(ROUND(($R$1*'Trends Settings '!$B$1),0)+2,"0")),'2019 Equip Index Factors'!C25)*0.01,0),R23))</f>
        <v>21</v>
      </c>
      <c r="S24" s="37">
        <f ca="1">IF(OR(B24=1,'M&amp;E Property Good Factor'!R25&gt;'Trends Settings '!$B$2),
ROUND('M&amp;E Property Good Factor'!R25*IF(B24&gt;ROUND($S$1*'Trends Settings '!$B$1,0),
INDIRECT("'2019 Equip Index Factors'!C"&amp;TEXT(ROUND(($S$1*'Trends Settings '!$B$1),0)+2,"0")),
'2019 Equip Index Factors'!C25)*0.01,0),
IF(OR('M&amp;E Property Good Factor'!R24 &gt; 'Trends Settings '!$B$2,B24 &lt;=ROUND($S$1*'Trends Settings '!$B$1,0)),
ROUND('Trends Settings '!$B$2*
IF(B24&gt;ROUND($S$1*'Trends Settings '!$B$1,0),INDIRECT("'2019 Equip Index Factors'!C"&amp;TEXT(ROUND(($S$1*'Trends Settings '!$B$1),0)+2,"0")),'2019 Equip Index Factors'!C25)*0.01,0),S23))</f>
        <v>29</v>
      </c>
      <c r="T24" s="37">
        <f ca="1">IF(OR(B24=1,'M&amp;E Property Good Factor'!S25&gt;'Trends Settings '!$B$2),
ROUND('M&amp;E Property Good Factor'!S25*IF(B24&gt;ROUND($T$1*'Trends Settings '!$B$1,0),
INDIRECT("'2019 Equip Index Factors'!C"&amp;TEXT(ROUND(($T$1*'Trends Settings '!$B$1),0)+2,"0")),
'2019 Equip Index Factors'!C25)*0.01,0),
IF(OR('M&amp;E Property Good Factor'!S24 &gt; 'Trends Settings '!$B$2,B24 &lt;=ROUND($T$1*'Trends Settings '!$B$1,0)),
ROUND('Trends Settings '!$B$2*
IF(B24&gt;ROUND($T$1*'Trends Settings '!$B$1,0),INDIRECT("'2019 Equip Index Factors'!C"&amp;TEXT(ROUND(($T$1*'Trends Settings '!$B$1),0)+2,"0")),'2019 Equip Index Factors'!C25)*0.01,0),T23))</f>
        <v>41</v>
      </c>
      <c r="U24" s="37">
        <f ca="1">IF(OR(B24=1,'M&amp;E Property Good Factor'!T25&gt;'Trends Settings '!$B$2),
ROUND('M&amp;E Property Good Factor'!T25*IF(B24&gt;ROUND($U$1*'Trends Settings '!$B$1,0),
INDIRECT("'2019 Equip Index Factors'!C"&amp;TEXT(ROUND(($U$1*'Trends Settings '!$B$1),0)+2,"0")),
'2019 Equip Index Factors'!C25)*0.01,0),
IF(OR('M&amp;E Property Good Factor'!T24 &gt; 'Trends Settings '!$B$2,B24 &lt;=ROUND($U$1*'Trends Settings '!$B$1,0)),
ROUND('Trends Settings '!$B$2*
IF(B24&gt;ROUND($U$1*'Trends Settings '!$B$1,0),INDIRECT("'2019 Equip Index Factors'!C"&amp;TEXT(ROUND(($U$1*'Trends Settings '!$B$1),0)+2,"0")),'2019 Equip Index Factors'!C25)*0.01,0),U23))</f>
        <v>61</v>
      </c>
      <c r="V24" s="37">
        <f ca="1">IF(OR(B24=1,'M&amp;E Property Good Factor'!U25&gt;'Trends Settings '!$B$2),
ROUND('M&amp;E Property Good Factor'!U25*IF(B24&gt;ROUND($V$1*'Trends Settings '!$B$1,0),
INDIRECT("'2019 Equip Index Factors'!C"&amp;TEXT(ROUND(($V$1*'Trends Settings '!$B$1),0)+2,"0")),
'2019 Equip Index Factors'!C25)*0.01,0),
IF(OR('M&amp;E Property Good Factor'!U24 &gt; 'Trends Settings '!$B$2,B24 &lt;=ROUND($V$1*'Trends Settings '!$B$1,0)),
ROUND('Trends Settings '!$B$2*
IF(B24&gt;ROUND($V$1*'Trends Settings '!$B$1,0),INDIRECT("'2019 Equip Index Factors'!C"&amp;TEXT(ROUND(($V$1*'Trends Settings '!$B$1),0)+2,"0")),'2019 Equip Index Factors'!C25)*0.01,0),V23))</f>
        <v>77</v>
      </c>
      <c r="W24" s="37">
        <f ca="1">IF(OR(B24=1,'M&amp;E Property Good Factor'!V25&gt;'Trends Settings '!$B$2),
ROUND('M&amp;E Property Good Factor'!V25*IF(B24&gt;ROUND($W$1*'Trends Settings '!$B$1,0),
INDIRECT("'2019 Equip Index Factors'!C"&amp;TEXT(ROUND(($W$1*'Trends Settings '!$B$1),0)+2,"0")),
'2019 Equip Index Factors'!C25)*0.01,0),
IF(OR('M&amp;E Property Good Factor'!V24 &gt; 'Trends Settings '!$B$2,B24 &lt;=ROUND($W$1*'Trends Settings '!$B$1,0)),
ROUND('Trends Settings '!$B$2*
IF(B24&gt;ROUND($W$1*'Trends Settings '!$B$1,0),INDIRECT("'2019 Equip Index Factors'!C"&amp;TEXT(ROUND(($W$1*'Trends Settings '!$B$1),0)+2,"0")),'2019 Equip Index Factors'!C25)*0.01,0),W23))</f>
        <v>90</v>
      </c>
    </row>
    <row r="25" spans="1:23" ht="12.75" customHeight="1">
      <c r="A25" s="60">
        <v>1996</v>
      </c>
      <c r="B25" s="32">
        <v>24</v>
      </c>
      <c r="C25" s="37">
        <f ca="1">IF(OR(B25=1,'M&amp;E Property Good Factor'!B26&gt;'Trends Settings '!$B$2),ROUND('M&amp;E Property Good Factor'!B26*IF(B25&gt;ROUND($C$1*'Trends Settings '!$B$1,0),INDIRECT("'2019 Equip Index Factors'!C"&amp;TEXT(ROUND(($C$1*'Trends Settings '!$B$1),0)+2,"0")),'2019 Equip Index Factors'!C26)*0.01,0),IF(OR('M&amp;E Property Good Factor'!B25 &gt; 'Trends Settings '!$B$2,B25 &lt;=ROUND($C$1*'Trends Settings '!$B$1,0)),ROUND('Trends Settings '!$B$2*IF(B25&gt;ROUND($C$1*'Trends Settings '!$B$1,0),INDIRECT("'2019 Equip Index Factors'!C"&amp;TEXT(ROUND(($C$1*'Trends Settings '!$B$1),0)+2,"0")),'2019 Equip Index Factors'!C26)*0.01,0),C24))</f>
        <v>10</v>
      </c>
      <c r="D25" s="37">
        <f ca="1">IF(OR(B25=1,'M&amp;E Property Good Factor'!C26&gt;'Trends Settings '!$B$2),
ROUND('M&amp;E Property Good Factor'!C26*IF(B25&gt;ROUND($D$1*'Trends Settings '!$B$1,0),
INDIRECT("'2019 Equip Index Factors'!C"&amp;TEXT(ROUND(($D$1*'Trends Settings '!$B$1),0)+2,"0")),
'2019 Equip Index Factors'!C26)*0.01,0),
IF(OR('M&amp;E Property Good Factor'!C25 &gt; 'Trends Settings '!$B$2,B25 &lt;=ROUND($D$1*'Trends Settings '!$B$1,0)),
ROUND('Trends Settings '!$B$2*
IF(B25&gt;ROUND($D$1*'Trends Settings '!$B$1,0),INDIRECT("'2019 Equip Index Factors'!C"&amp;TEXT(ROUND(($D$1*'Trends Settings '!$B$1),0)+2,"0")),'2019 Equip Index Factors'!C26)*0.01,0),D24))</f>
        <v>10</v>
      </c>
      <c r="E25" s="37">
        <f ca="1">IF(OR(B25=1,'M&amp;E Property Good Factor'!D26&gt;'Trends Settings '!$B$2),
ROUND('M&amp;E Property Good Factor'!D26*IF(B25&gt;ROUND($E$1*'Trends Settings '!$B$1,0),
INDIRECT("'2019 Equip Index Factors'!C"&amp;TEXT(ROUND(($E$1*'Trends Settings '!$B$1),0)+2,"0")),
'2019 Equip Index Factors'!C26)*0.01,0),
IF(OR('M&amp;E Property Good Factor'!D25 &gt; 'Trends Settings '!$B$2,B25 &lt;=ROUND($E$1*'Trends Settings '!$B$1,0)),
ROUND('Trends Settings '!$B$2*
IF(B25&gt;ROUND($E$1*'Trends Settings '!$B$1,0),INDIRECT("'2019 Equip Index Factors'!C"&amp;TEXT(ROUND(($E$1*'Trends Settings '!$B$1),0)+2,"0")),'2019 Equip Index Factors'!C26)*0.01,0),E24))</f>
        <v>10</v>
      </c>
      <c r="F25" s="37">
        <f ca="1">IF(OR(B25=1,'M&amp;E Property Good Factor'!E26&gt;'Trends Settings '!$B$2),
ROUND('M&amp;E Property Good Factor'!E26*IF(B25&gt;ROUND($F$1*'Trends Settings '!$B$1,0),
INDIRECT("'2019 Equip Index Factors'!C"&amp;TEXT(ROUND(($F$1*'Trends Settings '!$B$1),0)+2,"0")),
'2019 Equip Index Factors'!C26)*0.01,0),
IF(OR('M&amp;E Property Good Factor'!E25 &gt; 'Trends Settings '!$B$2,B25 &lt;=ROUND($F$1*'Trends Settings '!$B$1,0)),
ROUND('Trends Settings '!$B$2*
IF(B25&gt;ROUND($F$1*'Trends Settings '!$B$1,0),INDIRECT("'2019 Equip Index Factors'!C"&amp;TEXT(ROUND(($F$1*'Trends Settings '!$B$1),0)+2,"0")),'2019 Equip Index Factors'!C26)*0.01,0),F24))</f>
        <v>10</v>
      </c>
      <c r="G25" s="37">
        <f ca="1">IF(OR(B25=1,'M&amp;E Property Good Factor'!F26&gt;'Trends Settings '!$B$2),
ROUND('M&amp;E Property Good Factor'!F26*IF(B25&gt;ROUND($G$1*'Trends Settings '!$B$1,0),
INDIRECT("'2019 Equip Index Factors'!C"&amp;TEXT(ROUND(($G$1*'Trends Settings '!$B$1),0)+2,"0")),
'2019 Equip Index Factors'!C26)*0.01,0),
IF(OR('M&amp;E Property Good Factor'!F25 &gt; 'Trends Settings '!$B$2,B25 &lt;=ROUND($G$1*'Trends Settings '!$B$1,0)),
ROUND('Trends Settings '!$B$2*
IF(B25&gt;ROUND($G$1*'Trends Settings '!$B$1,0),INDIRECT("'2019 Equip Index Factors'!C"&amp;TEXT(ROUND(($G$1*'Trends Settings '!$B$1),0)+2,"0")),'2019 Equip Index Factors'!C26)*0.01,0),G24))</f>
        <v>10</v>
      </c>
      <c r="H25" s="37">
        <f ca="1">IF(OR(B25=1,'M&amp;E Property Good Factor'!G26&gt;'Trends Settings '!$B$2),
ROUND('M&amp;E Property Good Factor'!G26*IF(B25&gt;ROUND($H$1*'Trends Settings '!$B$1,0),
INDIRECT("'2019 Equip Index Factors'!C"&amp;TEXT(ROUND(($H$1*'Trends Settings '!$B$1),0)+2,"0")),
'2019 Equip Index Factors'!C26)*0.01,0),
IF(OR('M&amp;E Property Good Factor'!G25 &gt; 'Trends Settings '!$B$2,B25 &lt;=ROUND($H$1*'Trends Settings '!$B$1,0)),
ROUND('Trends Settings '!$B$2*
IF(B25&gt;ROUND($H$1*'Trends Settings '!$B$1,0),INDIRECT("'2019 Equip Index Factors'!C"&amp;TEXT(ROUND(($H$1*'Trends Settings '!$B$1),0)+2,"0")),'2019 Equip Index Factors'!C26)*0.01,0),H24))</f>
        <v>10</v>
      </c>
      <c r="I25" s="37">
        <f ca="1">IF(OR(B25=1,'M&amp;E Property Good Factor'!H26&gt;'Trends Settings '!$B$2),
ROUND('M&amp;E Property Good Factor'!H26*IF(B25&gt;ROUND($I$1*'Trends Settings '!$B$1,0),
INDIRECT("'2019 Equip Index Factors'!C"&amp;TEXT(ROUND(($I$1*'Trends Settings '!$B$1),0)+2,"0")),
'2019 Equip Index Factors'!C26)*0.01,0),
IF(OR('M&amp;E Property Good Factor'!H25 &gt; 'Trends Settings '!$B$2,B25 &lt;=ROUND($I$1*'Trends Settings '!$B$1,0)),
ROUND('Trends Settings '!$B$2*
IF(B25&gt;ROUND($I$1*'Trends Settings '!$B$1,0),INDIRECT("'2019 Equip Index Factors'!C"&amp;TEXT(ROUND(($I$1*'Trends Settings '!$B$1),0)+2,"0")),'2019 Equip Index Factors'!C26)*0.01,0),I24))</f>
        <v>10</v>
      </c>
      <c r="J25" s="37">
        <f ca="1">IF(OR(B25=1,'M&amp;E Property Good Factor'!I26&gt;'Trends Settings '!$B$2),
ROUND('M&amp;E Property Good Factor'!I26*IF(B25&gt;ROUND($J$1*'Trends Settings '!$B$1,0),
INDIRECT("'2019 Equip Index Factors'!C"&amp;TEXT(ROUND(($J$1*'Trends Settings '!$B$1),0)+2,"0")),
'2019 Equip Index Factors'!C26)*0.01,0),
IF(OR('M&amp;E Property Good Factor'!I25 &gt; 'Trends Settings '!$B$2,B25 &lt;=ROUND($J$1*'Trends Settings '!$B$1,0)),
ROUND('Trends Settings '!$B$2*
IF(B25&gt;ROUND($J$1*'Trends Settings '!$B$1,0),INDIRECT("'2019 Equip Index Factors'!C"&amp;TEXT(ROUND(($J$1*'Trends Settings '!$B$1),0)+2,"0")),'2019 Equip Index Factors'!C26)*0.01,0),J24))</f>
        <v>11</v>
      </c>
      <c r="K25" s="37">
        <f ca="1">IF(OR(B25=1,'M&amp;E Property Good Factor'!J26&gt;'Trends Settings '!$B$2),
ROUND('M&amp;E Property Good Factor'!J26*IF(B25&gt;ROUND($K$1*'Trends Settings '!$B$1,0),
INDIRECT("'2019 Equip Index Factors'!C"&amp;TEXT(ROUND(($K$1*'Trends Settings '!$B$1),0)+2,"0")),
'2019 Equip Index Factors'!C26)*0.01,0),
IF(OR('M&amp;E Property Good Factor'!J25 &gt; 'Trends Settings '!$B$2,B25 &lt;=ROUND($K$1*'Trends Settings '!$B$1,0)),
ROUND('Trends Settings '!$B$2*
IF(B25&gt;ROUND($K$1*'Trends Settings '!$B$1,0),INDIRECT("'2019 Equip Index Factors'!C"&amp;TEXT(ROUND(($K$1*'Trends Settings '!$B$1),0)+2,"0")),'2019 Equip Index Factors'!C26)*0.01,0),K24))</f>
        <v>11</v>
      </c>
      <c r="L25" s="37">
        <f ca="1">IF(OR(B25=1,'M&amp;E Property Good Factor'!K26&gt;'Trends Settings '!$B$2),
ROUND('M&amp;E Property Good Factor'!K26*IF(B25&gt;ROUND($L$1*'Trends Settings '!$B$1,0),
INDIRECT("'2019 Equip Index Factors'!C"&amp;TEXT(ROUND(($L$1*'Trends Settings '!$B$1),0)+2,"0")),
'2019 Equip Index Factors'!C26)*0.01,0),
IF(OR('M&amp;E Property Good Factor'!K25 &gt; 'Trends Settings '!$B$2,B25 &lt;=ROUND($L$1*'Trends Settings '!$B$1,0)),
ROUND('Trends Settings '!$B$2*
IF(B25&gt;ROUND($L$1*'Trends Settings '!$B$1,0),INDIRECT("'2019 Equip Index Factors'!C"&amp;TEXT(ROUND(($L$1*'Trends Settings '!$B$1),0)+2,"0")),'2019 Equip Index Factors'!C26)*0.01,0),L24))</f>
        <v>12</v>
      </c>
      <c r="M25" s="37">
        <f ca="1">IF(OR(B25=1,'M&amp;E Property Good Factor'!L26&gt;'Trends Settings '!$B$2),
ROUND('M&amp;E Property Good Factor'!L26*IF(B25&gt;ROUND($M$1*'Trends Settings '!$B$1,0),
INDIRECT("'2019 Equip Index Factors'!C"&amp;TEXT(ROUND(($M$1*'Trends Settings '!$B$1),0)+2,"0")),
'2019 Equip Index Factors'!C26)*0.01,0),
IF(OR('M&amp;E Property Good Factor'!L25 &gt; 'Trends Settings '!$B$2,B25 &lt;=ROUND($M$1*'Trends Settings '!$B$1,0)),
ROUND('Trends Settings '!$B$2*
IF(B25&gt;ROUND($M$1*'Trends Settings '!$B$1,0),INDIRECT("'2019 Equip Index Factors'!C"&amp;TEXT(ROUND(($M$1*'Trends Settings '!$B$1),0)+2,"0")),'2019 Equip Index Factors'!C26)*0.01,0),M24))</f>
        <v>12</v>
      </c>
      <c r="N25" s="37">
        <f ca="1">IF(OR(B25=1,'M&amp;E Property Good Factor'!M26&gt;'Trends Settings '!$B$2),
ROUND('M&amp;E Property Good Factor'!M26*IF(B25&gt;ROUND($N$1*'Trends Settings '!$B$1,0),
INDIRECT("'2019 Equip Index Factors'!C"&amp;TEXT(ROUND(($N$1*'Trends Settings '!$B$1),0)+2,"0")),
'2019 Equip Index Factors'!C26)*0.01,0),
IF(OR('M&amp;E Property Good Factor'!M25 &gt; 'Trends Settings '!$B$2,B25 &lt;=ROUND($N$1*'Trends Settings '!$B$1,0)),
ROUND('Trends Settings '!$B$2*
IF(B25&gt;ROUND($N$1*'Trends Settings '!$B$1,0),INDIRECT("'2019 Equip Index Factors'!C"&amp;TEXT(ROUND(($N$1*'Trends Settings '!$B$1),0)+2,"0")),'2019 Equip Index Factors'!C26)*0.01,0),N24))</f>
        <v>12</v>
      </c>
      <c r="O25" s="37">
        <f ca="1">IF(OR(B25=1,'M&amp;E Property Good Factor'!N26&gt;'Trends Settings '!$B$2),
ROUND('M&amp;E Property Good Factor'!N26*IF(B25&gt;ROUND($O$1*'Trends Settings '!$B$1,0),
INDIRECT("'2019 Equip Index Factors'!C"&amp;TEXT(ROUND(($O$1*'Trends Settings '!$B$1),0)+2,"0")),
'2019 Equip Index Factors'!C26)*0.01,0),
IF(OR('M&amp;E Property Good Factor'!N25 &gt; 'Trends Settings '!$B$2,B25 &lt;=ROUND($O$1*'Trends Settings '!$B$1,0)),
ROUND('Trends Settings '!$B$2*
IF(B25&gt;ROUND($O$1*'Trends Settings '!$B$1,0),INDIRECT("'2019 Equip Index Factors'!C"&amp;TEXT(ROUND(($O$1*'Trends Settings '!$B$1),0)+2,"0")),'2019 Equip Index Factors'!C26)*0.01,0),O24))</f>
        <v>12</v>
      </c>
      <c r="P25" s="37">
        <f ca="1">IF(OR(B25=1,'M&amp;E Property Good Factor'!O26&gt;'Trends Settings '!$B$2),
ROUND('M&amp;E Property Good Factor'!O26*IF(B25&gt;ROUND($P$1*'Trends Settings '!$B$1,0),
INDIRECT("'2019 Equip Index Factors'!C"&amp;TEXT(ROUND(($P$1*'Trends Settings '!$B$1),0)+2,"0")),
'2019 Equip Index Factors'!C26)*0.01,0),
IF(OR('M&amp;E Property Good Factor'!O25 &gt; 'Trends Settings '!$B$2,B25 &lt;=ROUND($P$1*'Trends Settings '!$B$1,0)),
ROUND('Trends Settings '!$B$2*
IF(B25&gt;ROUND($P$1*'Trends Settings '!$B$1,0),INDIRECT("'2019 Equip Index Factors'!C"&amp;TEXT(ROUND(($P$1*'Trends Settings '!$B$1),0)+2,"0")),'2019 Equip Index Factors'!C26)*0.01,0),P24))</f>
        <v>13</v>
      </c>
      <c r="Q25" s="37">
        <f ca="1">IF(OR(B25=1,'M&amp;E Property Good Factor'!P26&gt;'Trends Settings '!$B$2),
ROUND('M&amp;E Property Good Factor'!P26*IF(B25&gt;ROUND($Q$1*'Trends Settings '!$B$1,0),
INDIRECT("'2019 Equip Index Factors'!C"&amp;TEXT(ROUND(($Q$1*'Trends Settings '!$B$1),0)+2,"0")),
'2019 Equip Index Factors'!C26)*0.01,0),
IF(OR('M&amp;E Property Good Factor'!P25 &gt; 'Trends Settings '!$B$2,B25 &lt;=ROUND($Q$1*'Trends Settings '!$B$1,0)),
ROUND('Trends Settings '!$B$2*
IF(B25&gt;ROUND($Q$1*'Trends Settings '!$B$1,0),INDIRECT("'2019 Equip Index Factors'!C"&amp;TEXT(ROUND(($Q$1*'Trends Settings '!$B$1),0)+2,"0")),'2019 Equip Index Factors'!C26)*0.01,0),Q24))</f>
        <v>13</v>
      </c>
      <c r="R25" s="37">
        <f ca="1">IF(OR(B25=1,'M&amp;E Property Good Factor'!Q26&gt;'Trends Settings '!$B$2),
ROUND('M&amp;E Property Good Factor'!Q26*IF(B25&gt;ROUND($R$1*'Trends Settings '!$B$1,0),
INDIRECT("'2019 Equip Index Factors'!C"&amp;TEXT(ROUND(($R$1*'Trends Settings '!$B$1),0)+2,"0")),
'2019 Equip Index Factors'!C26)*0.01,0),
IF(OR('M&amp;E Property Good Factor'!Q25 &gt; 'Trends Settings '!$B$2,B25 &lt;=ROUND($R$1*'Trends Settings '!$B$1,0)),
ROUND('Trends Settings '!$B$2*
IF(B25&gt;ROUND($R$1*'Trends Settings '!$B$1,0),INDIRECT("'2019 Equip Index Factors'!C"&amp;TEXT(ROUND(($R$1*'Trends Settings '!$B$1),0)+2,"0")),'2019 Equip Index Factors'!C26)*0.01,0),R24))</f>
        <v>19</v>
      </c>
      <c r="S25" s="37">
        <f ca="1">IF(OR(B25=1,'M&amp;E Property Good Factor'!R26&gt;'Trends Settings '!$B$2),
ROUND('M&amp;E Property Good Factor'!R26*IF(B25&gt;ROUND($S$1*'Trends Settings '!$B$1,0),
INDIRECT("'2019 Equip Index Factors'!C"&amp;TEXT(ROUND(($S$1*'Trends Settings '!$B$1),0)+2,"0")),
'2019 Equip Index Factors'!C26)*0.01,0),
IF(OR('M&amp;E Property Good Factor'!R25 &gt; 'Trends Settings '!$B$2,B25 &lt;=ROUND($S$1*'Trends Settings '!$B$1,0)),
ROUND('Trends Settings '!$B$2*
IF(B25&gt;ROUND($S$1*'Trends Settings '!$B$1,0),INDIRECT("'2019 Equip Index Factors'!C"&amp;TEXT(ROUND(($S$1*'Trends Settings '!$B$1),0)+2,"0")),'2019 Equip Index Factors'!C26)*0.01,0),S24))</f>
        <v>26</v>
      </c>
      <c r="T25" s="37">
        <f ca="1">IF(OR(B25=1,'M&amp;E Property Good Factor'!S26&gt;'Trends Settings '!$B$2),
ROUND('M&amp;E Property Good Factor'!S26*IF(B25&gt;ROUND($T$1*'Trends Settings '!$B$1,0),
INDIRECT("'2019 Equip Index Factors'!C"&amp;TEXT(ROUND(($T$1*'Trends Settings '!$B$1),0)+2,"0")),
'2019 Equip Index Factors'!C26)*0.01,0),
IF(OR('M&amp;E Property Good Factor'!S25 &gt; 'Trends Settings '!$B$2,B25 &lt;=ROUND($T$1*'Trends Settings '!$B$1,0)),
ROUND('Trends Settings '!$B$2*
IF(B25&gt;ROUND($T$1*'Trends Settings '!$B$1,0),INDIRECT("'2019 Equip Index Factors'!C"&amp;TEXT(ROUND(($T$1*'Trends Settings '!$B$1),0)+2,"0")),'2019 Equip Index Factors'!C26)*0.01,0),T24))</f>
        <v>39</v>
      </c>
      <c r="U25" s="37">
        <f ca="1">IF(OR(B25=1,'M&amp;E Property Good Factor'!T26&gt;'Trends Settings '!$B$2),
ROUND('M&amp;E Property Good Factor'!T26*IF(B25&gt;ROUND($U$1*'Trends Settings '!$B$1,0),
INDIRECT("'2019 Equip Index Factors'!C"&amp;TEXT(ROUND(($U$1*'Trends Settings '!$B$1),0)+2,"0")),
'2019 Equip Index Factors'!C26)*0.01,0),
IF(OR('M&amp;E Property Good Factor'!T25 &gt; 'Trends Settings '!$B$2,B25 &lt;=ROUND($U$1*'Trends Settings '!$B$1,0)),
ROUND('Trends Settings '!$B$2*
IF(B25&gt;ROUND($U$1*'Trends Settings '!$B$1,0),INDIRECT("'2019 Equip Index Factors'!C"&amp;TEXT(ROUND(($U$1*'Trends Settings '!$B$1),0)+2,"0")),'2019 Equip Index Factors'!C26)*0.01,0),U24))</f>
        <v>59</v>
      </c>
      <c r="V25" s="37">
        <f ca="1">IF(OR(B25=1,'M&amp;E Property Good Factor'!U26&gt;'Trends Settings '!$B$2),
ROUND('M&amp;E Property Good Factor'!U26*IF(B25&gt;ROUND($V$1*'Trends Settings '!$B$1,0),
INDIRECT("'2019 Equip Index Factors'!C"&amp;TEXT(ROUND(($V$1*'Trends Settings '!$B$1),0)+2,"0")),
'2019 Equip Index Factors'!C26)*0.01,0),
IF(OR('M&amp;E Property Good Factor'!U25 &gt; 'Trends Settings '!$B$2,B25 &lt;=ROUND($V$1*'Trends Settings '!$B$1,0)),
ROUND('Trends Settings '!$B$2*
IF(B25&gt;ROUND($V$1*'Trends Settings '!$B$1,0),INDIRECT("'2019 Equip Index Factors'!C"&amp;TEXT(ROUND(($V$1*'Trends Settings '!$B$1),0)+2,"0")),'2019 Equip Index Factors'!C26)*0.01,0),V24))</f>
        <v>75</v>
      </c>
      <c r="W25" s="37">
        <f ca="1">IF(OR(B25=1,'M&amp;E Property Good Factor'!V26&gt;'Trends Settings '!$B$2),
ROUND('M&amp;E Property Good Factor'!V26*IF(B25&gt;ROUND($W$1*'Trends Settings '!$B$1,0),
INDIRECT("'2019 Equip Index Factors'!C"&amp;TEXT(ROUND(($W$1*'Trends Settings '!$B$1),0)+2,"0")),
'2019 Equip Index Factors'!C26)*0.01,0),
IF(OR('M&amp;E Property Good Factor'!V25 &gt; 'Trends Settings '!$B$2,B25 &lt;=ROUND($W$1*'Trends Settings '!$B$1,0)),
ROUND('Trends Settings '!$B$2*
IF(B25&gt;ROUND($W$1*'Trends Settings '!$B$1,0),INDIRECT("'2019 Equip Index Factors'!C"&amp;TEXT(ROUND(($W$1*'Trends Settings '!$B$1),0)+2,"0")),'2019 Equip Index Factors'!C26)*0.01,0),W24))</f>
        <v>90</v>
      </c>
    </row>
    <row r="26" spans="1:23" ht="12.75" customHeight="1">
      <c r="A26" s="60">
        <v>1995</v>
      </c>
      <c r="B26" s="32">
        <v>25</v>
      </c>
      <c r="C26" s="37">
        <f ca="1">IF(OR(B26=1,'M&amp;E Property Good Factor'!B27&gt;'Trends Settings '!$B$2),ROUND('M&amp;E Property Good Factor'!B27*IF(B26&gt;ROUND($C$1*'Trends Settings '!$B$1,0),INDIRECT("'2019 Equip Index Factors'!C"&amp;TEXT(ROUND(($C$1*'Trends Settings '!$B$1),0)+2,"0")),'2019 Equip Index Factors'!C27)*0.01,0),IF(OR('M&amp;E Property Good Factor'!B26 &gt; 'Trends Settings '!$B$2,B26 &lt;=ROUND($C$1*'Trends Settings '!$B$1,0)),ROUND('Trends Settings '!$B$2*IF(B26&gt;ROUND($C$1*'Trends Settings '!$B$1,0),INDIRECT("'2019 Equip Index Factors'!C"&amp;TEXT(ROUND(($C$1*'Trends Settings '!$B$1),0)+2,"0")),'2019 Equip Index Factors'!C27)*0.01,0),C25))</f>
        <v>10</v>
      </c>
      <c r="D26" s="37">
        <f ca="1">IF(OR(B26=1,'M&amp;E Property Good Factor'!C27&gt;'Trends Settings '!$B$2),
ROUND('M&amp;E Property Good Factor'!C27*IF(B26&gt;ROUND($D$1*'Trends Settings '!$B$1,0),
INDIRECT("'2019 Equip Index Factors'!C"&amp;TEXT(ROUND(($D$1*'Trends Settings '!$B$1),0)+2,"0")),
'2019 Equip Index Factors'!C27)*0.01,0),
IF(OR('M&amp;E Property Good Factor'!C26 &gt; 'Trends Settings '!$B$2,B26 &lt;=ROUND($D$1*'Trends Settings '!$B$1,0)),
ROUND('Trends Settings '!$B$2*
IF(B26&gt;ROUND($D$1*'Trends Settings '!$B$1,0),INDIRECT("'2019 Equip Index Factors'!C"&amp;TEXT(ROUND(($D$1*'Trends Settings '!$B$1),0)+2,"0")),'2019 Equip Index Factors'!C27)*0.01,0),D25))</f>
        <v>10</v>
      </c>
      <c r="E26" s="37">
        <f ca="1">IF(OR(B26=1,'M&amp;E Property Good Factor'!D27&gt;'Trends Settings '!$B$2),
ROUND('M&amp;E Property Good Factor'!D27*IF(B26&gt;ROUND($E$1*'Trends Settings '!$B$1,0),
INDIRECT("'2019 Equip Index Factors'!C"&amp;TEXT(ROUND(($E$1*'Trends Settings '!$B$1),0)+2,"0")),
'2019 Equip Index Factors'!C27)*0.01,0),
IF(OR('M&amp;E Property Good Factor'!D26 &gt; 'Trends Settings '!$B$2,B26 &lt;=ROUND($E$1*'Trends Settings '!$B$1,0)),
ROUND('Trends Settings '!$B$2*
IF(B26&gt;ROUND($E$1*'Trends Settings '!$B$1,0),INDIRECT("'2019 Equip Index Factors'!C"&amp;TEXT(ROUND(($E$1*'Trends Settings '!$B$1),0)+2,"0")),'2019 Equip Index Factors'!C27)*0.01,0),E25))</f>
        <v>10</v>
      </c>
      <c r="F26" s="37">
        <f ca="1">IF(OR(B26=1,'M&amp;E Property Good Factor'!E27&gt;'Trends Settings '!$B$2),
ROUND('M&amp;E Property Good Factor'!E27*IF(B26&gt;ROUND($F$1*'Trends Settings '!$B$1,0),
INDIRECT("'2019 Equip Index Factors'!C"&amp;TEXT(ROUND(($F$1*'Trends Settings '!$B$1),0)+2,"0")),
'2019 Equip Index Factors'!C27)*0.01,0),
IF(OR('M&amp;E Property Good Factor'!E26 &gt; 'Trends Settings '!$B$2,B26 &lt;=ROUND($F$1*'Trends Settings '!$B$1,0)),
ROUND('Trends Settings '!$B$2*
IF(B26&gt;ROUND($F$1*'Trends Settings '!$B$1,0),INDIRECT("'2019 Equip Index Factors'!C"&amp;TEXT(ROUND(($F$1*'Trends Settings '!$B$1),0)+2,"0")),'2019 Equip Index Factors'!C27)*0.01,0),F25))</f>
        <v>10</v>
      </c>
      <c r="G26" s="37">
        <f ca="1">IF(OR(B26=1,'M&amp;E Property Good Factor'!F27&gt;'Trends Settings '!$B$2),
ROUND('M&amp;E Property Good Factor'!F27*IF(B26&gt;ROUND($G$1*'Trends Settings '!$B$1,0),
INDIRECT("'2019 Equip Index Factors'!C"&amp;TEXT(ROUND(($G$1*'Trends Settings '!$B$1),0)+2,"0")),
'2019 Equip Index Factors'!C27)*0.01,0),
IF(OR('M&amp;E Property Good Factor'!F26 &gt; 'Trends Settings '!$B$2,B26 &lt;=ROUND($G$1*'Trends Settings '!$B$1,0)),
ROUND('Trends Settings '!$B$2*
IF(B26&gt;ROUND($G$1*'Trends Settings '!$B$1,0),INDIRECT("'2019 Equip Index Factors'!C"&amp;TEXT(ROUND(($G$1*'Trends Settings '!$B$1),0)+2,"0")),'2019 Equip Index Factors'!C27)*0.01,0),G25))</f>
        <v>10</v>
      </c>
      <c r="H26" s="37">
        <f ca="1">IF(OR(B26=1,'M&amp;E Property Good Factor'!G27&gt;'Trends Settings '!$B$2),
ROUND('M&amp;E Property Good Factor'!G27*IF(B26&gt;ROUND($H$1*'Trends Settings '!$B$1,0),
INDIRECT("'2019 Equip Index Factors'!C"&amp;TEXT(ROUND(($H$1*'Trends Settings '!$B$1),0)+2,"0")),
'2019 Equip Index Factors'!C27)*0.01,0),
IF(OR('M&amp;E Property Good Factor'!G26 &gt; 'Trends Settings '!$B$2,B26 &lt;=ROUND($H$1*'Trends Settings '!$B$1,0)),
ROUND('Trends Settings '!$B$2*
IF(B26&gt;ROUND($H$1*'Trends Settings '!$B$1,0),INDIRECT("'2019 Equip Index Factors'!C"&amp;TEXT(ROUND(($H$1*'Trends Settings '!$B$1),0)+2,"0")),'2019 Equip Index Factors'!C27)*0.01,0),H25))</f>
        <v>10</v>
      </c>
      <c r="I26" s="37">
        <f ca="1">IF(OR(B26=1,'M&amp;E Property Good Factor'!H27&gt;'Trends Settings '!$B$2),
ROUND('M&amp;E Property Good Factor'!H27*IF(B26&gt;ROUND($I$1*'Trends Settings '!$B$1,0),
INDIRECT("'2019 Equip Index Factors'!C"&amp;TEXT(ROUND(($I$1*'Trends Settings '!$B$1),0)+2,"0")),
'2019 Equip Index Factors'!C27)*0.01,0),
IF(OR('M&amp;E Property Good Factor'!H26 &gt; 'Trends Settings '!$B$2,B26 &lt;=ROUND($I$1*'Trends Settings '!$B$1,0)),
ROUND('Trends Settings '!$B$2*
IF(B26&gt;ROUND($I$1*'Trends Settings '!$B$1,0),INDIRECT("'2019 Equip Index Factors'!C"&amp;TEXT(ROUND(($I$1*'Trends Settings '!$B$1),0)+2,"0")),'2019 Equip Index Factors'!C27)*0.01,0),I25))</f>
        <v>10</v>
      </c>
      <c r="J26" s="37">
        <f ca="1">IF(OR(B26=1,'M&amp;E Property Good Factor'!I27&gt;'Trends Settings '!$B$2),
ROUND('M&amp;E Property Good Factor'!I27*IF(B26&gt;ROUND($J$1*'Trends Settings '!$B$1,0),
INDIRECT("'2019 Equip Index Factors'!C"&amp;TEXT(ROUND(($J$1*'Trends Settings '!$B$1),0)+2,"0")),
'2019 Equip Index Factors'!C27)*0.01,0),
IF(OR('M&amp;E Property Good Factor'!I26 &gt; 'Trends Settings '!$B$2,B26 &lt;=ROUND($J$1*'Trends Settings '!$B$1,0)),
ROUND('Trends Settings '!$B$2*
IF(B26&gt;ROUND($J$1*'Trends Settings '!$B$1,0),INDIRECT("'2019 Equip Index Factors'!C"&amp;TEXT(ROUND(($J$1*'Trends Settings '!$B$1),0)+2,"0")),'2019 Equip Index Factors'!C27)*0.01,0),J25))</f>
        <v>11</v>
      </c>
      <c r="K26" s="37">
        <f ca="1">IF(OR(B26=1,'M&amp;E Property Good Factor'!J27&gt;'Trends Settings '!$B$2),
ROUND('M&amp;E Property Good Factor'!J27*IF(B26&gt;ROUND($K$1*'Trends Settings '!$B$1,0),
INDIRECT("'2019 Equip Index Factors'!C"&amp;TEXT(ROUND(($K$1*'Trends Settings '!$B$1),0)+2,"0")),
'2019 Equip Index Factors'!C27)*0.01,0),
IF(OR('M&amp;E Property Good Factor'!J26 &gt; 'Trends Settings '!$B$2,B26 &lt;=ROUND($K$1*'Trends Settings '!$B$1,0)),
ROUND('Trends Settings '!$B$2*
IF(B26&gt;ROUND($K$1*'Trends Settings '!$B$1,0),INDIRECT("'2019 Equip Index Factors'!C"&amp;TEXT(ROUND(($K$1*'Trends Settings '!$B$1),0)+2,"0")),'2019 Equip Index Factors'!C27)*0.01,0),K25))</f>
        <v>11</v>
      </c>
      <c r="L26" s="37">
        <f ca="1">IF(OR(B26=1,'M&amp;E Property Good Factor'!K27&gt;'Trends Settings '!$B$2),
ROUND('M&amp;E Property Good Factor'!K27*IF(B26&gt;ROUND($L$1*'Trends Settings '!$B$1,0),
INDIRECT("'2019 Equip Index Factors'!C"&amp;TEXT(ROUND(($L$1*'Trends Settings '!$B$1),0)+2,"0")),
'2019 Equip Index Factors'!C27)*0.01,0),
IF(OR('M&amp;E Property Good Factor'!K26 &gt; 'Trends Settings '!$B$2,B26 &lt;=ROUND($L$1*'Trends Settings '!$B$1,0)),
ROUND('Trends Settings '!$B$2*
IF(B26&gt;ROUND($L$1*'Trends Settings '!$B$1,0),INDIRECT("'2019 Equip Index Factors'!C"&amp;TEXT(ROUND(($L$1*'Trends Settings '!$B$1),0)+2,"0")),'2019 Equip Index Factors'!C27)*0.01,0),L25))</f>
        <v>12</v>
      </c>
      <c r="M26" s="37">
        <f ca="1">IF(OR(B26=1,'M&amp;E Property Good Factor'!L27&gt;'Trends Settings '!$B$2),
ROUND('M&amp;E Property Good Factor'!L27*IF(B26&gt;ROUND($M$1*'Trends Settings '!$B$1,0),
INDIRECT("'2019 Equip Index Factors'!C"&amp;TEXT(ROUND(($M$1*'Trends Settings '!$B$1),0)+2,"0")),
'2019 Equip Index Factors'!C27)*0.01,0),
IF(OR('M&amp;E Property Good Factor'!L26 &gt; 'Trends Settings '!$B$2,B26 &lt;=ROUND($M$1*'Trends Settings '!$B$1,0)),
ROUND('Trends Settings '!$B$2*
IF(B26&gt;ROUND($M$1*'Trends Settings '!$B$1,0),INDIRECT("'2019 Equip Index Factors'!C"&amp;TEXT(ROUND(($M$1*'Trends Settings '!$B$1),0)+2,"0")),'2019 Equip Index Factors'!C27)*0.01,0),M25))</f>
        <v>12</v>
      </c>
      <c r="N26" s="37">
        <f ca="1">IF(OR(B26=1,'M&amp;E Property Good Factor'!M27&gt;'Trends Settings '!$B$2),
ROUND('M&amp;E Property Good Factor'!M27*IF(B26&gt;ROUND($N$1*'Trends Settings '!$B$1,0),
INDIRECT("'2019 Equip Index Factors'!C"&amp;TEXT(ROUND(($N$1*'Trends Settings '!$B$1),0)+2,"0")),
'2019 Equip Index Factors'!C27)*0.01,0),
IF(OR('M&amp;E Property Good Factor'!M26 &gt; 'Trends Settings '!$B$2,B26 &lt;=ROUND($N$1*'Trends Settings '!$B$1,0)),
ROUND('Trends Settings '!$B$2*
IF(B26&gt;ROUND($N$1*'Trends Settings '!$B$1,0),INDIRECT("'2019 Equip Index Factors'!C"&amp;TEXT(ROUND(($N$1*'Trends Settings '!$B$1),0)+2,"0")),'2019 Equip Index Factors'!C27)*0.01,0),N25))</f>
        <v>12</v>
      </c>
      <c r="O26" s="37">
        <f ca="1">IF(OR(B26=1,'M&amp;E Property Good Factor'!N27&gt;'Trends Settings '!$B$2),
ROUND('M&amp;E Property Good Factor'!N27*IF(B26&gt;ROUND($O$1*'Trends Settings '!$B$1,0),
INDIRECT("'2019 Equip Index Factors'!C"&amp;TEXT(ROUND(($O$1*'Trends Settings '!$B$1),0)+2,"0")),
'2019 Equip Index Factors'!C27)*0.01,0),
IF(OR('M&amp;E Property Good Factor'!N26 &gt; 'Trends Settings '!$B$2,B26 &lt;=ROUND($O$1*'Trends Settings '!$B$1,0)),
ROUND('Trends Settings '!$B$2*
IF(B26&gt;ROUND($O$1*'Trends Settings '!$B$1,0),INDIRECT("'2019 Equip Index Factors'!C"&amp;TEXT(ROUND(($O$1*'Trends Settings '!$B$1),0)+2,"0")),'2019 Equip Index Factors'!C27)*0.01,0),O25))</f>
        <v>12</v>
      </c>
      <c r="P26" s="37">
        <f ca="1">IF(OR(B26=1,'M&amp;E Property Good Factor'!O27&gt;'Trends Settings '!$B$2),
ROUND('M&amp;E Property Good Factor'!O27*IF(B26&gt;ROUND($P$1*'Trends Settings '!$B$1,0),
INDIRECT("'2019 Equip Index Factors'!C"&amp;TEXT(ROUND(($P$1*'Trends Settings '!$B$1),0)+2,"0")),
'2019 Equip Index Factors'!C27)*0.01,0),
IF(OR('M&amp;E Property Good Factor'!O26 &gt; 'Trends Settings '!$B$2,B26 &lt;=ROUND($P$1*'Trends Settings '!$B$1,0)),
ROUND('Trends Settings '!$B$2*
IF(B26&gt;ROUND($P$1*'Trends Settings '!$B$1,0),INDIRECT("'2019 Equip Index Factors'!C"&amp;TEXT(ROUND(($P$1*'Trends Settings '!$B$1),0)+2,"0")),'2019 Equip Index Factors'!C27)*0.01,0),P25))</f>
        <v>13</v>
      </c>
      <c r="Q26" s="37">
        <f ca="1">IF(OR(B26=1,'M&amp;E Property Good Factor'!P27&gt;'Trends Settings '!$B$2),
ROUND('M&amp;E Property Good Factor'!P27*IF(B26&gt;ROUND($Q$1*'Trends Settings '!$B$1,0),
INDIRECT("'2019 Equip Index Factors'!C"&amp;TEXT(ROUND(($Q$1*'Trends Settings '!$B$1),0)+2,"0")),
'2019 Equip Index Factors'!C27)*0.01,0),
IF(OR('M&amp;E Property Good Factor'!P26 &gt; 'Trends Settings '!$B$2,B26 &lt;=ROUND($Q$1*'Trends Settings '!$B$1,0)),
ROUND('Trends Settings '!$B$2*
IF(B26&gt;ROUND($Q$1*'Trends Settings '!$B$1,0),INDIRECT("'2019 Equip Index Factors'!C"&amp;TEXT(ROUND(($Q$1*'Trends Settings '!$B$1),0)+2,"0")),'2019 Equip Index Factors'!C27)*0.01,0),Q25))</f>
        <v>13</v>
      </c>
      <c r="R26" s="37">
        <f ca="1">IF(OR(B26=1,'M&amp;E Property Good Factor'!Q27&gt;'Trends Settings '!$B$2),
ROUND('M&amp;E Property Good Factor'!Q27*IF(B26&gt;ROUND($R$1*'Trends Settings '!$B$1,0),
INDIRECT("'2019 Equip Index Factors'!C"&amp;TEXT(ROUND(($R$1*'Trends Settings '!$B$1),0)+2,"0")),
'2019 Equip Index Factors'!C27)*0.01,0),
IF(OR('M&amp;E Property Good Factor'!Q26 &gt; 'Trends Settings '!$B$2,B26 &lt;=ROUND($R$1*'Trends Settings '!$B$1,0)),
ROUND('Trends Settings '!$B$2*
IF(B26&gt;ROUND($R$1*'Trends Settings '!$B$1,0),INDIRECT("'2019 Equip Index Factors'!C"&amp;TEXT(ROUND(($R$1*'Trends Settings '!$B$1),0)+2,"0")),'2019 Equip Index Factors'!C27)*0.01,0),R25))</f>
        <v>18</v>
      </c>
      <c r="S26" s="37">
        <f ca="1">IF(OR(B26=1,'M&amp;E Property Good Factor'!R27&gt;'Trends Settings '!$B$2),
ROUND('M&amp;E Property Good Factor'!R27*IF(B26&gt;ROUND($S$1*'Trends Settings '!$B$1,0),
INDIRECT("'2019 Equip Index Factors'!C"&amp;TEXT(ROUND(($S$1*'Trends Settings '!$B$1),0)+2,"0")),
'2019 Equip Index Factors'!C27)*0.01,0),
IF(OR('M&amp;E Property Good Factor'!R26 &gt; 'Trends Settings '!$B$2,B26 &lt;=ROUND($S$1*'Trends Settings '!$B$1,0)),
ROUND('Trends Settings '!$B$2*
IF(B26&gt;ROUND($S$1*'Trends Settings '!$B$1,0),INDIRECT("'2019 Equip Index Factors'!C"&amp;TEXT(ROUND(($S$1*'Trends Settings '!$B$1),0)+2,"0")),'2019 Equip Index Factors'!C27)*0.01,0),S25))</f>
        <v>24</v>
      </c>
      <c r="T26" s="37">
        <f ca="1">IF(OR(B26=1,'M&amp;E Property Good Factor'!S27&gt;'Trends Settings '!$B$2),
ROUND('M&amp;E Property Good Factor'!S27*IF(B26&gt;ROUND($T$1*'Trends Settings '!$B$1,0),
INDIRECT("'2019 Equip Index Factors'!C"&amp;TEXT(ROUND(($T$1*'Trends Settings '!$B$1),0)+2,"0")),
'2019 Equip Index Factors'!C27)*0.01,0),
IF(OR('M&amp;E Property Good Factor'!S26 &gt; 'Trends Settings '!$B$2,B26 &lt;=ROUND($T$1*'Trends Settings '!$B$1,0)),
ROUND('Trends Settings '!$B$2*
IF(B26&gt;ROUND($T$1*'Trends Settings '!$B$1,0),INDIRECT("'2019 Equip Index Factors'!C"&amp;TEXT(ROUND(($T$1*'Trends Settings '!$B$1),0)+2,"0")),'2019 Equip Index Factors'!C27)*0.01,0),T25))</f>
        <v>36</v>
      </c>
      <c r="U26" s="37">
        <f ca="1">IF(OR(B26=1,'M&amp;E Property Good Factor'!T27&gt;'Trends Settings '!$B$2),
ROUND('M&amp;E Property Good Factor'!T27*IF(B26&gt;ROUND($U$1*'Trends Settings '!$B$1,0),
INDIRECT("'2019 Equip Index Factors'!C"&amp;TEXT(ROUND(($U$1*'Trends Settings '!$B$1),0)+2,"0")),
'2019 Equip Index Factors'!C27)*0.01,0),
IF(OR('M&amp;E Property Good Factor'!T26 &gt; 'Trends Settings '!$B$2,B26 &lt;=ROUND($U$1*'Trends Settings '!$B$1,0)),
ROUND('Trends Settings '!$B$2*
IF(B26&gt;ROUND($U$1*'Trends Settings '!$B$1,0),INDIRECT("'2019 Equip Index Factors'!C"&amp;TEXT(ROUND(($U$1*'Trends Settings '!$B$1),0)+2,"0")),'2019 Equip Index Factors'!C27)*0.01,0),U25))</f>
        <v>56</v>
      </c>
      <c r="V26" s="37">
        <f ca="1">IF(OR(B26=1,'M&amp;E Property Good Factor'!U27&gt;'Trends Settings '!$B$2),
ROUND('M&amp;E Property Good Factor'!U27*IF(B26&gt;ROUND($V$1*'Trends Settings '!$B$1,0),
INDIRECT("'2019 Equip Index Factors'!C"&amp;TEXT(ROUND(($V$1*'Trends Settings '!$B$1),0)+2,"0")),
'2019 Equip Index Factors'!C27)*0.01,0),
IF(OR('M&amp;E Property Good Factor'!U26 &gt; 'Trends Settings '!$B$2,B26 &lt;=ROUND($V$1*'Trends Settings '!$B$1,0)),
ROUND('Trends Settings '!$B$2*
IF(B26&gt;ROUND($V$1*'Trends Settings '!$B$1,0),INDIRECT("'2019 Equip Index Factors'!C"&amp;TEXT(ROUND(($V$1*'Trends Settings '!$B$1),0)+2,"0")),'2019 Equip Index Factors'!C27)*0.01,0),V25))</f>
        <v>74</v>
      </c>
      <c r="W26" s="37">
        <f ca="1">IF(OR(B26=1,'M&amp;E Property Good Factor'!V27&gt;'Trends Settings '!$B$2),
ROUND('M&amp;E Property Good Factor'!V27*IF(B26&gt;ROUND($W$1*'Trends Settings '!$B$1,0),
INDIRECT("'2019 Equip Index Factors'!C"&amp;TEXT(ROUND(($W$1*'Trends Settings '!$B$1),0)+2,"0")),
'2019 Equip Index Factors'!C27)*0.01,0),
IF(OR('M&amp;E Property Good Factor'!V26 &gt; 'Trends Settings '!$B$2,B26 &lt;=ROUND($W$1*'Trends Settings '!$B$1,0)),
ROUND('Trends Settings '!$B$2*
IF(B26&gt;ROUND($W$1*'Trends Settings '!$B$1,0),INDIRECT("'2019 Equip Index Factors'!C"&amp;TEXT(ROUND(($W$1*'Trends Settings '!$B$1),0)+2,"0")),'2019 Equip Index Factors'!C27)*0.01,0),W25))</f>
        <v>89</v>
      </c>
    </row>
    <row r="27" spans="1:23" ht="12.75" customHeight="1">
      <c r="A27" s="60">
        <v>1994</v>
      </c>
      <c r="B27" s="32">
        <v>26</v>
      </c>
      <c r="C27" s="37">
        <f ca="1">IF(OR(B27=1,'M&amp;E Property Good Factor'!B28&gt;'Trends Settings '!$B$2),ROUND('M&amp;E Property Good Factor'!B28*IF(B27&gt;ROUND($C$1*'Trends Settings '!$B$1,0),INDIRECT("'2019 Equip Index Factors'!C"&amp;TEXT(ROUND(($C$1*'Trends Settings '!$B$1),0)+2,"0")),'2019 Equip Index Factors'!C28)*0.01,0),IF(OR('M&amp;E Property Good Factor'!B27 &gt; 'Trends Settings '!$B$2,B27 &lt;=ROUND($C$1*'Trends Settings '!$B$1,0)),ROUND('Trends Settings '!$B$2*IF(B27&gt;ROUND($C$1*'Trends Settings '!$B$1,0),INDIRECT("'2019 Equip Index Factors'!C"&amp;TEXT(ROUND(($C$1*'Trends Settings '!$B$1),0)+2,"0")),'2019 Equip Index Factors'!C28)*0.01,0),C26))</f>
        <v>10</v>
      </c>
      <c r="D27" s="37">
        <f ca="1">IF(OR(B27=1,'M&amp;E Property Good Factor'!C28&gt;'Trends Settings '!$B$2),
ROUND('M&amp;E Property Good Factor'!C28*IF(B27&gt;ROUND($D$1*'Trends Settings '!$B$1,0),
INDIRECT("'2019 Equip Index Factors'!C"&amp;TEXT(ROUND(($D$1*'Trends Settings '!$B$1),0)+2,"0")),
'2019 Equip Index Factors'!C28)*0.01,0),
IF(OR('M&amp;E Property Good Factor'!C27 &gt; 'Trends Settings '!$B$2,B27 &lt;=ROUND($D$1*'Trends Settings '!$B$1,0)),
ROUND('Trends Settings '!$B$2*
IF(B27&gt;ROUND($D$1*'Trends Settings '!$B$1,0),INDIRECT("'2019 Equip Index Factors'!C"&amp;TEXT(ROUND(($D$1*'Trends Settings '!$B$1),0)+2,"0")),'2019 Equip Index Factors'!C28)*0.01,0),D26))</f>
        <v>10</v>
      </c>
      <c r="E27" s="37">
        <f ca="1">IF(OR(B27=1,'M&amp;E Property Good Factor'!D28&gt;'Trends Settings '!$B$2),
ROUND('M&amp;E Property Good Factor'!D28*IF(B27&gt;ROUND($E$1*'Trends Settings '!$B$1,0),
INDIRECT("'2019 Equip Index Factors'!C"&amp;TEXT(ROUND(($E$1*'Trends Settings '!$B$1),0)+2,"0")),
'2019 Equip Index Factors'!C28)*0.01,0),
IF(OR('M&amp;E Property Good Factor'!D27 &gt; 'Trends Settings '!$B$2,B27 &lt;=ROUND($E$1*'Trends Settings '!$B$1,0)),
ROUND('Trends Settings '!$B$2*
IF(B27&gt;ROUND($E$1*'Trends Settings '!$B$1,0),INDIRECT("'2019 Equip Index Factors'!C"&amp;TEXT(ROUND(($E$1*'Trends Settings '!$B$1),0)+2,"0")),'2019 Equip Index Factors'!C28)*0.01,0),E26))</f>
        <v>10</v>
      </c>
      <c r="F27" s="37">
        <f ca="1">IF(OR(B27=1,'M&amp;E Property Good Factor'!E28&gt;'Trends Settings '!$B$2),
ROUND('M&amp;E Property Good Factor'!E28*IF(B27&gt;ROUND($F$1*'Trends Settings '!$B$1,0),
INDIRECT("'2019 Equip Index Factors'!C"&amp;TEXT(ROUND(($F$1*'Trends Settings '!$B$1),0)+2,"0")),
'2019 Equip Index Factors'!C28)*0.01,0),
IF(OR('M&amp;E Property Good Factor'!E27 &gt; 'Trends Settings '!$B$2,B27 &lt;=ROUND($F$1*'Trends Settings '!$B$1,0)),
ROUND('Trends Settings '!$B$2*
IF(B27&gt;ROUND($F$1*'Trends Settings '!$B$1,0),INDIRECT("'2019 Equip Index Factors'!C"&amp;TEXT(ROUND(($F$1*'Trends Settings '!$B$1),0)+2,"0")),'2019 Equip Index Factors'!C28)*0.01,0),F26))</f>
        <v>10</v>
      </c>
      <c r="G27" s="37">
        <f ca="1">IF(OR(B27=1,'M&amp;E Property Good Factor'!F28&gt;'Trends Settings '!$B$2),
ROUND('M&amp;E Property Good Factor'!F28*IF(B27&gt;ROUND($G$1*'Trends Settings '!$B$1,0),
INDIRECT("'2019 Equip Index Factors'!C"&amp;TEXT(ROUND(($G$1*'Trends Settings '!$B$1),0)+2,"0")),
'2019 Equip Index Factors'!C28)*0.01,0),
IF(OR('M&amp;E Property Good Factor'!F27 &gt; 'Trends Settings '!$B$2,B27 &lt;=ROUND($G$1*'Trends Settings '!$B$1,0)),
ROUND('Trends Settings '!$B$2*
IF(B27&gt;ROUND($G$1*'Trends Settings '!$B$1,0),INDIRECT("'2019 Equip Index Factors'!C"&amp;TEXT(ROUND(($G$1*'Trends Settings '!$B$1),0)+2,"0")),'2019 Equip Index Factors'!C28)*0.01,0),G26))</f>
        <v>10</v>
      </c>
      <c r="H27" s="37">
        <f ca="1">IF(OR(B27=1,'M&amp;E Property Good Factor'!G28&gt;'Trends Settings '!$B$2),
ROUND('M&amp;E Property Good Factor'!G28*IF(B27&gt;ROUND($H$1*'Trends Settings '!$B$1,0),
INDIRECT("'2019 Equip Index Factors'!C"&amp;TEXT(ROUND(($H$1*'Trends Settings '!$B$1),0)+2,"0")),
'2019 Equip Index Factors'!C28)*0.01,0),
IF(OR('M&amp;E Property Good Factor'!G27 &gt; 'Trends Settings '!$B$2,B27 &lt;=ROUND($H$1*'Trends Settings '!$B$1,0)),
ROUND('Trends Settings '!$B$2*
IF(B27&gt;ROUND($H$1*'Trends Settings '!$B$1,0),INDIRECT("'2019 Equip Index Factors'!C"&amp;TEXT(ROUND(($H$1*'Trends Settings '!$B$1),0)+2,"0")),'2019 Equip Index Factors'!C28)*0.01,0),H26))</f>
        <v>10</v>
      </c>
      <c r="I27" s="37">
        <f ca="1">IF(OR(B27=1,'M&amp;E Property Good Factor'!H28&gt;'Trends Settings '!$B$2),
ROUND('M&amp;E Property Good Factor'!H28*IF(B27&gt;ROUND($I$1*'Trends Settings '!$B$1,0),
INDIRECT("'2019 Equip Index Factors'!C"&amp;TEXT(ROUND(($I$1*'Trends Settings '!$B$1),0)+2,"0")),
'2019 Equip Index Factors'!C28)*0.01,0),
IF(OR('M&amp;E Property Good Factor'!H27 &gt; 'Trends Settings '!$B$2,B27 &lt;=ROUND($I$1*'Trends Settings '!$B$1,0)),
ROUND('Trends Settings '!$B$2*
IF(B27&gt;ROUND($I$1*'Trends Settings '!$B$1,0),INDIRECT("'2019 Equip Index Factors'!C"&amp;TEXT(ROUND(($I$1*'Trends Settings '!$B$1),0)+2,"0")),'2019 Equip Index Factors'!C28)*0.01,0),I26))</f>
        <v>10</v>
      </c>
      <c r="J27" s="37">
        <f ca="1">IF(OR(B27=1,'M&amp;E Property Good Factor'!I28&gt;'Trends Settings '!$B$2),
ROUND('M&amp;E Property Good Factor'!I28*IF(B27&gt;ROUND($J$1*'Trends Settings '!$B$1,0),
INDIRECT("'2019 Equip Index Factors'!C"&amp;TEXT(ROUND(($J$1*'Trends Settings '!$B$1),0)+2,"0")),
'2019 Equip Index Factors'!C28)*0.01,0),
IF(OR('M&amp;E Property Good Factor'!I27 &gt; 'Trends Settings '!$B$2,B27 &lt;=ROUND($J$1*'Trends Settings '!$B$1,0)),
ROUND('Trends Settings '!$B$2*
IF(B27&gt;ROUND($J$1*'Trends Settings '!$B$1,0),INDIRECT("'2019 Equip Index Factors'!C"&amp;TEXT(ROUND(($J$1*'Trends Settings '!$B$1),0)+2,"0")),'2019 Equip Index Factors'!C28)*0.01,0),J26))</f>
        <v>11</v>
      </c>
      <c r="K27" s="37">
        <f ca="1">IF(OR(B27=1,'M&amp;E Property Good Factor'!J28&gt;'Trends Settings '!$B$2),
ROUND('M&amp;E Property Good Factor'!J28*IF(B27&gt;ROUND($K$1*'Trends Settings '!$B$1,0),
INDIRECT("'2019 Equip Index Factors'!C"&amp;TEXT(ROUND(($K$1*'Trends Settings '!$B$1),0)+2,"0")),
'2019 Equip Index Factors'!C28)*0.01,0),
IF(OR('M&amp;E Property Good Factor'!J27 &gt; 'Trends Settings '!$B$2,B27 &lt;=ROUND($K$1*'Trends Settings '!$B$1,0)),
ROUND('Trends Settings '!$B$2*
IF(B27&gt;ROUND($K$1*'Trends Settings '!$B$1,0),INDIRECT("'2019 Equip Index Factors'!C"&amp;TEXT(ROUND(($K$1*'Trends Settings '!$B$1),0)+2,"0")),'2019 Equip Index Factors'!C28)*0.01,0),K26))</f>
        <v>11</v>
      </c>
      <c r="L27" s="37">
        <f ca="1">IF(OR(B27=1,'M&amp;E Property Good Factor'!K28&gt;'Trends Settings '!$B$2),
ROUND('M&amp;E Property Good Factor'!K28*IF(B27&gt;ROUND($L$1*'Trends Settings '!$B$1,0),
INDIRECT("'2019 Equip Index Factors'!C"&amp;TEXT(ROUND(($L$1*'Trends Settings '!$B$1),0)+2,"0")),
'2019 Equip Index Factors'!C28)*0.01,0),
IF(OR('M&amp;E Property Good Factor'!K27 &gt; 'Trends Settings '!$B$2,B27 &lt;=ROUND($L$1*'Trends Settings '!$B$1,0)),
ROUND('Trends Settings '!$B$2*
IF(B27&gt;ROUND($L$1*'Trends Settings '!$B$1,0),INDIRECT("'2019 Equip Index Factors'!C"&amp;TEXT(ROUND(($L$1*'Trends Settings '!$B$1),0)+2,"0")),'2019 Equip Index Factors'!C28)*0.01,0),L26))</f>
        <v>12</v>
      </c>
      <c r="M27" s="37">
        <f ca="1">IF(OR(B27=1,'M&amp;E Property Good Factor'!L28&gt;'Trends Settings '!$B$2),
ROUND('M&amp;E Property Good Factor'!L28*IF(B27&gt;ROUND($M$1*'Trends Settings '!$B$1,0),
INDIRECT("'2019 Equip Index Factors'!C"&amp;TEXT(ROUND(($M$1*'Trends Settings '!$B$1),0)+2,"0")),
'2019 Equip Index Factors'!C28)*0.01,0),
IF(OR('M&amp;E Property Good Factor'!L27 &gt; 'Trends Settings '!$B$2,B27 &lt;=ROUND($M$1*'Trends Settings '!$B$1,0)),
ROUND('Trends Settings '!$B$2*
IF(B27&gt;ROUND($M$1*'Trends Settings '!$B$1,0),INDIRECT("'2019 Equip Index Factors'!C"&amp;TEXT(ROUND(($M$1*'Trends Settings '!$B$1),0)+2,"0")),'2019 Equip Index Factors'!C28)*0.01,0),M26))</f>
        <v>12</v>
      </c>
      <c r="N27" s="37">
        <f ca="1">IF(OR(B27=1,'M&amp;E Property Good Factor'!M28&gt;'Trends Settings '!$B$2),
ROUND('M&amp;E Property Good Factor'!M28*IF(B27&gt;ROUND($N$1*'Trends Settings '!$B$1,0),
INDIRECT("'2019 Equip Index Factors'!C"&amp;TEXT(ROUND(($N$1*'Trends Settings '!$B$1),0)+2,"0")),
'2019 Equip Index Factors'!C28)*0.01,0),
IF(OR('M&amp;E Property Good Factor'!M27 &gt; 'Trends Settings '!$B$2,B27 &lt;=ROUND($N$1*'Trends Settings '!$B$1,0)),
ROUND('Trends Settings '!$B$2*
IF(B27&gt;ROUND($N$1*'Trends Settings '!$B$1,0),INDIRECT("'2019 Equip Index Factors'!C"&amp;TEXT(ROUND(($N$1*'Trends Settings '!$B$1),0)+2,"0")),'2019 Equip Index Factors'!C28)*0.01,0),N26))</f>
        <v>12</v>
      </c>
      <c r="O27" s="37">
        <f ca="1">IF(OR(B27=1,'M&amp;E Property Good Factor'!N28&gt;'Trends Settings '!$B$2),
ROUND('M&amp;E Property Good Factor'!N28*IF(B27&gt;ROUND($O$1*'Trends Settings '!$B$1,0),
INDIRECT("'2019 Equip Index Factors'!C"&amp;TEXT(ROUND(($O$1*'Trends Settings '!$B$1),0)+2,"0")),
'2019 Equip Index Factors'!C28)*0.01,0),
IF(OR('M&amp;E Property Good Factor'!N27 &gt; 'Trends Settings '!$B$2,B27 &lt;=ROUND($O$1*'Trends Settings '!$B$1,0)),
ROUND('Trends Settings '!$B$2*
IF(B27&gt;ROUND($O$1*'Trends Settings '!$B$1,0),INDIRECT("'2019 Equip Index Factors'!C"&amp;TEXT(ROUND(($O$1*'Trends Settings '!$B$1),0)+2,"0")),'2019 Equip Index Factors'!C28)*0.01,0),O26))</f>
        <v>12</v>
      </c>
      <c r="P27" s="37">
        <f ca="1">IF(OR(B27=1,'M&amp;E Property Good Factor'!O28&gt;'Trends Settings '!$B$2),
ROUND('M&amp;E Property Good Factor'!O28*IF(B27&gt;ROUND($P$1*'Trends Settings '!$B$1,0),
INDIRECT("'2019 Equip Index Factors'!C"&amp;TEXT(ROUND(($P$1*'Trends Settings '!$B$1),0)+2,"0")),
'2019 Equip Index Factors'!C28)*0.01,0),
IF(OR('M&amp;E Property Good Factor'!O27 &gt; 'Trends Settings '!$B$2,B27 &lt;=ROUND($P$1*'Trends Settings '!$B$1,0)),
ROUND('Trends Settings '!$B$2*
IF(B27&gt;ROUND($P$1*'Trends Settings '!$B$1,0),INDIRECT("'2019 Equip Index Factors'!C"&amp;TEXT(ROUND(($P$1*'Trends Settings '!$B$1),0)+2,"0")),'2019 Equip Index Factors'!C28)*0.01,0),P26))</f>
        <v>13</v>
      </c>
      <c r="Q27" s="37">
        <f ca="1">IF(OR(B27=1,'M&amp;E Property Good Factor'!P28&gt;'Trends Settings '!$B$2),
ROUND('M&amp;E Property Good Factor'!P28*IF(B27&gt;ROUND($Q$1*'Trends Settings '!$B$1,0),
INDIRECT("'2019 Equip Index Factors'!C"&amp;TEXT(ROUND(($Q$1*'Trends Settings '!$B$1),0)+2,"0")),
'2019 Equip Index Factors'!C28)*0.01,0),
IF(OR('M&amp;E Property Good Factor'!P27 &gt; 'Trends Settings '!$B$2,B27 &lt;=ROUND($Q$1*'Trends Settings '!$B$1,0)),
ROUND('Trends Settings '!$B$2*
IF(B27&gt;ROUND($Q$1*'Trends Settings '!$B$1,0),INDIRECT("'2019 Equip Index Factors'!C"&amp;TEXT(ROUND(($Q$1*'Trends Settings '!$B$1),0)+2,"0")),'2019 Equip Index Factors'!C28)*0.01,0),Q26))</f>
        <v>13</v>
      </c>
      <c r="R27" s="37">
        <f ca="1">IF(OR(B27=1,'M&amp;E Property Good Factor'!Q28&gt;'Trends Settings '!$B$2),
ROUND('M&amp;E Property Good Factor'!Q28*IF(B27&gt;ROUND($R$1*'Trends Settings '!$B$1,0),
INDIRECT("'2019 Equip Index Factors'!C"&amp;TEXT(ROUND(($R$1*'Trends Settings '!$B$1),0)+2,"0")),
'2019 Equip Index Factors'!C28)*0.01,0),
IF(OR('M&amp;E Property Good Factor'!Q27 &gt; 'Trends Settings '!$B$2,B27 &lt;=ROUND($R$1*'Trends Settings '!$B$1,0)),
ROUND('Trends Settings '!$B$2*
IF(B27&gt;ROUND($R$1*'Trends Settings '!$B$1,0),INDIRECT("'2019 Equip Index Factors'!C"&amp;TEXT(ROUND(($R$1*'Trends Settings '!$B$1),0)+2,"0")),'2019 Equip Index Factors'!C28)*0.01,0),R26))</f>
        <v>15</v>
      </c>
      <c r="S27" s="37">
        <f ca="1">IF(OR(B27=1,'M&amp;E Property Good Factor'!R28&gt;'Trends Settings '!$B$2),
ROUND('M&amp;E Property Good Factor'!R28*IF(B27&gt;ROUND($S$1*'Trends Settings '!$B$1,0),
INDIRECT("'2019 Equip Index Factors'!C"&amp;TEXT(ROUND(($S$1*'Trends Settings '!$B$1),0)+2,"0")),
'2019 Equip Index Factors'!C28)*0.01,0),
IF(OR('M&amp;E Property Good Factor'!R27 &gt; 'Trends Settings '!$B$2,B27 &lt;=ROUND($S$1*'Trends Settings '!$B$1,0)),
ROUND('Trends Settings '!$B$2*
IF(B27&gt;ROUND($S$1*'Trends Settings '!$B$1,0),INDIRECT("'2019 Equip Index Factors'!C"&amp;TEXT(ROUND(($S$1*'Trends Settings '!$B$1),0)+2,"0")),'2019 Equip Index Factors'!C28)*0.01,0),S26))</f>
        <v>23</v>
      </c>
      <c r="T27" s="37">
        <f ca="1">IF(OR(B27=1,'M&amp;E Property Good Factor'!S28&gt;'Trends Settings '!$B$2),
ROUND('M&amp;E Property Good Factor'!S28*IF(B27&gt;ROUND($T$1*'Trends Settings '!$B$1,0),
INDIRECT("'2019 Equip Index Factors'!C"&amp;TEXT(ROUND(($T$1*'Trends Settings '!$B$1),0)+2,"0")),
'2019 Equip Index Factors'!C28)*0.01,0),
IF(OR('M&amp;E Property Good Factor'!S27 &gt; 'Trends Settings '!$B$2,B27 &lt;=ROUND($T$1*'Trends Settings '!$B$1,0)),
ROUND('Trends Settings '!$B$2*
IF(B27&gt;ROUND($T$1*'Trends Settings '!$B$1,0),INDIRECT("'2019 Equip Index Factors'!C"&amp;TEXT(ROUND(($T$1*'Trends Settings '!$B$1),0)+2,"0")),'2019 Equip Index Factors'!C28)*0.01,0),T26))</f>
        <v>33</v>
      </c>
      <c r="U27" s="37">
        <f ca="1">IF(OR(B27=1,'M&amp;E Property Good Factor'!T28&gt;'Trends Settings '!$B$2),
ROUND('M&amp;E Property Good Factor'!T28*IF(B27&gt;ROUND($U$1*'Trends Settings '!$B$1,0),
INDIRECT("'2019 Equip Index Factors'!C"&amp;TEXT(ROUND(($U$1*'Trends Settings '!$B$1),0)+2,"0")),
'2019 Equip Index Factors'!C28)*0.01,0),
IF(OR('M&amp;E Property Good Factor'!T27 &gt; 'Trends Settings '!$B$2,B27 &lt;=ROUND($U$1*'Trends Settings '!$B$1,0)),
ROUND('Trends Settings '!$B$2*
IF(B27&gt;ROUND($U$1*'Trends Settings '!$B$1,0),INDIRECT("'2019 Equip Index Factors'!C"&amp;TEXT(ROUND(($U$1*'Trends Settings '!$B$1),0)+2,"0")),'2019 Equip Index Factors'!C28)*0.01,0),U26))</f>
        <v>53</v>
      </c>
      <c r="V27" s="37">
        <f ca="1">IF(OR(B27=1,'M&amp;E Property Good Factor'!U28&gt;'Trends Settings '!$B$2),
ROUND('M&amp;E Property Good Factor'!U28*IF(B27&gt;ROUND($V$1*'Trends Settings '!$B$1,0),
INDIRECT("'2019 Equip Index Factors'!C"&amp;TEXT(ROUND(($V$1*'Trends Settings '!$B$1),0)+2,"0")),
'2019 Equip Index Factors'!C28)*0.01,0),
IF(OR('M&amp;E Property Good Factor'!U27 &gt; 'Trends Settings '!$B$2,B27 &lt;=ROUND($V$1*'Trends Settings '!$B$1,0)),
ROUND('Trends Settings '!$B$2*
IF(B27&gt;ROUND($V$1*'Trends Settings '!$B$1,0),INDIRECT("'2019 Equip Index Factors'!C"&amp;TEXT(ROUND(($V$1*'Trends Settings '!$B$1),0)+2,"0")),'2019 Equip Index Factors'!C28)*0.01,0),V26))</f>
        <v>73</v>
      </c>
      <c r="W27" s="37">
        <f ca="1">IF(OR(B27=1,'M&amp;E Property Good Factor'!V28&gt;'Trends Settings '!$B$2),
ROUND('M&amp;E Property Good Factor'!V28*IF(B27&gt;ROUND($W$1*'Trends Settings '!$B$1,0),
INDIRECT("'2019 Equip Index Factors'!C"&amp;TEXT(ROUND(($W$1*'Trends Settings '!$B$1),0)+2,"0")),
'2019 Equip Index Factors'!C28)*0.01,0),
IF(OR('M&amp;E Property Good Factor'!V27 &gt; 'Trends Settings '!$B$2,B27 &lt;=ROUND($W$1*'Trends Settings '!$B$1,0)),
ROUND('Trends Settings '!$B$2*
IF(B27&gt;ROUND($W$1*'Trends Settings '!$B$1,0),INDIRECT("'2019 Equip Index Factors'!C"&amp;TEXT(ROUND(($W$1*'Trends Settings '!$B$1),0)+2,"0")),'2019 Equip Index Factors'!C28)*0.01,0),W26))</f>
        <v>88</v>
      </c>
    </row>
    <row r="28" spans="1:23" ht="12.75" customHeight="1">
      <c r="A28" s="60">
        <v>1993</v>
      </c>
      <c r="B28" s="32">
        <v>27</v>
      </c>
      <c r="C28" s="37">
        <f ca="1">IF(OR(B28=1,'M&amp;E Property Good Factor'!B29&gt;'Trends Settings '!$B$2),ROUND('M&amp;E Property Good Factor'!B29*IF(B28&gt;ROUND($C$1*'Trends Settings '!$B$1,0),INDIRECT("'2019 Equip Index Factors'!C"&amp;TEXT(ROUND(($C$1*'Trends Settings '!$B$1),0)+2,"0")),'2019 Equip Index Factors'!C29)*0.01,0),IF(OR('M&amp;E Property Good Factor'!B28 &gt; 'Trends Settings '!$B$2,B28 &lt;=ROUND($C$1*'Trends Settings '!$B$1,0)),ROUND('Trends Settings '!$B$2*IF(B28&gt;ROUND($C$1*'Trends Settings '!$B$1,0),INDIRECT("'2019 Equip Index Factors'!C"&amp;TEXT(ROUND(($C$1*'Trends Settings '!$B$1),0)+2,"0")),'2019 Equip Index Factors'!C29)*0.01,0),C27))</f>
        <v>10</v>
      </c>
      <c r="D28" s="37">
        <f ca="1">IF(OR(B28=1,'M&amp;E Property Good Factor'!C29&gt;'Trends Settings '!$B$2),
ROUND('M&amp;E Property Good Factor'!C29*IF(B28&gt;ROUND($D$1*'Trends Settings '!$B$1,0),
INDIRECT("'2019 Equip Index Factors'!C"&amp;TEXT(ROUND(($D$1*'Trends Settings '!$B$1),0)+2,"0")),
'2019 Equip Index Factors'!C29)*0.01,0),
IF(OR('M&amp;E Property Good Factor'!C28 &gt; 'Trends Settings '!$B$2,B28 &lt;=ROUND($D$1*'Trends Settings '!$B$1,0)),
ROUND('Trends Settings '!$B$2*
IF(B28&gt;ROUND($D$1*'Trends Settings '!$B$1,0),INDIRECT("'2019 Equip Index Factors'!C"&amp;TEXT(ROUND(($D$1*'Trends Settings '!$B$1),0)+2,"0")),'2019 Equip Index Factors'!C29)*0.01,0),D27))</f>
        <v>10</v>
      </c>
      <c r="E28" s="37">
        <f ca="1">IF(OR(B28=1,'M&amp;E Property Good Factor'!D29&gt;'Trends Settings '!$B$2),
ROUND('M&amp;E Property Good Factor'!D29*IF(B28&gt;ROUND($E$1*'Trends Settings '!$B$1,0),
INDIRECT("'2019 Equip Index Factors'!C"&amp;TEXT(ROUND(($E$1*'Trends Settings '!$B$1),0)+2,"0")),
'2019 Equip Index Factors'!C29)*0.01,0),
IF(OR('M&amp;E Property Good Factor'!D28 &gt; 'Trends Settings '!$B$2,B28 &lt;=ROUND($E$1*'Trends Settings '!$B$1,0)),
ROUND('Trends Settings '!$B$2*
IF(B28&gt;ROUND($E$1*'Trends Settings '!$B$1,0),INDIRECT("'2019 Equip Index Factors'!C"&amp;TEXT(ROUND(($E$1*'Trends Settings '!$B$1),0)+2,"0")),'2019 Equip Index Factors'!C29)*0.01,0),E27))</f>
        <v>10</v>
      </c>
      <c r="F28" s="37">
        <f ca="1">IF(OR(B28=1,'M&amp;E Property Good Factor'!E29&gt;'Trends Settings '!$B$2),
ROUND('M&amp;E Property Good Factor'!E29*IF(B28&gt;ROUND($F$1*'Trends Settings '!$B$1,0),
INDIRECT("'2019 Equip Index Factors'!C"&amp;TEXT(ROUND(($F$1*'Trends Settings '!$B$1),0)+2,"0")),
'2019 Equip Index Factors'!C29)*0.01,0),
IF(OR('M&amp;E Property Good Factor'!E28 &gt; 'Trends Settings '!$B$2,B28 &lt;=ROUND($F$1*'Trends Settings '!$B$1,0)),
ROUND('Trends Settings '!$B$2*
IF(B28&gt;ROUND($F$1*'Trends Settings '!$B$1,0),INDIRECT("'2019 Equip Index Factors'!C"&amp;TEXT(ROUND(($F$1*'Trends Settings '!$B$1),0)+2,"0")),'2019 Equip Index Factors'!C29)*0.01,0),F27))</f>
        <v>10</v>
      </c>
      <c r="G28" s="37">
        <f ca="1">IF(OR(B28=1,'M&amp;E Property Good Factor'!F29&gt;'Trends Settings '!$B$2),
ROUND('M&amp;E Property Good Factor'!F29*IF(B28&gt;ROUND($G$1*'Trends Settings '!$B$1,0),
INDIRECT("'2019 Equip Index Factors'!C"&amp;TEXT(ROUND(($G$1*'Trends Settings '!$B$1),0)+2,"0")),
'2019 Equip Index Factors'!C29)*0.01,0),
IF(OR('M&amp;E Property Good Factor'!F28 &gt; 'Trends Settings '!$B$2,B28 &lt;=ROUND($G$1*'Trends Settings '!$B$1,0)),
ROUND('Trends Settings '!$B$2*
IF(B28&gt;ROUND($G$1*'Trends Settings '!$B$1,0),INDIRECT("'2019 Equip Index Factors'!C"&amp;TEXT(ROUND(($G$1*'Trends Settings '!$B$1),0)+2,"0")),'2019 Equip Index Factors'!C29)*0.01,0),G27))</f>
        <v>10</v>
      </c>
      <c r="H28" s="37">
        <f ca="1">IF(OR(B28=1,'M&amp;E Property Good Factor'!G29&gt;'Trends Settings '!$B$2),
ROUND('M&amp;E Property Good Factor'!G29*IF(B28&gt;ROUND($H$1*'Trends Settings '!$B$1,0),
INDIRECT("'2019 Equip Index Factors'!C"&amp;TEXT(ROUND(($H$1*'Trends Settings '!$B$1),0)+2,"0")),
'2019 Equip Index Factors'!C29)*0.01,0),
IF(OR('M&amp;E Property Good Factor'!G28 &gt; 'Trends Settings '!$B$2,B28 &lt;=ROUND($H$1*'Trends Settings '!$B$1,0)),
ROUND('Trends Settings '!$B$2*
IF(B28&gt;ROUND($H$1*'Trends Settings '!$B$1,0),INDIRECT("'2019 Equip Index Factors'!C"&amp;TEXT(ROUND(($H$1*'Trends Settings '!$B$1),0)+2,"0")),'2019 Equip Index Factors'!C29)*0.01,0),H27))</f>
        <v>10</v>
      </c>
      <c r="I28" s="37">
        <f ca="1">IF(OR(B28=1,'M&amp;E Property Good Factor'!H29&gt;'Trends Settings '!$B$2),
ROUND('M&amp;E Property Good Factor'!H29*IF(B28&gt;ROUND($I$1*'Trends Settings '!$B$1,0),
INDIRECT("'2019 Equip Index Factors'!C"&amp;TEXT(ROUND(($I$1*'Trends Settings '!$B$1),0)+2,"0")),
'2019 Equip Index Factors'!C29)*0.01,0),
IF(OR('M&amp;E Property Good Factor'!H28 &gt; 'Trends Settings '!$B$2,B28 &lt;=ROUND($I$1*'Trends Settings '!$B$1,0)),
ROUND('Trends Settings '!$B$2*
IF(B28&gt;ROUND($I$1*'Trends Settings '!$B$1,0),INDIRECT("'2019 Equip Index Factors'!C"&amp;TEXT(ROUND(($I$1*'Trends Settings '!$B$1),0)+2,"0")),'2019 Equip Index Factors'!C29)*0.01,0),I27))</f>
        <v>10</v>
      </c>
      <c r="J28" s="37">
        <f ca="1">IF(OR(B28=1,'M&amp;E Property Good Factor'!I29&gt;'Trends Settings '!$B$2),
ROUND('M&amp;E Property Good Factor'!I29*IF(B28&gt;ROUND($J$1*'Trends Settings '!$B$1,0),
INDIRECT("'2019 Equip Index Factors'!C"&amp;TEXT(ROUND(($J$1*'Trends Settings '!$B$1),0)+2,"0")),
'2019 Equip Index Factors'!C29)*0.01,0),
IF(OR('M&amp;E Property Good Factor'!I28 &gt; 'Trends Settings '!$B$2,B28 &lt;=ROUND($J$1*'Trends Settings '!$B$1,0)),
ROUND('Trends Settings '!$B$2*
IF(B28&gt;ROUND($J$1*'Trends Settings '!$B$1,0),INDIRECT("'2019 Equip Index Factors'!C"&amp;TEXT(ROUND(($J$1*'Trends Settings '!$B$1),0)+2,"0")),'2019 Equip Index Factors'!C29)*0.01,0),J27))</f>
        <v>11</v>
      </c>
      <c r="K28" s="37">
        <f ca="1">IF(OR(B28=1,'M&amp;E Property Good Factor'!J29&gt;'Trends Settings '!$B$2),
ROUND('M&amp;E Property Good Factor'!J29*IF(B28&gt;ROUND($K$1*'Trends Settings '!$B$1,0),
INDIRECT("'2019 Equip Index Factors'!C"&amp;TEXT(ROUND(($K$1*'Trends Settings '!$B$1),0)+2,"0")),
'2019 Equip Index Factors'!C29)*0.01,0),
IF(OR('M&amp;E Property Good Factor'!J28 &gt; 'Trends Settings '!$B$2,B28 &lt;=ROUND($K$1*'Trends Settings '!$B$1,0)),
ROUND('Trends Settings '!$B$2*
IF(B28&gt;ROUND($K$1*'Trends Settings '!$B$1,0),INDIRECT("'2019 Equip Index Factors'!C"&amp;TEXT(ROUND(($K$1*'Trends Settings '!$B$1),0)+2,"0")),'2019 Equip Index Factors'!C29)*0.01,0),K27))</f>
        <v>11</v>
      </c>
      <c r="L28" s="37">
        <f ca="1">IF(OR(B28=1,'M&amp;E Property Good Factor'!K29&gt;'Trends Settings '!$B$2),
ROUND('M&amp;E Property Good Factor'!K29*IF(B28&gt;ROUND($L$1*'Trends Settings '!$B$1,0),
INDIRECT("'2019 Equip Index Factors'!C"&amp;TEXT(ROUND(($L$1*'Trends Settings '!$B$1),0)+2,"0")),
'2019 Equip Index Factors'!C29)*0.01,0),
IF(OR('M&amp;E Property Good Factor'!K28 &gt; 'Trends Settings '!$B$2,B28 &lt;=ROUND($L$1*'Trends Settings '!$B$1,0)),
ROUND('Trends Settings '!$B$2*
IF(B28&gt;ROUND($L$1*'Trends Settings '!$B$1,0),INDIRECT("'2019 Equip Index Factors'!C"&amp;TEXT(ROUND(($L$1*'Trends Settings '!$B$1),0)+2,"0")),'2019 Equip Index Factors'!C29)*0.01,0),L27))</f>
        <v>12</v>
      </c>
      <c r="M28" s="37">
        <f ca="1">IF(OR(B28=1,'M&amp;E Property Good Factor'!L29&gt;'Trends Settings '!$B$2),
ROUND('M&amp;E Property Good Factor'!L29*IF(B28&gt;ROUND($M$1*'Trends Settings '!$B$1,0),
INDIRECT("'2019 Equip Index Factors'!C"&amp;TEXT(ROUND(($M$1*'Trends Settings '!$B$1),0)+2,"0")),
'2019 Equip Index Factors'!C29)*0.01,0),
IF(OR('M&amp;E Property Good Factor'!L28 &gt; 'Trends Settings '!$B$2,B28 &lt;=ROUND($M$1*'Trends Settings '!$B$1,0)),
ROUND('Trends Settings '!$B$2*
IF(B28&gt;ROUND($M$1*'Trends Settings '!$B$1,0),INDIRECT("'2019 Equip Index Factors'!C"&amp;TEXT(ROUND(($M$1*'Trends Settings '!$B$1),0)+2,"0")),'2019 Equip Index Factors'!C29)*0.01,0),M27))</f>
        <v>12</v>
      </c>
      <c r="N28" s="37">
        <f ca="1">IF(OR(B28=1,'M&amp;E Property Good Factor'!M29&gt;'Trends Settings '!$B$2),
ROUND('M&amp;E Property Good Factor'!M29*IF(B28&gt;ROUND($N$1*'Trends Settings '!$B$1,0),
INDIRECT("'2019 Equip Index Factors'!C"&amp;TEXT(ROUND(($N$1*'Trends Settings '!$B$1),0)+2,"0")),
'2019 Equip Index Factors'!C29)*0.01,0),
IF(OR('M&amp;E Property Good Factor'!M28 &gt; 'Trends Settings '!$B$2,B28 &lt;=ROUND($N$1*'Trends Settings '!$B$1,0)),
ROUND('Trends Settings '!$B$2*
IF(B28&gt;ROUND($N$1*'Trends Settings '!$B$1,0),INDIRECT("'2019 Equip Index Factors'!C"&amp;TEXT(ROUND(($N$1*'Trends Settings '!$B$1),0)+2,"0")),'2019 Equip Index Factors'!C29)*0.01,0),N27))</f>
        <v>12</v>
      </c>
      <c r="O28" s="37">
        <f ca="1">IF(OR(B28=1,'M&amp;E Property Good Factor'!N29&gt;'Trends Settings '!$B$2),
ROUND('M&amp;E Property Good Factor'!N29*IF(B28&gt;ROUND($O$1*'Trends Settings '!$B$1,0),
INDIRECT("'2019 Equip Index Factors'!C"&amp;TEXT(ROUND(($O$1*'Trends Settings '!$B$1),0)+2,"0")),
'2019 Equip Index Factors'!C29)*0.01,0),
IF(OR('M&amp;E Property Good Factor'!N28 &gt; 'Trends Settings '!$B$2,B28 &lt;=ROUND($O$1*'Trends Settings '!$B$1,0)),
ROUND('Trends Settings '!$B$2*
IF(B28&gt;ROUND($O$1*'Trends Settings '!$B$1,0),INDIRECT("'2019 Equip Index Factors'!C"&amp;TEXT(ROUND(($O$1*'Trends Settings '!$B$1),0)+2,"0")),'2019 Equip Index Factors'!C29)*0.01,0),O27))</f>
        <v>12</v>
      </c>
      <c r="P28" s="37">
        <f ca="1">IF(OR(B28=1,'M&amp;E Property Good Factor'!O29&gt;'Trends Settings '!$B$2),
ROUND('M&amp;E Property Good Factor'!O29*IF(B28&gt;ROUND($P$1*'Trends Settings '!$B$1,0),
INDIRECT("'2019 Equip Index Factors'!C"&amp;TEXT(ROUND(($P$1*'Trends Settings '!$B$1),0)+2,"0")),
'2019 Equip Index Factors'!C29)*0.01,0),
IF(OR('M&amp;E Property Good Factor'!O28 &gt; 'Trends Settings '!$B$2,B28 &lt;=ROUND($P$1*'Trends Settings '!$B$1,0)),
ROUND('Trends Settings '!$B$2*
IF(B28&gt;ROUND($P$1*'Trends Settings '!$B$1,0),INDIRECT("'2019 Equip Index Factors'!C"&amp;TEXT(ROUND(($P$1*'Trends Settings '!$B$1),0)+2,"0")),'2019 Equip Index Factors'!C29)*0.01,0),P27))</f>
        <v>13</v>
      </c>
      <c r="Q28" s="37">
        <f ca="1">IF(OR(B28=1,'M&amp;E Property Good Factor'!P29&gt;'Trends Settings '!$B$2),
ROUND('M&amp;E Property Good Factor'!P29*IF(B28&gt;ROUND($Q$1*'Trends Settings '!$B$1,0),
INDIRECT("'2019 Equip Index Factors'!C"&amp;TEXT(ROUND(($Q$1*'Trends Settings '!$B$1),0)+2,"0")),
'2019 Equip Index Factors'!C29)*0.01,0),
IF(OR('M&amp;E Property Good Factor'!P28 &gt; 'Trends Settings '!$B$2,B28 &lt;=ROUND($Q$1*'Trends Settings '!$B$1,0)),
ROUND('Trends Settings '!$B$2*
IF(B28&gt;ROUND($Q$1*'Trends Settings '!$B$1,0),INDIRECT("'2019 Equip Index Factors'!C"&amp;TEXT(ROUND(($Q$1*'Trends Settings '!$B$1),0)+2,"0")),'2019 Equip Index Factors'!C29)*0.01,0),Q27))</f>
        <v>13</v>
      </c>
      <c r="R28" s="37">
        <f ca="1">IF(OR(B28=1,'M&amp;E Property Good Factor'!Q29&gt;'Trends Settings '!$B$2),
ROUND('M&amp;E Property Good Factor'!Q29*IF(B28&gt;ROUND($R$1*'Trends Settings '!$B$1,0),
INDIRECT("'2019 Equip Index Factors'!C"&amp;TEXT(ROUND(($R$1*'Trends Settings '!$B$1),0)+2,"0")),
'2019 Equip Index Factors'!C29)*0.01,0),
IF(OR('M&amp;E Property Good Factor'!Q28 &gt; 'Trends Settings '!$B$2,B28 &lt;=ROUND($R$1*'Trends Settings '!$B$1,0)),
ROUND('Trends Settings '!$B$2*
IF(B28&gt;ROUND($R$1*'Trends Settings '!$B$1,0),INDIRECT("'2019 Equip Index Factors'!C"&amp;TEXT(ROUND(($R$1*'Trends Settings '!$B$1),0)+2,"0")),'2019 Equip Index Factors'!C29)*0.01,0),R27))</f>
        <v>13</v>
      </c>
      <c r="S28" s="37">
        <f ca="1">IF(OR(B28=1,'M&amp;E Property Good Factor'!R29&gt;'Trends Settings '!$B$2),
ROUND('M&amp;E Property Good Factor'!R29*IF(B28&gt;ROUND($S$1*'Trends Settings '!$B$1,0),
INDIRECT("'2019 Equip Index Factors'!C"&amp;TEXT(ROUND(($S$1*'Trends Settings '!$B$1),0)+2,"0")),
'2019 Equip Index Factors'!C29)*0.01,0),
IF(OR('M&amp;E Property Good Factor'!R28 &gt; 'Trends Settings '!$B$2,B28 &lt;=ROUND($S$1*'Trends Settings '!$B$1,0)),
ROUND('Trends Settings '!$B$2*
IF(B28&gt;ROUND($S$1*'Trends Settings '!$B$1,0),INDIRECT("'2019 Equip Index Factors'!C"&amp;TEXT(ROUND(($S$1*'Trends Settings '!$B$1),0)+2,"0")),'2019 Equip Index Factors'!C29)*0.01,0),S27))</f>
        <v>19</v>
      </c>
      <c r="T28" s="37">
        <f ca="1">IF(OR(B28=1,'M&amp;E Property Good Factor'!S29&gt;'Trends Settings '!$B$2),
ROUND('M&amp;E Property Good Factor'!S29*IF(B28&gt;ROUND($T$1*'Trends Settings '!$B$1,0),
INDIRECT("'2019 Equip Index Factors'!C"&amp;TEXT(ROUND(($T$1*'Trends Settings '!$B$1),0)+2,"0")),
'2019 Equip Index Factors'!C29)*0.01,0),
IF(OR('M&amp;E Property Good Factor'!S28 &gt; 'Trends Settings '!$B$2,B28 &lt;=ROUND($T$1*'Trends Settings '!$B$1,0)),
ROUND('Trends Settings '!$B$2*
IF(B28&gt;ROUND($T$1*'Trends Settings '!$B$1,0),INDIRECT("'2019 Equip Index Factors'!C"&amp;TEXT(ROUND(($T$1*'Trends Settings '!$B$1),0)+2,"0")),'2019 Equip Index Factors'!C29)*0.01,0),T27))</f>
        <v>31</v>
      </c>
      <c r="U28" s="37">
        <f ca="1">IF(OR(B28=1,'M&amp;E Property Good Factor'!T29&gt;'Trends Settings '!$B$2),
ROUND('M&amp;E Property Good Factor'!T29*IF(B28&gt;ROUND($U$1*'Trends Settings '!$B$1,0),
INDIRECT("'2019 Equip Index Factors'!C"&amp;TEXT(ROUND(($U$1*'Trends Settings '!$B$1),0)+2,"0")),
'2019 Equip Index Factors'!C29)*0.01,0),
IF(OR('M&amp;E Property Good Factor'!T28 &gt; 'Trends Settings '!$B$2,B28 &lt;=ROUND($U$1*'Trends Settings '!$B$1,0)),
ROUND('Trends Settings '!$B$2*
IF(B28&gt;ROUND($U$1*'Trends Settings '!$B$1,0),INDIRECT("'2019 Equip Index Factors'!C"&amp;TEXT(ROUND(($U$1*'Trends Settings '!$B$1),0)+2,"0")),'2019 Equip Index Factors'!C29)*0.01,0),U27))</f>
        <v>51</v>
      </c>
      <c r="V28" s="37">
        <f ca="1">IF(OR(B28=1,'M&amp;E Property Good Factor'!U29&gt;'Trends Settings '!$B$2),
ROUND('M&amp;E Property Good Factor'!U29*IF(B28&gt;ROUND($V$1*'Trends Settings '!$B$1,0),
INDIRECT("'2019 Equip Index Factors'!C"&amp;TEXT(ROUND(($V$1*'Trends Settings '!$B$1),0)+2,"0")),
'2019 Equip Index Factors'!C29)*0.01,0),
IF(OR('M&amp;E Property Good Factor'!U28 &gt; 'Trends Settings '!$B$2,B28 &lt;=ROUND($V$1*'Trends Settings '!$B$1,0)),
ROUND('Trends Settings '!$B$2*
IF(B28&gt;ROUND($V$1*'Trends Settings '!$B$1,0),INDIRECT("'2019 Equip Index Factors'!C"&amp;TEXT(ROUND(($V$1*'Trends Settings '!$B$1),0)+2,"0")),'2019 Equip Index Factors'!C29)*0.01,0),V27))</f>
        <v>70</v>
      </c>
      <c r="W28" s="37">
        <f ca="1">IF(OR(B28=1,'M&amp;E Property Good Factor'!V29&gt;'Trends Settings '!$B$2),
ROUND('M&amp;E Property Good Factor'!V29*IF(B28&gt;ROUND($W$1*'Trends Settings '!$B$1,0),
INDIRECT("'2019 Equip Index Factors'!C"&amp;TEXT(ROUND(($W$1*'Trends Settings '!$B$1),0)+2,"0")),
'2019 Equip Index Factors'!C29)*0.01,0),
IF(OR('M&amp;E Property Good Factor'!V28 &gt; 'Trends Settings '!$B$2,B28 &lt;=ROUND($W$1*'Trends Settings '!$B$1,0)),
ROUND('Trends Settings '!$B$2*
IF(B28&gt;ROUND($W$1*'Trends Settings '!$B$1,0),INDIRECT("'2019 Equip Index Factors'!C"&amp;TEXT(ROUND(($W$1*'Trends Settings '!$B$1),0)+2,"0")),'2019 Equip Index Factors'!C29)*0.01,0),W27))</f>
        <v>87</v>
      </c>
    </row>
    <row r="29" spans="1:23" ht="12.75" customHeight="1">
      <c r="A29" s="60">
        <v>1992</v>
      </c>
      <c r="B29" s="32">
        <v>28</v>
      </c>
      <c r="C29" s="37">
        <f ca="1">IF(OR(B29=1,'M&amp;E Property Good Factor'!B30&gt;'Trends Settings '!$B$2),ROUND('M&amp;E Property Good Factor'!B30*IF(B29&gt;ROUND($C$1*'Trends Settings '!$B$1,0),INDIRECT("'2019 Equip Index Factors'!C"&amp;TEXT(ROUND(($C$1*'Trends Settings '!$B$1),0)+2,"0")),'2019 Equip Index Factors'!C30)*0.01,0),IF(OR('M&amp;E Property Good Factor'!B29 &gt; 'Trends Settings '!$B$2,B29 &lt;=ROUND($C$1*'Trends Settings '!$B$1,0)),ROUND('Trends Settings '!$B$2*IF(B29&gt;ROUND($C$1*'Trends Settings '!$B$1,0),INDIRECT("'2019 Equip Index Factors'!C"&amp;TEXT(ROUND(($C$1*'Trends Settings '!$B$1),0)+2,"0")),'2019 Equip Index Factors'!C30)*0.01,0),C28))</f>
        <v>10</v>
      </c>
      <c r="D29" s="37">
        <f ca="1">IF(OR(B29=1,'M&amp;E Property Good Factor'!C30&gt;'Trends Settings '!$B$2),
ROUND('M&amp;E Property Good Factor'!C30*IF(B29&gt;ROUND($D$1*'Trends Settings '!$B$1,0),
INDIRECT("'2019 Equip Index Factors'!C"&amp;TEXT(ROUND(($D$1*'Trends Settings '!$B$1),0)+2,"0")),
'2019 Equip Index Factors'!C30)*0.01,0),
IF(OR('M&amp;E Property Good Factor'!C29 &gt; 'Trends Settings '!$B$2,B29 &lt;=ROUND($D$1*'Trends Settings '!$B$1,0)),
ROUND('Trends Settings '!$B$2*
IF(B29&gt;ROUND($D$1*'Trends Settings '!$B$1,0),INDIRECT("'2019 Equip Index Factors'!C"&amp;TEXT(ROUND(($D$1*'Trends Settings '!$B$1),0)+2,"0")),'2019 Equip Index Factors'!C30)*0.01,0),D28))</f>
        <v>10</v>
      </c>
      <c r="E29" s="37">
        <f ca="1">IF(OR(B29=1,'M&amp;E Property Good Factor'!D30&gt;'Trends Settings '!$B$2),
ROUND('M&amp;E Property Good Factor'!D30*IF(B29&gt;ROUND($E$1*'Trends Settings '!$B$1,0),
INDIRECT("'2019 Equip Index Factors'!C"&amp;TEXT(ROUND(($E$1*'Trends Settings '!$B$1),0)+2,"0")),
'2019 Equip Index Factors'!C30)*0.01,0),
IF(OR('M&amp;E Property Good Factor'!D29 &gt; 'Trends Settings '!$B$2,B29 &lt;=ROUND($E$1*'Trends Settings '!$B$1,0)),
ROUND('Trends Settings '!$B$2*
IF(B29&gt;ROUND($E$1*'Trends Settings '!$B$1,0),INDIRECT("'2019 Equip Index Factors'!C"&amp;TEXT(ROUND(($E$1*'Trends Settings '!$B$1),0)+2,"0")),'2019 Equip Index Factors'!C30)*0.01,0),E28))</f>
        <v>10</v>
      </c>
      <c r="F29" s="37">
        <f ca="1">IF(OR(B29=1,'M&amp;E Property Good Factor'!E30&gt;'Trends Settings '!$B$2),
ROUND('M&amp;E Property Good Factor'!E30*IF(B29&gt;ROUND($F$1*'Trends Settings '!$B$1,0),
INDIRECT("'2019 Equip Index Factors'!C"&amp;TEXT(ROUND(($F$1*'Trends Settings '!$B$1),0)+2,"0")),
'2019 Equip Index Factors'!C30)*0.01,0),
IF(OR('M&amp;E Property Good Factor'!E29 &gt; 'Trends Settings '!$B$2,B29 &lt;=ROUND($F$1*'Trends Settings '!$B$1,0)),
ROUND('Trends Settings '!$B$2*
IF(B29&gt;ROUND($F$1*'Trends Settings '!$B$1,0),INDIRECT("'2019 Equip Index Factors'!C"&amp;TEXT(ROUND(($F$1*'Trends Settings '!$B$1),0)+2,"0")),'2019 Equip Index Factors'!C30)*0.01,0),F28))</f>
        <v>10</v>
      </c>
      <c r="G29" s="37">
        <f ca="1">IF(OR(B29=1,'M&amp;E Property Good Factor'!F30&gt;'Trends Settings '!$B$2),
ROUND('M&amp;E Property Good Factor'!F30*IF(B29&gt;ROUND($G$1*'Trends Settings '!$B$1,0),
INDIRECT("'2019 Equip Index Factors'!C"&amp;TEXT(ROUND(($G$1*'Trends Settings '!$B$1),0)+2,"0")),
'2019 Equip Index Factors'!C30)*0.01,0),
IF(OR('M&amp;E Property Good Factor'!F29 &gt; 'Trends Settings '!$B$2,B29 &lt;=ROUND($G$1*'Trends Settings '!$B$1,0)),
ROUND('Trends Settings '!$B$2*
IF(B29&gt;ROUND($G$1*'Trends Settings '!$B$1,0),INDIRECT("'2019 Equip Index Factors'!C"&amp;TEXT(ROUND(($G$1*'Trends Settings '!$B$1),0)+2,"0")),'2019 Equip Index Factors'!C30)*0.01,0),G28))</f>
        <v>10</v>
      </c>
      <c r="H29" s="37">
        <f ca="1">IF(OR(B29=1,'M&amp;E Property Good Factor'!G30&gt;'Trends Settings '!$B$2),
ROUND('M&amp;E Property Good Factor'!G30*IF(B29&gt;ROUND($H$1*'Trends Settings '!$B$1,0),
INDIRECT("'2019 Equip Index Factors'!C"&amp;TEXT(ROUND(($H$1*'Trends Settings '!$B$1),0)+2,"0")),
'2019 Equip Index Factors'!C30)*0.01,0),
IF(OR('M&amp;E Property Good Factor'!G29 &gt; 'Trends Settings '!$B$2,B29 &lt;=ROUND($H$1*'Trends Settings '!$B$1,0)),
ROUND('Trends Settings '!$B$2*
IF(B29&gt;ROUND($H$1*'Trends Settings '!$B$1,0),INDIRECT("'2019 Equip Index Factors'!C"&amp;TEXT(ROUND(($H$1*'Trends Settings '!$B$1),0)+2,"0")),'2019 Equip Index Factors'!C30)*0.01,0),H28))</f>
        <v>10</v>
      </c>
      <c r="I29" s="37">
        <f ca="1">IF(OR(B29=1,'M&amp;E Property Good Factor'!H30&gt;'Trends Settings '!$B$2),
ROUND('M&amp;E Property Good Factor'!H30*IF(B29&gt;ROUND($I$1*'Trends Settings '!$B$1,0),
INDIRECT("'2019 Equip Index Factors'!C"&amp;TEXT(ROUND(($I$1*'Trends Settings '!$B$1),0)+2,"0")),
'2019 Equip Index Factors'!C30)*0.01,0),
IF(OR('M&amp;E Property Good Factor'!H29 &gt; 'Trends Settings '!$B$2,B29 &lt;=ROUND($I$1*'Trends Settings '!$B$1,0)),
ROUND('Trends Settings '!$B$2*
IF(B29&gt;ROUND($I$1*'Trends Settings '!$B$1,0),INDIRECT("'2019 Equip Index Factors'!C"&amp;TEXT(ROUND(($I$1*'Trends Settings '!$B$1),0)+2,"0")),'2019 Equip Index Factors'!C30)*0.01,0),I28))</f>
        <v>10</v>
      </c>
      <c r="J29" s="37">
        <f ca="1">IF(OR(B29=1,'M&amp;E Property Good Factor'!I30&gt;'Trends Settings '!$B$2),
ROUND('M&amp;E Property Good Factor'!I30*IF(B29&gt;ROUND($J$1*'Trends Settings '!$B$1,0),
INDIRECT("'2019 Equip Index Factors'!C"&amp;TEXT(ROUND(($J$1*'Trends Settings '!$B$1),0)+2,"0")),
'2019 Equip Index Factors'!C30)*0.01,0),
IF(OR('M&amp;E Property Good Factor'!I29 &gt; 'Trends Settings '!$B$2,B29 &lt;=ROUND($J$1*'Trends Settings '!$B$1,0)),
ROUND('Trends Settings '!$B$2*
IF(B29&gt;ROUND($J$1*'Trends Settings '!$B$1,0),INDIRECT("'2019 Equip Index Factors'!C"&amp;TEXT(ROUND(($J$1*'Trends Settings '!$B$1),0)+2,"0")),'2019 Equip Index Factors'!C30)*0.01,0),J28))</f>
        <v>11</v>
      </c>
      <c r="K29" s="37">
        <f ca="1">IF(OR(B29=1,'M&amp;E Property Good Factor'!J30&gt;'Trends Settings '!$B$2),
ROUND('M&amp;E Property Good Factor'!J30*IF(B29&gt;ROUND($K$1*'Trends Settings '!$B$1,0),
INDIRECT("'2019 Equip Index Factors'!C"&amp;TEXT(ROUND(($K$1*'Trends Settings '!$B$1),0)+2,"0")),
'2019 Equip Index Factors'!C30)*0.01,0),
IF(OR('M&amp;E Property Good Factor'!J29 &gt; 'Trends Settings '!$B$2,B29 &lt;=ROUND($K$1*'Trends Settings '!$B$1,0)),
ROUND('Trends Settings '!$B$2*
IF(B29&gt;ROUND($K$1*'Trends Settings '!$B$1,0),INDIRECT("'2019 Equip Index Factors'!C"&amp;TEXT(ROUND(($K$1*'Trends Settings '!$B$1),0)+2,"0")),'2019 Equip Index Factors'!C30)*0.01,0),K28))</f>
        <v>11</v>
      </c>
      <c r="L29" s="37">
        <f ca="1">IF(OR(B29=1,'M&amp;E Property Good Factor'!K30&gt;'Trends Settings '!$B$2),
ROUND('M&amp;E Property Good Factor'!K30*IF(B29&gt;ROUND($L$1*'Trends Settings '!$B$1,0),
INDIRECT("'2019 Equip Index Factors'!C"&amp;TEXT(ROUND(($L$1*'Trends Settings '!$B$1),0)+2,"0")),
'2019 Equip Index Factors'!C30)*0.01,0),
IF(OR('M&amp;E Property Good Factor'!K29 &gt; 'Trends Settings '!$B$2,B29 &lt;=ROUND($L$1*'Trends Settings '!$B$1,0)),
ROUND('Trends Settings '!$B$2*
IF(B29&gt;ROUND($L$1*'Trends Settings '!$B$1,0),INDIRECT("'2019 Equip Index Factors'!C"&amp;TEXT(ROUND(($L$1*'Trends Settings '!$B$1),0)+2,"0")),'2019 Equip Index Factors'!C30)*0.01,0),L28))</f>
        <v>12</v>
      </c>
      <c r="M29" s="37">
        <f ca="1">IF(OR(B29=1,'M&amp;E Property Good Factor'!L30&gt;'Trends Settings '!$B$2),
ROUND('M&amp;E Property Good Factor'!L30*IF(B29&gt;ROUND($M$1*'Trends Settings '!$B$1,0),
INDIRECT("'2019 Equip Index Factors'!C"&amp;TEXT(ROUND(($M$1*'Trends Settings '!$B$1),0)+2,"0")),
'2019 Equip Index Factors'!C30)*0.01,0),
IF(OR('M&amp;E Property Good Factor'!L29 &gt; 'Trends Settings '!$B$2,B29 &lt;=ROUND($M$1*'Trends Settings '!$B$1,0)),
ROUND('Trends Settings '!$B$2*
IF(B29&gt;ROUND($M$1*'Trends Settings '!$B$1,0),INDIRECT("'2019 Equip Index Factors'!C"&amp;TEXT(ROUND(($M$1*'Trends Settings '!$B$1),0)+2,"0")),'2019 Equip Index Factors'!C30)*0.01,0),M28))</f>
        <v>12</v>
      </c>
      <c r="N29" s="37">
        <f ca="1">IF(OR(B29=1,'M&amp;E Property Good Factor'!M30&gt;'Trends Settings '!$B$2),
ROUND('M&amp;E Property Good Factor'!M30*IF(B29&gt;ROUND($N$1*'Trends Settings '!$B$1,0),
INDIRECT("'2019 Equip Index Factors'!C"&amp;TEXT(ROUND(($N$1*'Trends Settings '!$B$1),0)+2,"0")),
'2019 Equip Index Factors'!C30)*0.01,0),
IF(OR('M&amp;E Property Good Factor'!M29 &gt; 'Trends Settings '!$B$2,B29 &lt;=ROUND($N$1*'Trends Settings '!$B$1,0)),
ROUND('Trends Settings '!$B$2*
IF(B29&gt;ROUND($N$1*'Trends Settings '!$B$1,0),INDIRECT("'2019 Equip Index Factors'!C"&amp;TEXT(ROUND(($N$1*'Trends Settings '!$B$1),0)+2,"0")),'2019 Equip Index Factors'!C30)*0.01,0),N28))</f>
        <v>12</v>
      </c>
      <c r="O29" s="37">
        <f ca="1">IF(OR(B29=1,'M&amp;E Property Good Factor'!N30&gt;'Trends Settings '!$B$2),
ROUND('M&amp;E Property Good Factor'!N30*IF(B29&gt;ROUND($O$1*'Trends Settings '!$B$1,0),
INDIRECT("'2019 Equip Index Factors'!C"&amp;TEXT(ROUND(($O$1*'Trends Settings '!$B$1),0)+2,"0")),
'2019 Equip Index Factors'!C30)*0.01,0),
IF(OR('M&amp;E Property Good Factor'!N29 &gt; 'Trends Settings '!$B$2,B29 &lt;=ROUND($O$1*'Trends Settings '!$B$1,0)),
ROUND('Trends Settings '!$B$2*
IF(B29&gt;ROUND($O$1*'Trends Settings '!$B$1,0),INDIRECT("'2019 Equip Index Factors'!C"&amp;TEXT(ROUND(($O$1*'Trends Settings '!$B$1),0)+2,"0")),'2019 Equip Index Factors'!C30)*0.01,0),O28))</f>
        <v>12</v>
      </c>
      <c r="P29" s="37">
        <f ca="1">IF(OR(B29=1,'M&amp;E Property Good Factor'!O30&gt;'Trends Settings '!$B$2),
ROUND('M&amp;E Property Good Factor'!O30*IF(B29&gt;ROUND($P$1*'Trends Settings '!$B$1,0),
INDIRECT("'2019 Equip Index Factors'!C"&amp;TEXT(ROUND(($P$1*'Trends Settings '!$B$1),0)+2,"0")),
'2019 Equip Index Factors'!C30)*0.01,0),
IF(OR('M&amp;E Property Good Factor'!O29 &gt; 'Trends Settings '!$B$2,B29 &lt;=ROUND($P$1*'Trends Settings '!$B$1,0)),
ROUND('Trends Settings '!$B$2*
IF(B29&gt;ROUND($P$1*'Trends Settings '!$B$1,0),INDIRECT("'2019 Equip Index Factors'!C"&amp;TEXT(ROUND(($P$1*'Trends Settings '!$B$1),0)+2,"0")),'2019 Equip Index Factors'!C30)*0.01,0),P28))</f>
        <v>13</v>
      </c>
      <c r="Q29" s="37">
        <f ca="1">IF(OR(B29=1,'M&amp;E Property Good Factor'!P30&gt;'Trends Settings '!$B$2),
ROUND('M&amp;E Property Good Factor'!P30*IF(B29&gt;ROUND($Q$1*'Trends Settings '!$B$1,0),
INDIRECT("'2019 Equip Index Factors'!C"&amp;TEXT(ROUND(($Q$1*'Trends Settings '!$B$1),0)+2,"0")),
'2019 Equip Index Factors'!C30)*0.01,0),
IF(OR('M&amp;E Property Good Factor'!P29 &gt; 'Trends Settings '!$B$2,B29 &lt;=ROUND($Q$1*'Trends Settings '!$B$1,0)),
ROUND('Trends Settings '!$B$2*
IF(B29&gt;ROUND($Q$1*'Trends Settings '!$B$1,0),INDIRECT("'2019 Equip Index Factors'!C"&amp;TEXT(ROUND(($Q$1*'Trends Settings '!$B$1),0)+2,"0")),'2019 Equip Index Factors'!C30)*0.01,0),Q28))</f>
        <v>13</v>
      </c>
      <c r="R29" s="37">
        <f ca="1">IF(OR(B29=1,'M&amp;E Property Good Factor'!Q30&gt;'Trends Settings '!$B$2),
ROUND('M&amp;E Property Good Factor'!Q30*IF(B29&gt;ROUND($R$1*'Trends Settings '!$B$1,0),
INDIRECT("'2019 Equip Index Factors'!C"&amp;TEXT(ROUND(($R$1*'Trends Settings '!$B$1),0)+2,"0")),
'2019 Equip Index Factors'!C30)*0.01,0),
IF(OR('M&amp;E Property Good Factor'!Q29 &gt; 'Trends Settings '!$B$2,B29 &lt;=ROUND($R$1*'Trends Settings '!$B$1,0)),
ROUND('Trends Settings '!$B$2*
IF(B29&gt;ROUND($R$1*'Trends Settings '!$B$1,0),INDIRECT("'2019 Equip Index Factors'!C"&amp;TEXT(ROUND(($R$1*'Trends Settings '!$B$1),0)+2,"0")),'2019 Equip Index Factors'!C30)*0.01,0),R28))</f>
        <v>13</v>
      </c>
      <c r="S29" s="37">
        <f ca="1">IF(OR(B29=1,'M&amp;E Property Good Factor'!R30&gt;'Trends Settings '!$B$2),
ROUND('M&amp;E Property Good Factor'!R30*IF(B29&gt;ROUND($S$1*'Trends Settings '!$B$1,0),
INDIRECT("'2019 Equip Index Factors'!C"&amp;TEXT(ROUND(($S$1*'Trends Settings '!$B$1),0)+2,"0")),
'2019 Equip Index Factors'!C30)*0.01,0),
IF(OR('M&amp;E Property Good Factor'!R29 &gt; 'Trends Settings '!$B$2,B29 &lt;=ROUND($S$1*'Trends Settings '!$B$1,0)),
ROUND('Trends Settings '!$B$2*
IF(B29&gt;ROUND($S$1*'Trends Settings '!$B$1,0),INDIRECT("'2019 Equip Index Factors'!C"&amp;TEXT(ROUND(($S$1*'Trends Settings '!$B$1),0)+2,"0")),'2019 Equip Index Factors'!C30)*0.01,0),S28))</f>
        <v>17</v>
      </c>
      <c r="T29" s="37">
        <f ca="1">IF(OR(B29=1,'M&amp;E Property Good Factor'!S30&gt;'Trends Settings '!$B$2),
ROUND('M&amp;E Property Good Factor'!S30*IF(B29&gt;ROUND($T$1*'Trends Settings '!$B$1,0),
INDIRECT("'2019 Equip Index Factors'!C"&amp;TEXT(ROUND(($T$1*'Trends Settings '!$B$1),0)+2,"0")),
'2019 Equip Index Factors'!C30)*0.01,0),
IF(OR('M&amp;E Property Good Factor'!S29 &gt; 'Trends Settings '!$B$2,B29 &lt;=ROUND($T$1*'Trends Settings '!$B$1,0)),
ROUND('Trends Settings '!$B$2*
IF(B29&gt;ROUND($T$1*'Trends Settings '!$B$1,0),INDIRECT("'2019 Equip Index Factors'!C"&amp;TEXT(ROUND(($T$1*'Trends Settings '!$B$1),0)+2,"0")),'2019 Equip Index Factors'!C30)*0.01,0),T28))</f>
        <v>28</v>
      </c>
      <c r="U29" s="37">
        <f ca="1">IF(OR(B29=1,'M&amp;E Property Good Factor'!T30&gt;'Trends Settings '!$B$2),
ROUND('M&amp;E Property Good Factor'!T30*IF(B29&gt;ROUND($U$1*'Trends Settings '!$B$1,0),
INDIRECT("'2019 Equip Index Factors'!C"&amp;TEXT(ROUND(($U$1*'Trends Settings '!$B$1),0)+2,"0")),
'2019 Equip Index Factors'!C30)*0.01,0),
IF(OR('M&amp;E Property Good Factor'!T29 &gt; 'Trends Settings '!$B$2,B29 &lt;=ROUND($U$1*'Trends Settings '!$B$1,0)),
ROUND('Trends Settings '!$B$2*
IF(B29&gt;ROUND($U$1*'Trends Settings '!$B$1,0),INDIRECT("'2019 Equip Index Factors'!C"&amp;TEXT(ROUND(($U$1*'Trends Settings '!$B$1),0)+2,"0")),'2019 Equip Index Factors'!C30)*0.01,0),U28))</f>
        <v>49</v>
      </c>
      <c r="V29" s="37">
        <f ca="1">IF(OR(B29=1,'M&amp;E Property Good Factor'!U30&gt;'Trends Settings '!$B$2),
ROUND('M&amp;E Property Good Factor'!U30*IF(B29&gt;ROUND($V$1*'Trends Settings '!$B$1,0),
INDIRECT("'2019 Equip Index Factors'!C"&amp;TEXT(ROUND(($V$1*'Trends Settings '!$B$1),0)+2,"0")),
'2019 Equip Index Factors'!C30)*0.01,0),
IF(OR('M&amp;E Property Good Factor'!U29 &gt; 'Trends Settings '!$B$2,B29 &lt;=ROUND($V$1*'Trends Settings '!$B$1,0)),
ROUND('Trends Settings '!$B$2*
IF(B29&gt;ROUND($V$1*'Trends Settings '!$B$1,0),INDIRECT("'2019 Equip Index Factors'!C"&amp;TEXT(ROUND(($V$1*'Trends Settings '!$B$1),0)+2,"0")),'2019 Equip Index Factors'!C30)*0.01,0),V28))</f>
        <v>68</v>
      </c>
      <c r="W29" s="37">
        <f ca="1">IF(OR(B29=1,'M&amp;E Property Good Factor'!V30&gt;'Trends Settings '!$B$2),
ROUND('M&amp;E Property Good Factor'!V30*IF(B29&gt;ROUND($W$1*'Trends Settings '!$B$1,0),
INDIRECT("'2019 Equip Index Factors'!C"&amp;TEXT(ROUND(($W$1*'Trends Settings '!$B$1),0)+2,"0")),
'2019 Equip Index Factors'!C30)*0.01,0),
IF(OR('M&amp;E Property Good Factor'!V29 &gt; 'Trends Settings '!$B$2,B29 &lt;=ROUND($W$1*'Trends Settings '!$B$1,0)),
ROUND('Trends Settings '!$B$2*
IF(B29&gt;ROUND($W$1*'Trends Settings '!$B$1,0),INDIRECT("'2019 Equip Index Factors'!C"&amp;TEXT(ROUND(($W$1*'Trends Settings '!$B$1),0)+2,"0")),'2019 Equip Index Factors'!C30)*0.01,0),W28))</f>
        <v>85</v>
      </c>
    </row>
    <row r="30" spans="1:23" ht="12.75" customHeight="1">
      <c r="A30" s="60">
        <v>1991</v>
      </c>
      <c r="B30" s="32">
        <v>29</v>
      </c>
      <c r="C30" s="37">
        <f ca="1">IF(OR(B30=1,'M&amp;E Property Good Factor'!B31&gt;'Trends Settings '!$B$2),ROUND('M&amp;E Property Good Factor'!B31*IF(B30&gt;ROUND($C$1*'Trends Settings '!$B$1,0),INDIRECT("'2019 Equip Index Factors'!C"&amp;TEXT(ROUND(($C$1*'Trends Settings '!$B$1),0)+2,"0")),'2019 Equip Index Factors'!C31)*0.01,0),IF(OR('M&amp;E Property Good Factor'!B30 &gt; 'Trends Settings '!$B$2,B30 &lt;=ROUND($C$1*'Trends Settings '!$B$1,0)),ROUND('Trends Settings '!$B$2*IF(B30&gt;ROUND($C$1*'Trends Settings '!$B$1,0),INDIRECT("'2019 Equip Index Factors'!C"&amp;TEXT(ROUND(($C$1*'Trends Settings '!$B$1),0)+2,"0")),'2019 Equip Index Factors'!C31)*0.01,0),C29))</f>
        <v>10</v>
      </c>
      <c r="D30" s="37">
        <f ca="1">IF(OR(B30=1,'M&amp;E Property Good Factor'!C31&gt;'Trends Settings '!$B$2),
ROUND('M&amp;E Property Good Factor'!C31*IF(B30&gt;ROUND($D$1*'Trends Settings '!$B$1,0),
INDIRECT("'2019 Equip Index Factors'!C"&amp;TEXT(ROUND(($D$1*'Trends Settings '!$B$1),0)+2,"0")),
'2019 Equip Index Factors'!C31)*0.01,0),
IF(OR('M&amp;E Property Good Factor'!C30 &gt; 'Trends Settings '!$B$2,B30 &lt;=ROUND($D$1*'Trends Settings '!$B$1,0)),
ROUND('Trends Settings '!$B$2*
IF(B30&gt;ROUND($D$1*'Trends Settings '!$B$1,0),INDIRECT("'2019 Equip Index Factors'!C"&amp;TEXT(ROUND(($D$1*'Trends Settings '!$B$1),0)+2,"0")),'2019 Equip Index Factors'!C31)*0.01,0),D29))</f>
        <v>10</v>
      </c>
      <c r="E30" s="37">
        <f ca="1">IF(OR(B30=1,'M&amp;E Property Good Factor'!D31&gt;'Trends Settings '!$B$2),
ROUND('M&amp;E Property Good Factor'!D31*IF(B30&gt;ROUND($E$1*'Trends Settings '!$B$1,0),
INDIRECT("'2019 Equip Index Factors'!C"&amp;TEXT(ROUND(($E$1*'Trends Settings '!$B$1),0)+2,"0")),
'2019 Equip Index Factors'!C31)*0.01,0),
IF(OR('M&amp;E Property Good Factor'!D30 &gt; 'Trends Settings '!$B$2,B30 &lt;=ROUND($E$1*'Trends Settings '!$B$1,0)),
ROUND('Trends Settings '!$B$2*
IF(B30&gt;ROUND($E$1*'Trends Settings '!$B$1,0),INDIRECT("'2019 Equip Index Factors'!C"&amp;TEXT(ROUND(($E$1*'Trends Settings '!$B$1),0)+2,"0")),'2019 Equip Index Factors'!C31)*0.01,0),E29))</f>
        <v>10</v>
      </c>
      <c r="F30" s="37">
        <f ca="1">IF(OR(B30=1,'M&amp;E Property Good Factor'!E31&gt;'Trends Settings '!$B$2),
ROUND('M&amp;E Property Good Factor'!E31*IF(B30&gt;ROUND($F$1*'Trends Settings '!$B$1,0),
INDIRECT("'2019 Equip Index Factors'!C"&amp;TEXT(ROUND(($F$1*'Trends Settings '!$B$1),0)+2,"0")),
'2019 Equip Index Factors'!C31)*0.01,0),
IF(OR('M&amp;E Property Good Factor'!E30 &gt; 'Trends Settings '!$B$2,B30 &lt;=ROUND($F$1*'Trends Settings '!$B$1,0)),
ROUND('Trends Settings '!$B$2*
IF(B30&gt;ROUND($F$1*'Trends Settings '!$B$1,0),INDIRECT("'2019 Equip Index Factors'!C"&amp;TEXT(ROUND(($F$1*'Trends Settings '!$B$1),0)+2,"0")),'2019 Equip Index Factors'!C31)*0.01,0),F29))</f>
        <v>10</v>
      </c>
      <c r="G30" s="37">
        <f ca="1">IF(OR(B30=1,'M&amp;E Property Good Factor'!F31&gt;'Trends Settings '!$B$2),
ROUND('M&amp;E Property Good Factor'!F31*IF(B30&gt;ROUND($G$1*'Trends Settings '!$B$1,0),
INDIRECT("'2019 Equip Index Factors'!C"&amp;TEXT(ROUND(($G$1*'Trends Settings '!$B$1),0)+2,"0")),
'2019 Equip Index Factors'!C31)*0.01,0),
IF(OR('M&amp;E Property Good Factor'!F30 &gt; 'Trends Settings '!$B$2,B30 &lt;=ROUND($G$1*'Trends Settings '!$B$1,0)),
ROUND('Trends Settings '!$B$2*
IF(B30&gt;ROUND($G$1*'Trends Settings '!$B$1,0),INDIRECT("'2019 Equip Index Factors'!C"&amp;TEXT(ROUND(($G$1*'Trends Settings '!$B$1),0)+2,"0")),'2019 Equip Index Factors'!C31)*0.01,0),G29))</f>
        <v>10</v>
      </c>
      <c r="H30" s="37">
        <f ca="1">IF(OR(B30=1,'M&amp;E Property Good Factor'!G31&gt;'Trends Settings '!$B$2),
ROUND('M&amp;E Property Good Factor'!G31*IF(B30&gt;ROUND($H$1*'Trends Settings '!$B$1,0),
INDIRECT("'2019 Equip Index Factors'!C"&amp;TEXT(ROUND(($H$1*'Trends Settings '!$B$1),0)+2,"0")),
'2019 Equip Index Factors'!C31)*0.01,0),
IF(OR('M&amp;E Property Good Factor'!G30 &gt; 'Trends Settings '!$B$2,B30 &lt;=ROUND($H$1*'Trends Settings '!$B$1,0)),
ROUND('Trends Settings '!$B$2*
IF(B30&gt;ROUND($H$1*'Trends Settings '!$B$1,0),INDIRECT("'2019 Equip Index Factors'!C"&amp;TEXT(ROUND(($H$1*'Trends Settings '!$B$1),0)+2,"0")),'2019 Equip Index Factors'!C31)*0.01,0),H29))</f>
        <v>10</v>
      </c>
      <c r="I30" s="37">
        <f ca="1">IF(OR(B30=1,'M&amp;E Property Good Factor'!H31&gt;'Trends Settings '!$B$2),
ROUND('M&amp;E Property Good Factor'!H31*IF(B30&gt;ROUND($I$1*'Trends Settings '!$B$1,0),
INDIRECT("'2019 Equip Index Factors'!C"&amp;TEXT(ROUND(($I$1*'Trends Settings '!$B$1),0)+2,"0")),
'2019 Equip Index Factors'!C31)*0.01,0),
IF(OR('M&amp;E Property Good Factor'!H30 &gt; 'Trends Settings '!$B$2,B30 &lt;=ROUND($I$1*'Trends Settings '!$B$1,0)),
ROUND('Trends Settings '!$B$2*
IF(B30&gt;ROUND($I$1*'Trends Settings '!$B$1,0),INDIRECT("'2019 Equip Index Factors'!C"&amp;TEXT(ROUND(($I$1*'Trends Settings '!$B$1),0)+2,"0")),'2019 Equip Index Factors'!C31)*0.01,0),I29))</f>
        <v>10</v>
      </c>
      <c r="J30" s="37">
        <f ca="1">IF(OR(B30=1,'M&amp;E Property Good Factor'!I31&gt;'Trends Settings '!$B$2),
ROUND('M&amp;E Property Good Factor'!I31*IF(B30&gt;ROUND($J$1*'Trends Settings '!$B$1,0),
INDIRECT("'2019 Equip Index Factors'!C"&amp;TEXT(ROUND(($J$1*'Trends Settings '!$B$1),0)+2,"0")),
'2019 Equip Index Factors'!C31)*0.01,0),
IF(OR('M&amp;E Property Good Factor'!I30 &gt; 'Trends Settings '!$B$2,B30 &lt;=ROUND($J$1*'Trends Settings '!$B$1,0)),
ROUND('Trends Settings '!$B$2*
IF(B30&gt;ROUND($J$1*'Trends Settings '!$B$1,0),INDIRECT("'2019 Equip Index Factors'!C"&amp;TEXT(ROUND(($J$1*'Trends Settings '!$B$1),0)+2,"0")),'2019 Equip Index Factors'!C31)*0.01,0),J29))</f>
        <v>11</v>
      </c>
      <c r="K30" s="37">
        <f ca="1">IF(OR(B30=1,'M&amp;E Property Good Factor'!J31&gt;'Trends Settings '!$B$2),
ROUND('M&amp;E Property Good Factor'!J31*IF(B30&gt;ROUND($K$1*'Trends Settings '!$B$1,0),
INDIRECT("'2019 Equip Index Factors'!C"&amp;TEXT(ROUND(($K$1*'Trends Settings '!$B$1),0)+2,"0")),
'2019 Equip Index Factors'!C31)*0.01,0),
IF(OR('M&amp;E Property Good Factor'!J30 &gt; 'Trends Settings '!$B$2,B30 &lt;=ROUND($K$1*'Trends Settings '!$B$1,0)),
ROUND('Trends Settings '!$B$2*
IF(B30&gt;ROUND($K$1*'Trends Settings '!$B$1,0),INDIRECT("'2019 Equip Index Factors'!C"&amp;TEXT(ROUND(($K$1*'Trends Settings '!$B$1),0)+2,"0")),'2019 Equip Index Factors'!C31)*0.01,0),K29))</f>
        <v>11</v>
      </c>
      <c r="L30" s="37">
        <f ca="1">IF(OR(B30=1,'M&amp;E Property Good Factor'!K31&gt;'Trends Settings '!$B$2),
ROUND('M&amp;E Property Good Factor'!K31*IF(B30&gt;ROUND($L$1*'Trends Settings '!$B$1,0),
INDIRECT("'2019 Equip Index Factors'!C"&amp;TEXT(ROUND(($L$1*'Trends Settings '!$B$1),0)+2,"0")),
'2019 Equip Index Factors'!C31)*0.01,0),
IF(OR('M&amp;E Property Good Factor'!K30 &gt; 'Trends Settings '!$B$2,B30 &lt;=ROUND($L$1*'Trends Settings '!$B$1,0)),
ROUND('Trends Settings '!$B$2*
IF(B30&gt;ROUND($L$1*'Trends Settings '!$B$1,0),INDIRECT("'2019 Equip Index Factors'!C"&amp;TEXT(ROUND(($L$1*'Trends Settings '!$B$1),0)+2,"0")),'2019 Equip Index Factors'!C31)*0.01,0),L29))</f>
        <v>12</v>
      </c>
      <c r="M30" s="37">
        <f ca="1">IF(OR(B30=1,'M&amp;E Property Good Factor'!L31&gt;'Trends Settings '!$B$2),
ROUND('M&amp;E Property Good Factor'!L31*IF(B30&gt;ROUND($M$1*'Trends Settings '!$B$1,0),
INDIRECT("'2019 Equip Index Factors'!C"&amp;TEXT(ROUND(($M$1*'Trends Settings '!$B$1),0)+2,"0")),
'2019 Equip Index Factors'!C31)*0.01,0),
IF(OR('M&amp;E Property Good Factor'!L30 &gt; 'Trends Settings '!$B$2,B30 &lt;=ROUND($M$1*'Trends Settings '!$B$1,0)),
ROUND('Trends Settings '!$B$2*
IF(B30&gt;ROUND($M$1*'Trends Settings '!$B$1,0),INDIRECT("'2019 Equip Index Factors'!C"&amp;TEXT(ROUND(($M$1*'Trends Settings '!$B$1),0)+2,"0")),'2019 Equip Index Factors'!C31)*0.01,0),M29))</f>
        <v>12</v>
      </c>
      <c r="N30" s="37">
        <f ca="1">IF(OR(B30=1,'M&amp;E Property Good Factor'!M31&gt;'Trends Settings '!$B$2),
ROUND('M&amp;E Property Good Factor'!M31*IF(B30&gt;ROUND($N$1*'Trends Settings '!$B$1,0),
INDIRECT("'2019 Equip Index Factors'!C"&amp;TEXT(ROUND(($N$1*'Trends Settings '!$B$1),0)+2,"0")),
'2019 Equip Index Factors'!C31)*0.01,0),
IF(OR('M&amp;E Property Good Factor'!M30 &gt; 'Trends Settings '!$B$2,B30 &lt;=ROUND($N$1*'Trends Settings '!$B$1,0)),
ROUND('Trends Settings '!$B$2*
IF(B30&gt;ROUND($N$1*'Trends Settings '!$B$1,0),INDIRECT("'2019 Equip Index Factors'!C"&amp;TEXT(ROUND(($N$1*'Trends Settings '!$B$1),0)+2,"0")),'2019 Equip Index Factors'!C31)*0.01,0),N29))</f>
        <v>12</v>
      </c>
      <c r="O30" s="37">
        <f ca="1">IF(OR(B30=1,'M&amp;E Property Good Factor'!N31&gt;'Trends Settings '!$B$2),
ROUND('M&amp;E Property Good Factor'!N31*IF(B30&gt;ROUND($O$1*'Trends Settings '!$B$1,0),
INDIRECT("'2019 Equip Index Factors'!C"&amp;TEXT(ROUND(($O$1*'Trends Settings '!$B$1),0)+2,"0")),
'2019 Equip Index Factors'!C31)*0.01,0),
IF(OR('M&amp;E Property Good Factor'!N30 &gt; 'Trends Settings '!$B$2,B30 &lt;=ROUND($O$1*'Trends Settings '!$B$1,0)),
ROUND('Trends Settings '!$B$2*
IF(B30&gt;ROUND($O$1*'Trends Settings '!$B$1,0),INDIRECT("'2019 Equip Index Factors'!C"&amp;TEXT(ROUND(($O$1*'Trends Settings '!$B$1),0)+2,"0")),'2019 Equip Index Factors'!C31)*0.01,0),O29))</f>
        <v>12</v>
      </c>
      <c r="P30" s="37">
        <f ca="1">IF(OR(B30=1,'M&amp;E Property Good Factor'!O31&gt;'Trends Settings '!$B$2),
ROUND('M&amp;E Property Good Factor'!O31*IF(B30&gt;ROUND($P$1*'Trends Settings '!$B$1,0),
INDIRECT("'2019 Equip Index Factors'!C"&amp;TEXT(ROUND(($P$1*'Trends Settings '!$B$1),0)+2,"0")),
'2019 Equip Index Factors'!C31)*0.01,0),
IF(OR('M&amp;E Property Good Factor'!O30 &gt; 'Trends Settings '!$B$2,B30 &lt;=ROUND($P$1*'Trends Settings '!$B$1,0)),
ROUND('Trends Settings '!$B$2*
IF(B30&gt;ROUND($P$1*'Trends Settings '!$B$1,0),INDIRECT("'2019 Equip Index Factors'!C"&amp;TEXT(ROUND(($P$1*'Trends Settings '!$B$1),0)+2,"0")),'2019 Equip Index Factors'!C31)*0.01,0),P29))</f>
        <v>13</v>
      </c>
      <c r="Q30" s="37">
        <f ca="1">IF(OR(B30=1,'M&amp;E Property Good Factor'!P31&gt;'Trends Settings '!$B$2),
ROUND('M&amp;E Property Good Factor'!P31*IF(B30&gt;ROUND($Q$1*'Trends Settings '!$B$1,0),
INDIRECT("'2019 Equip Index Factors'!C"&amp;TEXT(ROUND(($Q$1*'Trends Settings '!$B$1),0)+2,"0")),
'2019 Equip Index Factors'!C31)*0.01,0),
IF(OR('M&amp;E Property Good Factor'!P30 &gt; 'Trends Settings '!$B$2,B30 &lt;=ROUND($Q$1*'Trends Settings '!$B$1,0)),
ROUND('Trends Settings '!$B$2*
IF(B30&gt;ROUND($Q$1*'Trends Settings '!$B$1,0),INDIRECT("'2019 Equip Index Factors'!C"&amp;TEXT(ROUND(($Q$1*'Trends Settings '!$B$1),0)+2,"0")),'2019 Equip Index Factors'!C31)*0.01,0),Q29))</f>
        <v>13</v>
      </c>
      <c r="R30" s="37">
        <f ca="1">IF(OR(B30=1,'M&amp;E Property Good Factor'!Q31&gt;'Trends Settings '!$B$2),
ROUND('M&amp;E Property Good Factor'!Q31*IF(B30&gt;ROUND($R$1*'Trends Settings '!$B$1,0),
INDIRECT("'2019 Equip Index Factors'!C"&amp;TEXT(ROUND(($R$1*'Trends Settings '!$B$1),0)+2,"0")),
'2019 Equip Index Factors'!C31)*0.01,0),
IF(OR('M&amp;E Property Good Factor'!Q30 &gt; 'Trends Settings '!$B$2,B30 &lt;=ROUND($R$1*'Trends Settings '!$B$1,0)),
ROUND('Trends Settings '!$B$2*
IF(B30&gt;ROUND($R$1*'Trends Settings '!$B$1,0),INDIRECT("'2019 Equip Index Factors'!C"&amp;TEXT(ROUND(($R$1*'Trends Settings '!$B$1),0)+2,"0")),'2019 Equip Index Factors'!C31)*0.01,0),R29))</f>
        <v>13</v>
      </c>
      <c r="S30" s="37">
        <f ca="1">IF(OR(B30=1,'M&amp;E Property Good Factor'!R31&gt;'Trends Settings '!$B$2),
ROUND('M&amp;E Property Good Factor'!R31*IF(B30&gt;ROUND($S$1*'Trends Settings '!$B$1,0),
INDIRECT("'2019 Equip Index Factors'!C"&amp;TEXT(ROUND(($S$1*'Trends Settings '!$B$1),0)+2,"0")),
'2019 Equip Index Factors'!C31)*0.01,0),
IF(OR('M&amp;E Property Good Factor'!R30 &gt; 'Trends Settings '!$B$2,B30 &lt;=ROUND($S$1*'Trends Settings '!$B$1,0)),
ROUND('Trends Settings '!$B$2*
IF(B30&gt;ROUND($S$1*'Trends Settings '!$B$1,0),INDIRECT("'2019 Equip Index Factors'!C"&amp;TEXT(ROUND(($S$1*'Trends Settings '!$B$1),0)+2,"0")),'2019 Equip Index Factors'!C31)*0.01,0),S29))</f>
        <v>16</v>
      </c>
      <c r="T30" s="37">
        <f ca="1">IF(OR(B30=1,'M&amp;E Property Good Factor'!S31&gt;'Trends Settings '!$B$2),
ROUND('M&amp;E Property Good Factor'!S31*IF(B30&gt;ROUND($T$1*'Trends Settings '!$B$1,0),
INDIRECT("'2019 Equip Index Factors'!C"&amp;TEXT(ROUND(($T$1*'Trends Settings '!$B$1),0)+2,"0")),
'2019 Equip Index Factors'!C31)*0.01,0),
IF(OR('M&amp;E Property Good Factor'!S30 &gt; 'Trends Settings '!$B$2,B30 &lt;=ROUND($T$1*'Trends Settings '!$B$1,0)),
ROUND('Trends Settings '!$B$2*
IF(B30&gt;ROUND($T$1*'Trends Settings '!$B$1,0),INDIRECT("'2019 Equip Index Factors'!C"&amp;TEXT(ROUND(($T$1*'Trends Settings '!$B$1),0)+2,"0")),'2019 Equip Index Factors'!C31)*0.01,0),T29))</f>
        <v>26</v>
      </c>
      <c r="U30" s="37">
        <f ca="1">IF(OR(B30=1,'M&amp;E Property Good Factor'!T31&gt;'Trends Settings '!$B$2),
ROUND('M&amp;E Property Good Factor'!T31*IF(B30&gt;ROUND($U$1*'Trends Settings '!$B$1,0),
INDIRECT("'2019 Equip Index Factors'!C"&amp;TEXT(ROUND(($U$1*'Trends Settings '!$B$1),0)+2,"0")),
'2019 Equip Index Factors'!C31)*0.01,0),
IF(OR('M&amp;E Property Good Factor'!T30 &gt; 'Trends Settings '!$B$2,B30 &lt;=ROUND($U$1*'Trends Settings '!$B$1,0)),
ROUND('Trends Settings '!$B$2*
IF(B30&gt;ROUND($U$1*'Trends Settings '!$B$1,0),INDIRECT("'2019 Equip Index Factors'!C"&amp;TEXT(ROUND(($U$1*'Trends Settings '!$B$1),0)+2,"0")),'2019 Equip Index Factors'!C31)*0.01,0),U29))</f>
        <v>45</v>
      </c>
      <c r="V30" s="37">
        <f ca="1">IF(OR(B30=1,'M&amp;E Property Good Factor'!U31&gt;'Trends Settings '!$B$2),
ROUND('M&amp;E Property Good Factor'!U31*IF(B30&gt;ROUND($V$1*'Trends Settings '!$B$1,0),
INDIRECT("'2019 Equip Index Factors'!C"&amp;TEXT(ROUND(($V$1*'Trends Settings '!$B$1),0)+2,"0")),
'2019 Equip Index Factors'!C31)*0.01,0),
IF(OR('M&amp;E Property Good Factor'!U30 &gt; 'Trends Settings '!$B$2,B30 &lt;=ROUND($V$1*'Trends Settings '!$B$1,0)),
ROUND('Trends Settings '!$B$2*
IF(B30&gt;ROUND($V$1*'Trends Settings '!$B$1,0),INDIRECT("'2019 Equip Index Factors'!C"&amp;TEXT(ROUND(($V$1*'Trends Settings '!$B$1),0)+2,"0")),'2019 Equip Index Factors'!C31)*0.01,0),V29))</f>
        <v>66</v>
      </c>
      <c r="W30" s="37">
        <f ca="1">IF(OR(B30=1,'M&amp;E Property Good Factor'!V31&gt;'Trends Settings '!$B$2),
ROUND('M&amp;E Property Good Factor'!V31*IF(B30&gt;ROUND($W$1*'Trends Settings '!$B$1,0),
INDIRECT("'2019 Equip Index Factors'!C"&amp;TEXT(ROUND(($W$1*'Trends Settings '!$B$1),0)+2,"0")),
'2019 Equip Index Factors'!C31)*0.01,0),
IF(OR('M&amp;E Property Good Factor'!V30 &gt; 'Trends Settings '!$B$2,B30 &lt;=ROUND($W$1*'Trends Settings '!$B$1,0)),
ROUND('Trends Settings '!$B$2*
IF(B30&gt;ROUND($W$1*'Trends Settings '!$B$1,0),INDIRECT("'2019 Equip Index Factors'!C"&amp;TEXT(ROUND(($W$1*'Trends Settings '!$B$1),0)+2,"0")),'2019 Equip Index Factors'!C31)*0.01,0),W29))</f>
        <v>82</v>
      </c>
    </row>
    <row r="31" spans="1:23" ht="12.75" customHeight="1">
      <c r="A31" s="60">
        <v>1990</v>
      </c>
      <c r="B31" s="32">
        <v>30</v>
      </c>
      <c r="C31" s="37">
        <f ca="1">IF(OR(B31=1,'M&amp;E Property Good Factor'!B32&gt;'Trends Settings '!$B$2),ROUND('M&amp;E Property Good Factor'!B32*IF(B31&gt;ROUND($C$1*'Trends Settings '!$B$1,0),INDIRECT("'2019 Equip Index Factors'!C"&amp;TEXT(ROUND(($C$1*'Trends Settings '!$B$1),0)+2,"0")),'2019 Equip Index Factors'!C32)*0.01,0),IF(OR('M&amp;E Property Good Factor'!B31 &gt; 'Trends Settings '!$B$2,B31 &lt;=ROUND($C$1*'Trends Settings '!$B$1,0)),ROUND('Trends Settings '!$B$2*IF(B31&gt;ROUND($C$1*'Trends Settings '!$B$1,0),INDIRECT("'2019 Equip Index Factors'!C"&amp;TEXT(ROUND(($C$1*'Trends Settings '!$B$1),0)+2,"0")),'2019 Equip Index Factors'!C32)*0.01,0),C30))</f>
        <v>10</v>
      </c>
      <c r="D31" s="37">
        <f ca="1">IF(OR(B31=1,'M&amp;E Property Good Factor'!C32&gt;'Trends Settings '!$B$2),
ROUND('M&amp;E Property Good Factor'!C32*IF(B31&gt;ROUND($D$1*'Trends Settings '!$B$1,0),
INDIRECT("'2019 Equip Index Factors'!C"&amp;TEXT(ROUND(($D$1*'Trends Settings '!$B$1),0)+2,"0")),
'2019 Equip Index Factors'!C32)*0.01,0),
IF(OR('M&amp;E Property Good Factor'!C31 &gt; 'Trends Settings '!$B$2,B31 &lt;=ROUND($D$1*'Trends Settings '!$B$1,0)),
ROUND('Trends Settings '!$B$2*
IF(B31&gt;ROUND($D$1*'Trends Settings '!$B$1,0),INDIRECT("'2019 Equip Index Factors'!C"&amp;TEXT(ROUND(($D$1*'Trends Settings '!$B$1),0)+2,"0")),'2019 Equip Index Factors'!C32)*0.01,0),D30))</f>
        <v>10</v>
      </c>
      <c r="E31" s="37">
        <f ca="1">IF(OR(B31=1,'M&amp;E Property Good Factor'!D32&gt;'Trends Settings '!$B$2),
ROUND('M&amp;E Property Good Factor'!D32*IF(B31&gt;ROUND($E$1*'Trends Settings '!$B$1,0),
INDIRECT("'2019 Equip Index Factors'!C"&amp;TEXT(ROUND(($E$1*'Trends Settings '!$B$1),0)+2,"0")),
'2019 Equip Index Factors'!C32)*0.01,0),
IF(OR('M&amp;E Property Good Factor'!D31 &gt; 'Trends Settings '!$B$2,B31 &lt;=ROUND($E$1*'Trends Settings '!$B$1,0)),
ROUND('Trends Settings '!$B$2*
IF(B31&gt;ROUND($E$1*'Trends Settings '!$B$1,0),INDIRECT("'2019 Equip Index Factors'!C"&amp;TEXT(ROUND(($E$1*'Trends Settings '!$B$1),0)+2,"0")),'2019 Equip Index Factors'!C32)*0.01,0),E30))</f>
        <v>10</v>
      </c>
      <c r="F31" s="37">
        <f ca="1">IF(OR(B31=1,'M&amp;E Property Good Factor'!E32&gt;'Trends Settings '!$B$2),
ROUND('M&amp;E Property Good Factor'!E32*IF(B31&gt;ROUND($F$1*'Trends Settings '!$B$1,0),
INDIRECT("'2019 Equip Index Factors'!C"&amp;TEXT(ROUND(($F$1*'Trends Settings '!$B$1),0)+2,"0")),
'2019 Equip Index Factors'!C32)*0.01,0),
IF(OR('M&amp;E Property Good Factor'!E31 &gt; 'Trends Settings '!$B$2,B31 &lt;=ROUND($F$1*'Trends Settings '!$B$1,0)),
ROUND('Trends Settings '!$B$2*
IF(B31&gt;ROUND($F$1*'Trends Settings '!$B$1,0),INDIRECT("'2019 Equip Index Factors'!C"&amp;TEXT(ROUND(($F$1*'Trends Settings '!$B$1),0)+2,"0")),'2019 Equip Index Factors'!C32)*0.01,0),F30))</f>
        <v>10</v>
      </c>
      <c r="G31" s="37">
        <f ca="1">IF(OR(B31=1,'M&amp;E Property Good Factor'!F32&gt;'Trends Settings '!$B$2),
ROUND('M&amp;E Property Good Factor'!F32*IF(B31&gt;ROUND($G$1*'Trends Settings '!$B$1,0),
INDIRECT("'2019 Equip Index Factors'!C"&amp;TEXT(ROUND(($G$1*'Trends Settings '!$B$1),0)+2,"0")),
'2019 Equip Index Factors'!C32)*0.01,0),
IF(OR('M&amp;E Property Good Factor'!F31 &gt; 'Trends Settings '!$B$2,B31 &lt;=ROUND($G$1*'Trends Settings '!$B$1,0)),
ROUND('Trends Settings '!$B$2*
IF(B31&gt;ROUND($G$1*'Trends Settings '!$B$1,0),INDIRECT("'2019 Equip Index Factors'!C"&amp;TEXT(ROUND(($G$1*'Trends Settings '!$B$1),0)+2,"0")),'2019 Equip Index Factors'!C32)*0.01,0),G30))</f>
        <v>10</v>
      </c>
      <c r="H31" s="37">
        <f ca="1">IF(OR(B31=1,'M&amp;E Property Good Factor'!G32&gt;'Trends Settings '!$B$2),
ROUND('M&amp;E Property Good Factor'!G32*IF(B31&gt;ROUND($H$1*'Trends Settings '!$B$1,0),
INDIRECT("'2019 Equip Index Factors'!C"&amp;TEXT(ROUND(($H$1*'Trends Settings '!$B$1),0)+2,"0")),
'2019 Equip Index Factors'!C32)*0.01,0),
IF(OR('M&amp;E Property Good Factor'!G31 &gt; 'Trends Settings '!$B$2,B31 &lt;=ROUND($H$1*'Trends Settings '!$B$1,0)),
ROUND('Trends Settings '!$B$2*
IF(B31&gt;ROUND($H$1*'Trends Settings '!$B$1,0),INDIRECT("'2019 Equip Index Factors'!C"&amp;TEXT(ROUND(($H$1*'Trends Settings '!$B$1),0)+2,"0")),'2019 Equip Index Factors'!C32)*0.01,0),H30))</f>
        <v>10</v>
      </c>
      <c r="I31" s="37">
        <f ca="1">IF(OR(B31=1,'M&amp;E Property Good Factor'!H32&gt;'Trends Settings '!$B$2),
ROUND('M&amp;E Property Good Factor'!H32*IF(B31&gt;ROUND($I$1*'Trends Settings '!$B$1,0),
INDIRECT("'2019 Equip Index Factors'!C"&amp;TEXT(ROUND(($I$1*'Trends Settings '!$B$1),0)+2,"0")),
'2019 Equip Index Factors'!C32)*0.01,0),
IF(OR('M&amp;E Property Good Factor'!H31 &gt; 'Trends Settings '!$B$2,B31 &lt;=ROUND($I$1*'Trends Settings '!$B$1,0)),
ROUND('Trends Settings '!$B$2*
IF(B31&gt;ROUND($I$1*'Trends Settings '!$B$1,0),INDIRECT("'2019 Equip Index Factors'!C"&amp;TEXT(ROUND(($I$1*'Trends Settings '!$B$1),0)+2,"0")),'2019 Equip Index Factors'!C32)*0.01,0),I30))</f>
        <v>10</v>
      </c>
      <c r="J31" s="37">
        <f ca="1">IF(OR(B31=1,'M&amp;E Property Good Factor'!I32&gt;'Trends Settings '!$B$2),
ROUND('M&amp;E Property Good Factor'!I32*IF(B31&gt;ROUND($J$1*'Trends Settings '!$B$1,0),
INDIRECT("'2019 Equip Index Factors'!C"&amp;TEXT(ROUND(($J$1*'Trends Settings '!$B$1),0)+2,"0")),
'2019 Equip Index Factors'!C32)*0.01,0),
IF(OR('M&amp;E Property Good Factor'!I31 &gt; 'Trends Settings '!$B$2,B31 &lt;=ROUND($J$1*'Trends Settings '!$B$1,0)),
ROUND('Trends Settings '!$B$2*
IF(B31&gt;ROUND($J$1*'Trends Settings '!$B$1,0),INDIRECT("'2019 Equip Index Factors'!C"&amp;TEXT(ROUND(($J$1*'Trends Settings '!$B$1),0)+2,"0")),'2019 Equip Index Factors'!C32)*0.01,0),J30))</f>
        <v>11</v>
      </c>
      <c r="K31" s="37">
        <f ca="1">IF(OR(B31=1,'M&amp;E Property Good Factor'!J32&gt;'Trends Settings '!$B$2),
ROUND('M&amp;E Property Good Factor'!J32*IF(B31&gt;ROUND($K$1*'Trends Settings '!$B$1,0),
INDIRECT("'2019 Equip Index Factors'!C"&amp;TEXT(ROUND(($K$1*'Trends Settings '!$B$1),0)+2,"0")),
'2019 Equip Index Factors'!C32)*0.01,0),
IF(OR('M&amp;E Property Good Factor'!J31 &gt; 'Trends Settings '!$B$2,B31 &lt;=ROUND($K$1*'Trends Settings '!$B$1,0)),
ROUND('Trends Settings '!$B$2*
IF(B31&gt;ROUND($K$1*'Trends Settings '!$B$1,0),INDIRECT("'2019 Equip Index Factors'!C"&amp;TEXT(ROUND(($K$1*'Trends Settings '!$B$1),0)+2,"0")),'2019 Equip Index Factors'!C32)*0.01,0),K30))</f>
        <v>11</v>
      </c>
      <c r="L31" s="37">
        <f ca="1">IF(OR(B31=1,'M&amp;E Property Good Factor'!K32&gt;'Trends Settings '!$B$2),
ROUND('M&amp;E Property Good Factor'!K32*IF(B31&gt;ROUND($L$1*'Trends Settings '!$B$1,0),
INDIRECT("'2019 Equip Index Factors'!C"&amp;TEXT(ROUND(($L$1*'Trends Settings '!$B$1),0)+2,"0")),
'2019 Equip Index Factors'!C32)*0.01,0),
IF(OR('M&amp;E Property Good Factor'!K31 &gt; 'Trends Settings '!$B$2,B31 &lt;=ROUND($L$1*'Trends Settings '!$B$1,0)),
ROUND('Trends Settings '!$B$2*
IF(B31&gt;ROUND($L$1*'Trends Settings '!$B$1,0),INDIRECT("'2019 Equip Index Factors'!C"&amp;TEXT(ROUND(($L$1*'Trends Settings '!$B$1),0)+2,"0")),'2019 Equip Index Factors'!C32)*0.01,0),L30))</f>
        <v>12</v>
      </c>
      <c r="M31" s="37">
        <f ca="1">IF(OR(B31=1,'M&amp;E Property Good Factor'!L32&gt;'Trends Settings '!$B$2),
ROUND('M&amp;E Property Good Factor'!L32*IF(B31&gt;ROUND($M$1*'Trends Settings '!$B$1,0),
INDIRECT("'2019 Equip Index Factors'!C"&amp;TEXT(ROUND(($M$1*'Trends Settings '!$B$1),0)+2,"0")),
'2019 Equip Index Factors'!C32)*0.01,0),
IF(OR('M&amp;E Property Good Factor'!L31 &gt; 'Trends Settings '!$B$2,B31 &lt;=ROUND($M$1*'Trends Settings '!$B$1,0)),
ROUND('Trends Settings '!$B$2*
IF(B31&gt;ROUND($M$1*'Trends Settings '!$B$1,0),INDIRECT("'2019 Equip Index Factors'!C"&amp;TEXT(ROUND(($M$1*'Trends Settings '!$B$1),0)+2,"0")),'2019 Equip Index Factors'!C32)*0.01,0),M30))</f>
        <v>12</v>
      </c>
      <c r="N31" s="37">
        <f ca="1">IF(OR(B31=1,'M&amp;E Property Good Factor'!M32&gt;'Trends Settings '!$B$2),
ROUND('M&amp;E Property Good Factor'!M32*IF(B31&gt;ROUND($N$1*'Trends Settings '!$B$1,0),
INDIRECT("'2019 Equip Index Factors'!C"&amp;TEXT(ROUND(($N$1*'Trends Settings '!$B$1),0)+2,"0")),
'2019 Equip Index Factors'!C32)*0.01,0),
IF(OR('M&amp;E Property Good Factor'!M31 &gt; 'Trends Settings '!$B$2,B31 &lt;=ROUND($N$1*'Trends Settings '!$B$1,0)),
ROUND('Trends Settings '!$B$2*
IF(B31&gt;ROUND($N$1*'Trends Settings '!$B$1,0),INDIRECT("'2019 Equip Index Factors'!C"&amp;TEXT(ROUND(($N$1*'Trends Settings '!$B$1),0)+2,"0")),'2019 Equip Index Factors'!C32)*0.01,0),N30))</f>
        <v>12</v>
      </c>
      <c r="O31" s="37">
        <f ca="1">IF(OR(B31=1,'M&amp;E Property Good Factor'!N32&gt;'Trends Settings '!$B$2),
ROUND('M&amp;E Property Good Factor'!N32*IF(B31&gt;ROUND($O$1*'Trends Settings '!$B$1,0),
INDIRECT("'2019 Equip Index Factors'!C"&amp;TEXT(ROUND(($O$1*'Trends Settings '!$B$1),0)+2,"0")),
'2019 Equip Index Factors'!C32)*0.01,0),
IF(OR('M&amp;E Property Good Factor'!N31 &gt; 'Trends Settings '!$B$2,B31 &lt;=ROUND($O$1*'Trends Settings '!$B$1,0)),
ROUND('Trends Settings '!$B$2*
IF(B31&gt;ROUND($O$1*'Trends Settings '!$B$1,0),INDIRECT("'2019 Equip Index Factors'!C"&amp;TEXT(ROUND(($O$1*'Trends Settings '!$B$1),0)+2,"0")),'2019 Equip Index Factors'!C32)*0.01,0),O30))</f>
        <v>12</v>
      </c>
      <c r="P31" s="37">
        <f ca="1">IF(OR(B31=1,'M&amp;E Property Good Factor'!O32&gt;'Trends Settings '!$B$2),
ROUND('M&amp;E Property Good Factor'!O32*IF(B31&gt;ROUND($P$1*'Trends Settings '!$B$1,0),
INDIRECT("'2019 Equip Index Factors'!C"&amp;TEXT(ROUND(($P$1*'Trends Settings '!$B$1),0)+2,"0")),
'2019 Equip Index Factors'!C32)*0.01,0),
IF(OR('M&amp;E Property Good Factor'!O31 &gt; 'Trends Settings '!$B$2,B31 &lt;=ROUND($P$1*'Trends Settings '!$B$1,0)),
ROUND('Trends Settings '!$B$2*
IF(B31&gt;ROUND($P$1*'Trends Settings '!$B$1,0),INDIRECT("'2019 Equip Index Factors'!C"&amp;TEXT(ROUND(($P$1*'Trends Settings '!$B$1),0)+2,"0")),'2019 Equip Index Factors'!C32)*0.01,0),P30))</f>
        <v>13</v>
      </c>
      <c r="Q31" s="37">
        <f ca="1">IF(OR(B31=1,'M&amp;E Property Good Factor'!P32&gt;'Trends Settings '!$B$2),
ROUND('M&amp;E Property Good Factor'!P32*IF(B31&gt;ROUND($Q$1*'Trends Settings '!$B$1,0),
INDIRECT("'2019 Equip Index Factors'!C"&amp;TEXT(ROUND(($Q$1*'Trends Settings '!$B$1),0)+2,"0")),
'2019 Equip Index Factors'!C32)*0.01,0),
IF(OR('M&amp;E Property Good Factor'!P31 &gt; 'Trends Settings '!$B$2,B31 &lt;=ROUND($Q$1*'Trends Settings '!$B$1,0)),
ROUND('Trends Settings '!$B$2*
IF(B31&gt;ROUND($Q$1*'Trends Settings '!$B$1,0),INDIRECT("'2019 Equip Index Factors'!C"&amp;TEXT(ROUND(($Q$1*'Trends Settings '!$B$1),0)+2,"0")),'2019 Equip Index Factors'!C32)*0.01,0),Q30))</f>
        <v>13</v>
      </c>
      <c r="R31" s="37">
        <f ca="1">IF(OR(B31=1,'M&amp;E Property Good Factor'!Q32&gt;'Trends Settings '!$B$2),
ROUND('M&amp;E Property Good Factor'!Q32*IF(B31&gt;ROUND($R$1*'Trends Settings '!$B$1,0),
INDIRECT("'2019 Equip Index Factors'!C"&amp;TEXT(ROUND(($R$1*'Trends Settings '!$B$1),0)+2,"0")),
'2019 Equip Index Factors'!C32)*0.01,0),
IF(OR('M&amp;E Property Good Factor'!Q31 &gt; 'Trends Settings '!$B$2,B31 &lt;=ROUND($R$1*'Trends Settings '!$B$1,0)),
ROUND('Trends Settings '!$B$2*
IF(B31&gt;ROUND($R$1*'Trends Settings '!$B$1,0),INDIRECT("'2019 Equip Index Factors'!C"&amp;TEXT(ROUND(($R$1*'Trends Settings '!$B$1),0)+2,"0")),'2019 Equip Index Factors'!C32)*0.01,0),R30))</f>
        <v>13</v>
      </c>
      <c r="S31" s="37">
        <f ca="1">IF(OR(B31=1,'M&amp;E Property Good Factor'!R32&gt;'Trends Settings '!$B$2),
ROUND('M&amp;E Property Good Factor'!R32*IF(B31&gt;ROUND($S$1*'Trends Settings '!$B$1,0),
INDIRECT("'2019 Equip Index Factors'!C"&amp;TEXT(ROUND(($S$1*'Trends Settings '!$B$1),0)+2,"0")),
'2019 Equip Index Factors'!C32)*0.01,0),
IF(OR('M&amp;E Property Good Factor'!R31 &gt; 'Trends Settings '!$B$2,B31 &lt;=ROUND($S$1*'Trends Settings '!$B$1,0)),
ROUND('Trends Settings '!$B$2*
IF(B31&gt;ROUND($S$1*'Trends Settings '!$B$1,0),INDIRECT("'2019 Equip Index Factors'!C"&amp;TEXT(ROUND(($S$1*'Trends Settings '!$B$1),0)+2,"0")),'2019 Equip Index Factors'!C32)*0.01,0),S30))</f>
        <v>14</v>
      </c>
      <c r="T31" s="37">
        <f ca="1">IF(OR(B31=1,'M&amp;E Property Good Factor'!S32&gt;'Trends Settings '!$B$2),
ROUND('M&amp;E Property Good Factor'!S32*IF(B31&gt;ROUND($T$1*'Trends Settings '!$B$1,0),
INDIRECT("'2019 Equip Index Factors'!C"&amp;TEXT(ROUND(($T$1*'Trends Settings '!$B$1),0)+2,"0")),
'2019 Equip Index Factors'!C32)*0.01,0),
IF(OR('M&amp;E Property Good Factor'!S31 &gt; 'Trends Settings '!$B$2,B31 &lt;=ROUND($T$1*'Trends Settings '!$B$1,0)),
ROUND('Trends Settings '!$B$2*
IF(B31&gt;ROUND($T$1*'Trends Settings '!$B$1,0),INDIRECT("'2019 Equip Index Factors'!C"&amp;TEXT(ROUND(($T$1*'Trends Settings '!$B$1),0)+2,"0")),'2019 Equip Index Factors'!C32)*0.01,0),T30))</f>
        <v>25</v>
      </c>
      <c r="U31" s="37">
        <f ca="1">IF(OR(B31=1,'M&amp;E Property Good Factor'!T32&gt;'Trends Settings '!$B$2),
ROUND('M&amp;E Property Good Factor'!T32*IF(B31&gt;ROUND($U$1*'Trends Settings '!$B$1,0),
INDIRECT("'2019 Equip Index Factors'!C"&amp;TEXT(ROUND(($U$1*'Trends Settings '!$B$1),0)+2,"0")),
'2019 Equip Index Factors'!C32)*0.01,0),
IF(OR('M&amp;E Property Good Factor'!T31 &gt; 'Trends Settings '!$B$2,B31 &lt;=ROUND($U$1*'Trends Settings '!$B$1,0)),
ROUND('Trends Settings '!$B$2*
IF(B31&gt;ROUND($U$1*'Trends Settings '!$B$1,0),INDIRECT("'2019 Equip Index Factors'!C"&amp;TEXT(ROUND(($U$1*'Trends Settings '!$B$1),0)+2,"0")),'2019 Equip Index Factors'!C32)*0.01,0),U30))</f>
        <v>43</v>
      </c>
      <c r="V31" s="37">
        <f ca="1">IF(OR(B31=1,'M&amp;E Property Good Factor'!U32&gt;'Trends Settings '!$B$2),
ROUND('M&amp;E Property Good Factor'!U32*IF(B31&gt;ROUND($V$1*'Trends Settings '!$B$1,0),
INDIRECT("'2019 Equip Index Factors'!C"&amp;TEXT(ROUND(($V$1*'Trends Settings '!$B$1),0)+2,"0")),
'2019 Equip Index Factors'!C32)*0.01,0),
IF(OR('M&amp;E Property Good Factor'!U31 &gt; 'Trends Settings '!$B$2,B31 &lt;=ROUND($V$1*'Trends Settings '!$B$1,0)),
ROUND('Trends Settings '!$B$2*
IF(B31&gt;ROUND($V$1*'Trends Settings '!$B$1,0),INDIRECT("'2019 Equip Index Factors'!C"&amp;TEXT(ROUND(($V$1*'Trends Settings '!$B$1),0)+2,"0")),'2019 Equip Index Factors'!C32)*0.01,0),V30))</f>
        <v>63</v>
      </c>
      <c r="W31" s="37">
        <f ca="1">IF(OR(B31=1,'M&amp;E Property Good Factor'!V32&gt;'Trends Settings '!$B$2),
ROUND('M&amp;E Property Good Factor'!V32*IF(B31&gt;ROUND($W$1*'Trends Settings '!$B$1,0),
INDIRECT("'2019 Equip Index Factors'!C"&amp;TEXT(ROUND(($W$1*'Trends Settings '!$B$1),0)+2,"0")),
'2019 Equip Index Factors'!C32)*0.01,0),
IF(OR('M&amp;E Property Good Factor'!V31 &gt; 'Trends Settings '!$B$2,B31 &lt;=ROUND($W$1*'Trends Settings '!$B$1,0)),
ROUND('Trends Settings '!$B$2*
IF(B31&gt;ROUND($W$1*'Trends Settings '!$B$1,0),INDIRECT("'2019 Equip Index Factors'!C"&amp;TEXT(ROUND(($W$1*'Trends Settings '!$B$1),0)+2,"0")),'2019 Equip Index Factors'!C32)*0.01,0),W30))</f>
        <v>83</v>
      </c>
    </row>
    <row r="32" spans="1:23" ht="12.75" customHeight="1">
      <c r="A32" s="60">
        <v>1989</v>
      </c>
      <c r="B32" s="32">
        <v>31</v>
      </c>
      <c r="C32" s="37">
        <f ca="1">IF(OR(B32=1,'M&amp;E Property Good Factor'!B33&gt;'Trends Settings '!$B$2),ROUND('M&amp;E Property Good Factor'!B33*IF(B32&gt;ROUND($C$1*'Trends Settings '!$B$1,0),INDIRECT("'2019 Equip Index Factors'!C"&amp;TEXT(ROUND(($C$1*'Trends Settings '!$B$1),0)+2,"0")),'2019 Equip Index Factors'!C33)*0.01,0),IF(OR('M&amp;E Property Good Factor'!B32 &gt; 'Trends Settings '!$B$2,B32 &lt;=ROUND($C$1*'Trends Settings '!$B$1,0)),ROUND('Trends Settings '!$B$2*IF(B32&gt;ROUND($C$1*'Trends Settings '!$B$1,0),INDIRECT("'2019 Equip Index Factors'!C"&amp;TEXT(ROUND(($C$1*'Trends Settings '!$B$1),0)+2,"0")),'2019 Equip Index Factors'!C33)*0.01,0),C31))</f>
        <v>10</v>
      </c>
      <c r="D32" s="37">
        <f ca="1">IF(OR(B32=1,'M&amp;E Property Good Factor'!C33&gt;'Trends Settings '!$B$2),
ROUND('M&amp;E Property Good Factor'!C33*IF(B32&gt;ROUND($D$1*'Trends Settings '!$B$1,0),
INDIRECT("'2019 Equip Index Factors'!C"&amp;TEXT(ROUND(($D$1*'Trends Settings '!$B$1),0)+2,"0")),
'2019 Equip Index Factors'!C33)*0.01,0),
IF(OR('M&amp;E Property Good Factor'!C32 &gt; 'Trends Settings '!$B$2,B32 &lt;=ROUND($D$1*'Trends Settings '!$B$1,0)),
ROUND('Trends Settings '!$B$2*
IF(B32&gt;ROUND($D$1*'Trends Settings '!$B$1,0),INDIRECT("'2019 Equip Index Factors'!C"&amp;TEXT(ROUND(($D$1*'Trends Settings '!$B$1),0)+2,"0")),'2019 Equip Index Factors'!C33)*0.01,0),D31))</f>
        <v>10</v>
      </c>
      <c r="E32" s="37">
        <f ca="1">IF(OR(B32=1,'M&amp;E Property Good Factor'!D33&gt;'Trends Settings '!$B$2),
ROUND('M&amp;E Property Good Factor'!D33*IF(B32&gt;ROUND($E$1*'Trends Settings '!$B$1,0),
INDIRECT("'2019 Equip Index Factors'!C"&amp;TEXT(ROUND(($E$1*'Trends Settings '!$B$1),0)+2,"0")),
'2019 Equip Index Factors'!C33)*0.01,0),
IF(OR('M&amp;E Property Good Factor'!D32 &gt; 'Trends Settings '!$B$2,B32 &lt;=ROUND($E$1*'Trends Settings '!$B$1,0)),
ROUND('Trends Settings '!$B$2*
IF(B32&gt;ROUND($E$1*'Trends Settings '!$B$1,0),INDIRECT("'2019 Equip Index Factors'!C"&amp;TEXT(ROUND(($E$1*'Trends Settings '!$B$1),0)+2,"0")),'2019 Equip Index Factors'!C33)*0.01,0),E31))</f>
        <v>10</v>
      </c>
      <c r="F32" s="37">
        <f ca="1">IF(OR(B32=1,'M&amp;E Property Good Factor'!E33&gt;'Trends Settings '!$B$2),
ROUND('M&amp;E Property Good Factor'!E33*IF(B32&gt;ROUND($F$1*'Trends Settings '!$B$1,0),
INDIRECT("'2019 Equip Index Factors'!C"&amp;TEXT(ROUND(($F$1*'Trends Settings '!$B$1),0)+2,"0")),
'2019 Equip Index Factors'!C33)*0.01,0),
IF(OR('M&amp;E Property Good Factor'!E32 &gt; 'Trends Settings '!$B$2,B32 &lt;=ROUND($F$1*'Trends Settings '!$B$1,0)),
ROUND('Trends Settings '!$B$2*
IF(B32&gt;ROUND($F$1*'Trends Settings '!$B$1,0),INDIRECT("'2019 Equip Index Factors'!C"&amp;TEXT(ROUND(($F$1*'Trends Settings '!$B$1),0)+2,"0")),'2019 Equip Index Factors'!C33)*0.01,0),F31))</f>
        <v>10</v>
      </c>
      <c r="G32" s="37">
        <f ca="1">IF(OR(B32=1,'M&amp;E Property Good Factor'!F33&gt;'Trends Settings '!$B$2),
ROUND('M&amp;E Property Good Factor'!F33*IF(B32&gt;ROUND($G$1*'Trends Settings '!$B$1,0),
INDIRECT("'2019 Equip Index Factors'!C"&amp;TEXT(ROUND(($G$1*'Trends Settings '!$B$1),0)+2,"0")),
'2019 Equip Index Factors'!C33)*0.01,0),
IF(OR('M&amp;E Property Good Factor'!F32 &gt; 'Trends Settings '!$B$2,B32 &lt;=ROUND($G$1*'Trends Settings '!$B$1,0)),
ROUND('Trends Settings '!$B$2*
IF(B32&gt;ROUND($G$1*'Trends Settings '!$B$1,0),INDIRECT("'2019 Equip Index Factors'!C"&amp;TEXT(ROUND(($G$1*'Trends Settings '!$B$1),0)+2,"0")),'2019 Equip Index Factors'!C33)*0.01,0),G31))</f>
        <v>10</v>
      </c>
      <c r="H32" s="37">
        <f ca="1">IF(OR(B32=1,'M&amp;E Property Good Factor'!G33&gt;'Trends Settings '!$B$2),
ROUND('M&amp;E Property Good Factor'!G33*IF(B32&gt;ROUND($H$1*'Trends Settings '!$B$1,0),
INDIRECT("'2019 Equip Index Factors'!C"&amp;TEXT(ROUND(($H$1*'Trends Settings '!$B$1),0)+2,"0")),
'2019 Equip Index Factors'!C33)*0.01,0),
IF(OR('M&amp;E Property Good Factor'!G32 &gt; 'Trends Settings '!$B$2,B32 &lt;=ROUND($H$1*'Trends Settings '!$B$1,0)),
ROUND('Trends Settings '!$B$2*
IF(B32&gt;ROUND($H$1*'Trends Settings '!$B$1,0),INDIRECT("'2019 Equip Index Factors'!C"&amp;TEXT(ROUND(($H$1*'Trends Settings '!$B$1),0)+2,"0")),'2019 Equip Index Factors'!C33)*0.01,0),H31))</f>
        <v>10</v>
      </c>
      <c r="I32" s="37">
        <f ca="1">IF(OR(B32=1,'M&amp;E Property Good Factor'!H33&gt;'Trends Settings '!$B$2),
ROUND('M&amp;E Property Good Factor'!H33*IF(B32&gt;ROUND($I$1*'Trends Settings '!$B$1,0),
INDIRECT("'2019 Equip Index Factors'!C"&amp;TEXT(ROUND(($I$1*'Trends Settings '!$B$1),0)+2,"0")),
'2019 Equip Index Factors'!C33)*0.01,0),
IF(OR('M&amp;E Property Good Factor'!H32 &gt; 'Trends Settings '!$B$2,B32 &lt;=ROUND($I$1*'Trends Settings '!$B$1,0)),
ROUND('Trends Settings '!$B$2*
IF(B32&gt;ROUND($I$1*'Trends Settings '!$B$1,0),INDIRECT("'2019 Equip Index Factors'!C"&amp;TEXT(ROUND(($I$1*'Trends Settings '!$B$1),0)+2,"0")),'2019 Equip Index Factors'!C33)*0.01,0),I31))</f>
        <v>10</v>
      </c>
      <c r="J32" s="37">
        <f ca="1">IF(OR(B32=1,'M&amp;E Property Good Factor'!I33&gt;'Trends Settings '!$B$2),
ROUND('M&amp;E Property Good Factor'!I33*IF(B32&gt;ROUND($J$1*'Trends Settings '!$B$1,0),
INDIRECT("'2019 Equip Index Factors'!C"&amp;TEXT(ROUND(($J$1*'Trends Settings '!$B$1),0)+2,"0")),
'2019 Equip Index Factors'!C33)*0.01,0),
IF(OR('M&amp;E Property Good Factor'!I32 &gt; 'Trends Settings '!$B$2,B32 &lt;=ROUND($J$1*'Trends Settings '!$B$1,0)),
ROUND('Trends Settings '!$B$2*
IF(B32&gt;ROUND($J$1*'Trends Settings '!$B$1,0),INDIRECT("'2019 Equip Index Factors'!C"&amp;TEXT(ROUND(($J$1*'Trends Settings '!$B$1),0)+2,"0")),'2019 Equip Index Factors'!C33)*0.01,0),J31))</f>
        <v>11</v>
      </c>
      <c r="K32" s="37">
        <f ca="1">IF(OR(B32=1,'M&amp;E Property Good Factor'!J33&gt;'Trends Settings '!$B$2),
ROUND('M&amp;E Property Good Factor'!J33*IF(B32&gt;ROUND($K$1*'Trends Settings '!$B$1,0),
INDIRECT("'2019 Equip Index Factors'!C"&amp;TEXT(ROUND(($K$1*'Trends Settings '!$B$1),0)+2,"0")),
'2019 Equip Index Factors'!C33)*0.01,0),
IF(OR('M&amp;E Property Good Factor'!J32 &gt; 'Trends Settings '!$B$2,B32 &lt;=ROUND($K$1*'Trends Settings '!$B$1,0)),
ROUND('Trends Settings '!$B$2*
IF(B32&gt;ROUND($K$1*'Trends Settings '!$B$1,0),INDIRECT("'2019 Equip Index Factors'!C"&amp;TEXT(ROUND(($K$1*'Trends Settings '!$B$1),0)+2,"0")),'2019 Equip Index Factors'!C33)*0.01,0),K31))</f>
        <v>11</v>
      </c>
      <c r="L32" s="37">
        <f ca="1">IF(OR(B32=1,'M&amp;E Property Good Factor'!K33&gt;'Trends Settings '!$B$2),
ROUND('M&amp;E Property Good Factor'!K33*IF(B32&gt;ROUND($L$1*'Trends Settings '!$B$1,0),
INDIRECT("'2019 Equip Index Factors'!C"&amp;TEXT(ROUND(($L$1*'Trends Settings '!$B$1),0)+2,"0")),
'2019 Equip Index Factors'!C33)*0.01,0),
IF(OR('M&amp;E Property Good Factor'!K32 &gt; 'Trends Settings '!$B$2,B32 &lt;=ROUND($L$1*'Trends Settings '!$B$1,0)),
ROUND('Trends Settings '!$B$2*
IF(B32&gt;ROUND($L$1*'Trends Settings '!$B$1,0),INDIRECT("'2019 Equip Index Factors'!C"&amp;TEXT(ROUND(($L$1*'Trends Settings '!$B$1),0)+2,"0")),'2019 Equip Index Factors'!C33)*0.01,0),L31))</f>
        <v>12</v>
      </c>
      <c r="M32" s="37">
        <f ca="1">IF(OR(B32=1,'M&amp;E Property Good Factor'!L33&gt;'Trends Settings '!$B$2),
ROUND('M&amp;E Property Good Factor'!L33*IF(B32&gt;ROUND($M$1*'Trends Settings '!$B$1,0),
INDIRECT("'2019 Equip Index Factors'!C"&amp;TEXT(ROUND(($M$1*'Trends Settings '!$B$1),0)+2,"0")),
'2019 Equip Index Factors'!C33)*0.01,0),
IF(OR('M&amp;E Property Good Factor'!L32 &gt; 'Trends Settings '!$B$2,B32 &lt;=ROUND($M$1*'Trends Settings '!$B$1,0)),
ROUND('Trends Settings '!$B$2*
IF(B32&gt;ROUND($M$1*'Trends Settings '!$B$1,0),INDIRECT("'2019 Equip Index Factors'!C"&amp;TEXT(ROUND(($M$1*'Trends Settings '!$B$1),0)+2,"0")),'2019 Equip Index Factors'!C33)*0.01,0),M31))</f>
        <v>12</v>
      </c>
      <c r="N32" s="37">
        <f ca="1">IF(OR(B32=1,'M&amp;E Property Good Factor'!M33&gt;'Trends Settings '!$B$2),
ROUND('M&amp;E Property Good Factor'!M33*IF(B32&gt;ROUND($N$1*'Trends Settings '!$B$1,0),
INDIRECT("'2019 Equip Index Factors'!C"&amp;TEXT(ROUND(($N$1*'Trends Settings '!$B$1),0)+2,"0")),
'2019 Equip Index Factors'!C33)*0.01,0),
IF(OR('M&amp;E Property Good Factor'!M32 &gt; 'Trends Settings '!$B$2,B32 &lt;=ROUND($N$1*'Trends Settings '!$B$1,0)),
ROUND('Trends Settings '!$B$2*
IF(B32&gt;ROUND($N$1*'Trends Settings '!$B$1,0),INDIRECT("'2019 Equip Index Factors'!C"&amp;TEXT(ROUND(($N$1*'Trends Settings '!$B$1),0)+2,"0")),'2019 Equip Index Factors'!C33)*0.01,0),N31))</f>
        <v>12</v>
      </c>
      <c r="O32" s="37">
        <f ca="1">IF(OR(B32=1,'M&amp;E Property Good Factor'!N33&gt;'Trends Settings '!$B$2),
ROUND('M&amp;E Property Good Factor'!N33*IF(B32&gt;ROUND($O$1*'Trends Settings '!$B$1,0),
INDIRECT("'2019 Equip Index Factors'!C"&amp;TEXT(ROUND(($O$1*'Trends Settings '!$B$1),0)+2,"0")),
'2019 Equip Index Factors'!C33)*0.01,0),
IF(OR('M&amp;E Property Good Factor'!N32 &gt; 'Trends Settings '!$B$2,B32 &lt;=ROUND($O$1*'Trends Settings '!$B$1,0)),
ROUND('Trends Settings '!$B$2*
IF(B32&gt;ROUND($O$1*'Trends Settings '!$B$1,0),INDIRECT("'2019 Equip Index Factors'!C"&amp;TEXT(ROUND(($O$1*'Trends Settings '!$B$1),0)+2,"0")),'2019 Equip Index Factors'!C33)*0.01,0),O31))</f>
        <v>12</v>
      </c>
      <c r="P32" s="37">
        <f ca="1">IF(OR(B32=1,'M&amp;E Property Good Factor'!O33&gt;'Trends Settings '!$B$2),
ROUND('M&amp;E Property Good Factor'!O33*IF(B32&gt;ROUND($P$1*'Trends Settings '!$B$1,0),
INDIRECT("'2019 Equip Index Factors'!C"&amp;TEXT(ROUND(($P$1*'Trends Settings '!$B$1),0)+2,"0")),
'2019 Equip Index Factors'!C33)*0.01,0),
IF(OR('M&amp;E Property Good Factor'!O32 &gt; 'Trends Settings '!$B$2,B32 &lt;=ROUND($P$1*'Trends Settings '!$B$1,0)),
ROUND('Trends Settings '!$B$2*
IF(B32&gt;ROUND($P$1*'Trends Settings '!$B$1,0),INDIRECT("'2019 Equip Index Factors'!C"&amp;TEXT(ROUND(($P$1*'Trends Settings '!$B$1),0)+2,"0")),'2019 Equip Index Factors'!C33)*0.01,0),P31))</f>
        <v>13</v>
      </c>
      <c r="Q32" s="37">
        <f ca="1">IF(OR(B32=1,'M&amp;E Property Good Factor'!P33&gt;'Trends Settings '!$B$2),
ROUND('M&amp;E Property Good Factor'!P33*IF(B32&gt;ROUND($Q$1*'Trends Settings '!$B$1,0),
INDIRECT("'2019 Equip Index Factors'!C"&amp;TEXT(ROUND(($Q$1*'Trends Settings '!$B$1),0)+2,"0")),
'2019 Equip Index Factors'!C33)*0.01,0),
IF(OR('M&amp;E Property Good Factor'!P32 &gt; 'Trends Settings '!$B$2,B32 &lt;=ROUND($Q$1*'Trends Settings '!$B$1,0)),
ROUND('Trends Settings '!$B$2*
IF(B32&gt;ROUND($Q$1*'Trends Settings '!$B$1,0),INDIRECT("'2019 Equip Index Factors'!C"&amp;TEXT(ROUND(($Q$1*'Trends Settings '!$B$1),0)+2,"0")),'2019 Equip Index Factors'!C33)*0.01,0),Q31))</f>
        <v>13</v>
      </c>
      <c r="R32" s="37">
        <f ca="1">IF(OR(B32=1,'M&amp;E Property Good Factor'!Q33&gt;'Trends Settings '!$B$2),
ROUND('M&amp;E Property Good Factor'!Q33*IF(B32&gt;ROUND($R$1*'Trends Settings '!$B$1,0),
INDIRECT("'2019 Equip Index Factors'!C"&amp;TEXT(ROUND(($R$1*'Trends Settings '!$B$1),0)+2,"0")),
'2019 Equip Index Factors'!C33)*0.01,0),
IF(OR('M&amp;E Property Good Factor'!Q32 &gt; 'Trends Settings '!$B$2,B32 &lt;=ROUND($R$1*'Trends Settings '!$B$1,0)),
ROUND('Trends Settings '!$B$2*
IF(B32&gt;ROUND($R$1*'Trends Settings '!$B$1,0),INDIRECT("'2019 Equip Index Factors'!C"&amp;TEXT(ROUND(($R$1*'Trends Settings '!$B$1),0)+2,"0")),'2019 Equip Index Factors'!C33)*0.01,0),R31))</f>
        <v>13</v>
      </c>
      <c r="S32" s="37">
        <f ca="1">IF(OR(B32=1,'M&amp;E Property Good Factor'!R33&gt;'Trends Settings '!$B$2),
ROUND('M&amp;E Property Good Factor'!R33*IF(B32&gt;ROUND($S$1*'Trends Settings '!$B$1,0),
INDIRECT("'2019 Equip Index Factors'!C"&amp;TEXT(ROUND(($S$1*'Trends Settings '!$B$1),0)+2,"0")),
'2019 Equip Index Factors'!C33)*0.01,0),
IF(OR('M&amp;E Property Good Factor'!R32 &gt; 'Trends Settings '!$B$2,B32 &lt;=ROUND($S$1*'Trends Settings '!$B$1,0)),
ROUND('Trends Settings '!$B$2*
IF(B32&gt;ROUND($S$1*'Trends Settings '!$B$1,0),INDIRECT("'2019 Equip Index Factors'!C"&amp;TEXT(ROUND(($S$1*'Trends Settings '!$B$1),0)+2,"0")),'2019 Equip Index Factors'!C33)*0.01,0),S31))</f>
        <v>14</v>
      </c>
      <c r="T32" s="37">
        <f ca="1">IF(OR(B32=1,'M&amp;E Property Good Factor'!S33&gt;'Trends Settings '!$B$2),
ROUND('M&amp;E Property Good Factor'!S33*IF(B32&gt;ROUND($T$1*'Trends Settings '!$B$1,0),
INDIRECT("'2019 Equip Index Factors'!C"&amp;TEXT(ROUND(($T$1*'Trends Settings '!$B$1),0)+2,"0")),
'2019 Equip Index Factors'!C33)*0.01,0),
IF(OR('M&amp;E Property Good Factor'!S32 &gt; 'Trends Settings '!$B$2,B32 &lt;=ROUND($T$1*'Trends Settings '!$B$1,0)),
ROUND('Trends Settings '!$B$2*
IF(B32&gt;ROUND($T$1*'Trends Settings '!$B$1,0),INDIRECT("'2019 Equip Index Factors'!C"&amp;TEXT(ROUND(($T$1*'Trends Settings '!$B$1),0)+2,"0")),'2019 Equip Index Factors'!C33)*0.01,0),T31))</f>
        <v>22</v>
      </c>
      <c r="U32" s="37">
        <f ca="1">IF(OR(B32=1,'M&amp;E Property Good Factor'!T33&gt;'Trends Settings '!$B$2),
ROUND('M&amp;E Property Good Factor'!T33*IF(B32&gt;ROUND($U$1*'Trends Settings '!$B$1,0),
INDIRECT("'2019 Equip Index Factors'!C"&amp;TEXT(ROUND(($U$1*'Trends Settings '!$B$1),0)+2,"0")),
'2019 Equip Index Factors'!C33)*0.01,0),
IF(OR('M&amp;E Property Good Factor'!T32 &gt; 'Trends Settings '!$B$2,B32 &lt;=ROUND($U$1*'Trends Settings '!$B$1,0)),
ROUND('Trends Settings '!$B$2*
IF(B32&gt;ROUND($U$1*'Trends Settings '!$B$1,0),INDIRECT("'2019 Equip Index Factors'!C"&amp;TEXT(ROUND(($U$1*'Trends Settings '!$B$1),0)+2,"0")),'2019 Equip Index Factors'!C33)*0.01,0),U31))</f>
        <v>41</v>
      </c>
      <c r="V32" s="37">
        <f ca="1">IF(OR(B32=1,'M&amp;E Property Good Factor'!U33&gt;'Trends Settings '!$B$2),
ROUND('M&amp;E Property Good Factor'!U33*IF(B32&gt;ROUND($V$1*'Trends Settings '!$B$1,0),
INDIRECT("'2019 Equip Index Factors'!C"&amp;TEXT(ROUND(($V$1*'Trends Settings '!$B$1),0)+2,"0")),
'2019 Equip Index Factors'!C33)*0.01,0),
IF(OR('M&amp;E Property Good Factor'!U32 &gt; 'Trends Settings '!$B$2,B32 &lt;=ROUND($V$1*'Trends Settings '!$B$1,0)),
ROUND('Trends Settings '!$B$2*
IF(B32&gt;ROUND($V$1*'Trends Settings '!$B$1,0),INDIRECT("'2019 Equip Index Factors'!C"&amp;TEXT(ROUND(($V$1*'Trends Settings '!$B$1),0)+2,"0")),'2019 Equip Index Factors'!C33)*0.01,0),V31))</f>
        <v>61</v>
      </c>
      <c r="W32" s="37">
        <f ca="1">IF(OR(B32=1,'M&amp;E Property Good Factor'!V33&gt;'Trends Settings '!$B$2),
ROUND('M&amp;E Property Good Factor'!V33*IF(B32&gt;ROUND($W$1*'Trends Settings '!$B$1,0),
INDIRECT("'2019 Equip Index Factors'!C"&amp;TEXT(ROUND(($W$1*'Trends Settings '!$B$1),0)+2,"0")),
'2019 Equip Index Factors'!C33)*0.01,0),
IF(OR('M&amp;E Property Good Factor'!V32 &gt; 'Trends Settings '!$B$2,B32 &lt;=ROUND($W$1*'Trends Settings '!$B$1,0)),
ROUND('Trends Settings '!$B$2*
IF(B32&gt;ROUND($W$1*'Trends Settings '!$B$1,0),INDIRECT("'2019 Equip Index Factors'!C"&amp;TEXT(ROUND(($W$1*'Trends Settings '!$B$1),0)+2,"0")),'2019 Equip Index Factors'!C33)*0.01,0),W31))</f>
        <v>80</v>
      </c>
    </row>
    <row r="33" spans="1:23" ht="12.75" customHeight="1">
      <c r="A33" s="60">
        <v>1988</v>
      </c>
      <c r="B33" s="32">
        <v>32</v>
      </c>
      <c r="C33" s="37">
        <f ca="1">IF(OR(B33=1,'M&amp;E Property Good Factor'!B34&gt;'Trends Settings '!$B$2),ROUND('M&amp;E Property Good Factor'!B34*IF(B33&gt;ROUND($C$1*'Trends Settings '!$B$1,0),INDIRECT("'2019 Equip Index Factors'!C"&amp;TEXT(ROUND(($C$1*'Trends Settings '!$B$1),0)+2,"0")),'2019 Equip Index Factors'!C34)*0.01,0),IF(OR('M&amp;E Property Good Factor'!B33 &gt; 'Trends Settings '!$B$2,B33 &lt;=ROUND($C$1*'Trends Settings '!$B$1,0)),ROUND('Trends Settings '!$B$2*IF(B33&gt;ROUND($C$1*'Trends Settings '!$B$1,0),INDIRECT("'2019 Equip Index Factors'!C"&amp;TEXT(ROUND(($C$1*'Trends Settings '!$B$1),0)+2,"0")),'2019 Equip Index Factors'!C34)*0.01,0),C32))</f>
        <v>10</v>
      </c>
      <c r="D33" s="37">
        <f ca="1">IF(OR(B33=1,'M&amp;E Property Good Factor'!C34&gt;'Trends Settings '!$B$2),
ROUND('M&amp;E Property Good Factor'!C34*IF(B33&gt;ROUND($D$1*'Trends Settings '!$B$1,0),
INDIRECT("'2019 Equip Index Factors'!C"&amp;TEXT(ROUND(($D$1*'Trends Settings '!$B$1),0)+2,"0")),
'2019 Equip Index Factors'!C34)*0.01,0),
IF(OR('M&amp;E Property Good Factor'!C33 &gt; 'Trends Settings '!$B$2,B33 &lt;=ROUND($D$1*'Trends Settings '!$B$1,0)),
ROUND('Trends Settings '!$B$2*
IF(B33&gt;ROUND($D$1*'Trends Settings '!$B$1,0),INDIRECT("'2019 Equip Index Factors'!C"&amp;TEXT(ROUND(($D$1*'Trends Settings '!$B$1),0)+2,"0")),'2019 Equip Index Factors'!C34)*0.01,0),D32))</f>
        <v>10</v>
      </c>
      <c r="E33" s="37">
        <f ca="1">IF(OR(B33=1,'M&amp;E Property Good Factor'!D34&gt;'Trends Settings '!$B$2),
ROUND('M&amp;E Property Good Factor'!D34*IF(B33&gt;ROUND($E$1*'Trends Settings '!$B$1,0),
INDIRECT("'2019 Equip Index Factors'!C"&amp;TEXT(ROUND(($E$1*'Trends Settings '!$B$1),0)+2,"0")),
'2019 Equip Index Factors'!C34)*0.01,0),
IF(OR('M&amp;E Property Good Factor'!D33 &gt; 'Trends Settings '!$B$2,B33 &lt;=ROUND($E$1*'Trends Settings '!$B$1,0)),
ROUND('Trends Settings '!$B$2*
IF(B33&gt;ROUND($E$1*'Trends Settings '!$B$1,0),INDIRECT("'2019 Equip Index Factors'!C"&amp;TEXT(ROUND(($E$1*'Trends Settings '!$B$1),0)+2,"0")),'2019 Equip Index Factors'!C34)*0.01,0),E32))</f>
        <v>10</v>
      </c>
      <c r="F33" s="37">
        <f ca="1">IF(OR(B33=1,'M&amp;E Property Good Factor'!E34&gt;'Trends Settings '!$B$2),
ROUND('M&amp;E Property Good Factor'!E34*IF(B33&gt;ROUND($F$1*'Trends Settings '!$B$1,0),
INDIRECT("'2019 Equip Index Factors'!C"&amp;TEXT(ROUND(($F$1*'Trends Settings '!$B$1),0)+2,"0")),
'2019 Equip Index Factors'!C34)*0.01,0),
IF(OR('M&amp;E Property Good Factor'!E33 &gt; 'Trends Settings '!$B$2,B33 &lt;=ROUND($F$1*'Trends Settings '!$B$1,0)),
ROUND('Trends Settings '!$B$2*
IF(B33&gt;ROUND($F$1*'Trends Settings '!$B$1,0),INDIRECT("'2019 Equip Index Factors'!C"&amp;TEXT(ROUND(($F$1*'Trends Settings '!$B$1),0)+2,"0")),'2019 Equip Index Factors'!C34)*0.01,0),F32))</f>
        <v>10</v>
      </c>
      <c r="G33" s="37">
        <f ca="1">IF(OR(B33=1,'M&amp;E Property Good Factor'!F34&gt;'Trends Settings '!$B$2),
ROUND('M&amp;E Property Good Factor'!F34*IF(B33&gt;ROUND($G$1*'Trends Settings '!$B$1,0),
INDIRECT("'2019 Equip Index Factors'!C"&amp;TEXT(ROUND(($G$1*'Trends Settings '!$B$1),0)+2,"0")),
'2019 Equip Index Factors'!C34)*0.01,0),
IF(OR('M&amp;E Property Good Factor'!F33 &gt; 'Trends Settings '!$B$2,B33 &lt;=ROUND($G$1*'Trends Settings '!$B$1,0)),
ROUND('Trends Settings '!$B$2*
IF(B33&gt;ROUND($G$1*'Trends Settings '!$B$1,0),INDIRECT("'2019 Equip Index Factors'!C"&amp;TEXT(ROUND(($G$1*'Trends Settings '!$B$1),0)+2,"0")),'2019 Equip Index Factors'!C34)*0.01,0),G32))</f>
        <v>10</v>
      </c>
      <c r="H33" s="37">
        <f ca="1">IF(OR(B33=1,'M&amp;E Property Good Factor'!G34&gt;'Trends Settings '!$B$2),
ROUND('M&amp;E Property Good Factor'!G34*IF(B33&gt;ROUND($H$1*'Trends Settings '!$B$1,0),
INDIRECT("'2019 Equip Index Factors'!C"&amp;TEXT(ROUND(($H$1*'Trends Settings '!$B$1),0)+2,"0")),
'2019 Equip Index Factors'!C34)*0.01,0),
IF(OR('M&amp;E Property Good Factor'!G33 &gt; 'Trends Settings '!$B$2,B33 &lt;=ROUND($H$1*'Trends Settings '!$B$1,0)),
ROUND('Trends Settings '!$B$2*
IF(B33&gt;ROUND($H$1*'Trends Settings '!$B$1,0),INDIRECT("'2019 Equip Index Factors'!C"&amp;TEXT(ROUND(($H$1*'Trends Settings '!$B$1),0)+2,"0")),'2019 Equip Index Factors'!C34)*0.01,0),H32))</f>
        <v>10</v>
      </c>
      <c r="I33" s="37">
        <f ca="1">IF(OR(B33=1,'M&amp;E Property Good Factor'!H34&gt;'Trends Settings '!$B$2),
ROUND('M&amp;E Property Good Factor'!H34*IF(B33&gt;ROUND($I$1*'Trends Settings '!$B$1,0),
INDIRECT("'2019 Equip Index Factors'!C"&amp;TEXT(ROUND(($I$1*'Trends Settings '!$B$1),0)+2,"0")),
'2019 Equip Index Factors'!C34)*0.01,0),
IF(OR('M&amp;E Property Good Factor'!H33 &gt; 'Trends Settings '!$B$2,B33 &lt;=ROUND($I$1*'Trends Settings '!$B$1,0)),
ROUND('Trends Settings '!$B$2*
IF(B33&gt;ROUND($I$1*'Trends Settings '!$B$1,0),INDIRECT("'2019 Equip Index Factors'!C"&amp;TEXT(ROUND(($I$1*'Trends Settings '!$B$1),0)+2,"0")),'2019 Equip Index Factors'!C34)*0.01,0),I32))</f>
        <v>10</v>
      </c>
      <c r="J33" s="37">
        <f ca="1">IF(OR(B33=1,'M&amp;E Property Good Factor'!I34&gt;'Trends Settings '!$B$2),
ROUND('M&amp;E Property Good Factor'!I34*IF(B33&gt;ROUND($J$1*'Trends Settings '!$B$1,0),
INDIRECT("'2019 Equip Index Factors'!C"&amp;TEXT(ROUND(($J$1*'Trends Settings '!$B$1),0)+2,"0")),
'2019 Equip Index Factors'!C34)*0.01,0),
IF(OR('M&amp;E Property Good Factor'!I33 &gt; 'Trends Settings '!$B$2,B33 &lt;=ROUND($J$1*'Trends Settings '!$B$1,0)),
ROUND('Trends Settings '!$B$2*
IF(B33&gt;ROUND($J$1*'Trends Settings '!$B$1,0),INDIRECT("'2019 Equip Index Factors'!C"&amp;TEXT(ROUND(($J$1*'Trends Settings '!$B$1),0)+2,"0")),'2019 Equip Index Factors'!C34)*0.01,0),J32))</f>
        <v>11</v>
      </c>
      <c r="K33" s="37">
        <f ca="1">IF(OR(B33=1,'M&amp;E Property Good Factor'!J34&gt;'Trends Settings '!$B$2),
ROUND('M&amp;E Property Good Factor'!J34*IF(B33&gt;ROUND($K$1*'Trends Settings '!$B$1,0),
INDIRECT("'2019 Equip Index Factors'!C"&amp;TEXT(ROUND(($K$1*'Trends Settings '!$B$1),0)+2,"0")),
'2019 Equip Index Factors'!C34)*0.01,0),
IF(OR('M&amp;E Property Good Factor'!J33 &gt; 'Trends Settings '!$B$2,B33 &lt;=ROUND($K$1*'Trends Settings '!$B$1,0)),
ROUND('Trends Settings '!$B$2*
IF(B33&gt;ROUND($K$1*'Trends Settings '!$B$1,0),INDIRECT("'2019 Equip Index Factors'!C"&amp;TEXT(ROUND(($K$1*'Trends Settings '!$B$1),0)+2,"0")),'2019 Equip Index Factors'!C34)*0.01,0),K32))</f>
        <v>11</v>
      </c>
      <c r="L33" s="37">
        <f ca="1">IF(OR(B33=1,'M&amp;E Property Good Factor'!K34&gt;'Trends Settings '!$B$2),
ROUND('M&amp;E Property Good Factor'!K34*IF(B33&gt;ROUND($L$1*'Trends Settings '!$B$1,0),
INDIRECT("'2019 Equip Index Factors'!C"&amp;TEXT(ROUND(($L$1*'Trends Settings '!$B$1),0)+2,"0")),
'2019 Equip Index Factors'!C34)*0.01,0),
IF(OR('M&amp;E Property Good Factor'!K33 &gt; 'Trends Settings '!$B$2,B33 &lt;=ROUND($L$1*'Trends Settings '!$B$1,0)),
ROUND('Trends Settings '!$B$2*
IF(B33&gt;ROUND($L$1*'Trends Settings '!$B$1,0),INDIRECT("'2019 Equip Index Factors'!C"&amp;TEXT(ROUND(($L$1*'Trends Settings '!$B$1),0)+2,"0")),'2019 Equip Index Factors'!C34)*0.01,0),L32))</f>
        <v>12</v>
      </c>
      <c r="M33" s="37">
        <f ca="1">IF(OR(B33=1,'M&amp;E Property Good Factor'!L34&gt;'Trends Settings '!$B$2),
ROUND('M&amp;E Property Good Factor'!L34*IF(B33&gt;ROUND($M$1*'Trends Settings '!$B$1,0),
INDIRECT("'2019 Equip Index Factors'!C"&amp;TEXT(ROUND(($M$1*'Trends Settings '!$B$1),0)+2,"0")),
'2019 Equip Index Factors'!C34)*0.01,0),
IF(OR('M&amp;E Property Good Factor'!L33 &gt; 'Trends Settings '!$B$2,B33 &lt;=ROUND($M$1*'Trends Settings '!$B$1,0)),
ROUND('Trends Settings '!$B$2*
IF(B33&gt;ROUND($M$1*'Trends Settings '!$B$1,0),INDIRECT("'2019 Equip Index Factors'!C"&amp;TEXT(ROUND(($M$1*'Trends Settings '!$B$1),0)+2,"0")),'2019 Equip Index Factors'!C34)*0.01,0),M32))</f>
        <v>12</v>
      </c>
      <c r="N33" s="37">
        <f ca="1">IF(OR(B33=1,'M&amp;E Property Good Factor'!M34&gt;'Trends Settings '!$B$2),
ROUND('M&amp;E Property Good Factor'!M34*IF(B33&gt;ROUND($N$1*'Trends Settings '!$B$1,0),
INDIRECT("'2019 Equip Index Factors'!C"&amp;TEXT(ROUND(($N$1*'Trends Settings '!$B$1),0)+2,"0")),
'2019 Equip Index Factors'!C34)*0.01,0),
IF(OR('M&amp;E Property Good Factor'!M33 &gt; 'Trends Settings '!$B$2,B33 &lt;=ROUND($N$1*'Trends Settings '!$B$1,0)),
ROUND('Trends Settings '!$B$2*
IF(B33&gt;ROUND($N$1*'Trends Settings '!$B$1,0),INDIRECT("'2019 Equip Index Factors'!C"&amp;TEXT(ROUND(($N$1*'Trends Settings '!$B$1),0)+2,"0")),'2019 Equip Index Factors'!C34)*0.01,0),N32))</f>
        <v>12</v>
      </c>
      <c r="O33" s="37">
        <f ca="1">IF(OR(B33=1,'M&amp;E Property Good Factor'!N34&gt;'Trends Settings '!$B$2),
ROUND('M&amp;E Property Good Factor'!N34*IF(B33&gt;ROUND($O$1*'Trends Settings '!$B$1,0),
INDIRECT("'2019 Equip Index Factors'!C"&amp;TEXT(ROUND(($O$1*'Trends Settings '!$B$1),0)+2,"0")),
'2019 Equip Index Factors'!C34)*0.01,0),
IF(OR('M&amp;E Property Good Factor'!N33 &gt; 'Trends Settings '!$B$2,B33 &lt;=ROUND($O$1*'Trends Settings '!$B$1,0)),
ROUND('Trends Settings '!$B$2*
IF(B33&gt;ROUND($O$1*'Trends Settings '!$B$1,0),INDIRECT("'2019 Equip Index Factors'!C"&amp;TEXT(ROUND(($O$1*'Trends Settings '!$B$1),0)+2,"0")),'2019 Equip Index Factors'!C34)*0.01,0),O32))</f>
        <v>12</v>
      </c>
      <c r="P33" s="37">
        <f ca="1">IF(OR(B33=1,'M&amp;E Property Good Factor'!O34&gt;'Trends Settings '!$B$2),
ROUND('M&amp;E Property Good Factor'!O34*IF(B33&gt;ROUND($P$1*'Trends Settings '!$B$1,0),
INDIRECT("'2019 Equip Index Factors'!C"&amp;TEXT(ROUND(($P$1*'Trends Settings '!$B$1),0)+2,"0")),
'2019 Equip Index Factors'!C34)*0.01,0),
IF(OR('M&amp;E Property Good Factor'!O33 &gt; 'Trends Settings '!$B$2,B33 &lt;=ROUND($P$1*'Trends Settings '!$B$1,0)),
ROUND('Trends Settings '!$B$2*
IF(B33&gt;ROUND($P$1*'Trends Settings '!$B$1,0),INDIRECT("'2019 Equip Index Factors'!C"&amp;TEXT(ROUND(($P$1*'Trends Settings '!$B$1),0)+2,"0")),'2019 Equip Index Factors'!C34)*0.01,0),P32))</f>
        <v>13</v>
      </c>
      <c r="Q33" s="37">
        <f ca="1">IF(OR(B33=1,'M&amp;E Property Good Factor'!P34&gt;'Trends Settings '!$B$2),
ROUND('M&amp;E Property Good Factor'!P34*IF(B33&gt;ROUND($Q$1*'Trends Settings '!$B$1,0),
INDIRECT("'2019 Equip Index Factors'!C"&amp;TEXT(ROUND(($Q$1*'Trends Settings '!$B$1),0)+2,"0")),
'2019 Equip Index Factors'!C34)*0.01,0),
IF(OR('M&amp;E Property Good Factor'!P33 &gt; 'Trends Settings '!$B$2,B33 &lt;=ROUND($Q$1*'Trends Settings '!$B$1,0)),
ROUND('Trends Settings '!$B$2*
IF(B33&gt;ROUND($Q$1*'Trends Settings '!$B$1,0),INDIRECT("'2019 Equip Index Factors'!C"&amp;TEXT(ROUND(($Q$1*'Trends Settings '!$B$1),0)+2,"0")),'2019 Equip Index Factors'!C34)*0.01,0),Q32))</f>
        <v>13</v>
      </c>
      <c r="R33" s="37">
        <f ca="1">IF(OR(B33=1,'M&amp;E Property Good Factor'!Q34&gt;'Trends Settings '!$B$2),
ROUND('M&amp;E Property Good Factor'!Q34*IF(B33&gt;ROUND($R$1*'Trends Settings '!$B$1,0),
INDIRECT("'2019 Equip Index Factors'!C"&amp;TEXT(ROUND(($R$1*'Trends Settings '!$B$1),0)+2,"0")),
'2019 Equip Index Factors'!C34)*0.01,0),
IF(OR('M&amp;E Property Good Factor'!Q33 &gt; 'Trends Settings '!$B$2,B33 &lt;=ROUND($R$1*'Trends Settings '!$B$1,0)),
ROUND('Trends Settings '!$B$2*
IF(B33&gt;ROUND($R$1*'Trends Settings '!$B$1,0),INDIRECT("'2019 Equip Index Factors'!C"&amp;TEXT(ROUND(($R$1*'Trends Settings '!$B$1),0)+2,"0")),'2019 Equip Index Factors'!C34)*0.01,0),R32))</f>
        <v>13</v>
      </c>
      <c r="S33" s="37">
        <f ca="1">IF(OR(B33=1,'M&amp;E Property Good Factor'!R34&gt;'Trends Settings '!$B$2),
ROUND('M&amp;E Property Good Factor'!R34*IF(B33&gt;ROUND($S$1*'Trends Settings '!$B$1,0),
INDIRECT("'2019 Equip Index Factors'!C"&amp;TEXT(ROUND(($S$1*'Trends Settings '!$B$1),0)+2,"0")),
'2019 Equip Index Factors'!C34)*0.01,0),
IF(OR('M&amp;E Property Good Factor'!R33 &gt; 'Trends Settings '!$B$2,B33 &lt;=ROUND($S$1*'Trends Settings '!$B$1,0)),
ROUND('Trends Settings '!$B$2*
IF(B33&gt;ROUND($S$1*'Trends Settings '!$B$1,0),INDIRECT("'2019 Equip Index Factors'!C"&amp;TEXT(ROUND(($S$1*'Trends Settings '!$B$1),0)+2,"0")),'2019 Equip Index Factors'!C34)*0.01,0),S32))</f>
        <v>14</v>
      </c>
      <c r="T33" s="37">
        <f ca="1">IF(OR(B33=1,'M&amp;E Property Good Factor'!S34&gt;'Trends Settings '!$B$2),
ROUND('M&amp;E Property Good Factor'!S34*IF(B33&gt;ROUND($T$1*'Trends Settings '!$B$1,0),
INDIRECT("'2019 Equip Index Factors'!C"&amp;TEXT(ROUND(($T$1*'Trends Settings '!$B$1),0)+2,"0")),
'2019 Equip Index Factors'!C34)*0.01,0),
IF(OR('M&amp;E Property Good Factor'!S33 &gt; 'Trends Settings '!$B$2,B33 &lt;=ROUND($T$1*'Trends Settings '!$B$1,0)),
ROUND('Trends Settings '!$B$2*
IF(B33&gt;ROUND($T$1*'Trends Settings '!$B$1,0),INDIRECT("'2019 Equip Index Factors'!C"&amp;TEXT(ROUND(($T$1*'Trends Settings '!$B$1),0)+2,"0")),'2019 Equip Index Factors'!C34)*0.01,0),T32))</f>
        <v>20</v>
      </c>
      <c r="U33" s="37">
        <f ca="1">IF(OR(B33=1,'M&amp;E Property Good Factor'!T34&gt;'Trends Settings '!$B$2),
ROUND('M&amp;E Property Good Factor'!T34*IF(B33&gt;ROUND($U$1*'Trends Settings '!$B$1,0),
INDIRECT("'2019 Equip Index Factors'!C"&amp;TEXT(ROUND(($U$1*'Trends Settings '!$B$1),0)+2,"0")),
'2019 Equip Index Factors'!C34)*0.01,0),
IF(OR('M&amp;E Property Good Factor'!T33 &gt; 'Trends Settings '!$B$2,B33 &lt;=ROUND($U$1*'Trends Settings '!$B$1,0)),
ROUND('Trends Settings '!$B$2*
IF(B33&gt;ROUND($U$1*'Trends Settings '!$B$1,0),INDIRECT("'2019 Equip Index Factors'!C"&amp;TEXT(ROUND(($U$1*'Trends Settings '!$B$1),0)+2,"0")),'2019 Equip Index Factors'!C34)*0.01,0),U32))</f>
        <v>39</v>
      </c>
      <c r="V33" s="37">
        <f ca="1">IF(OR(B33=1,'M&amp;E Property Good Factor'!U34&gt;'Trends Settings '!$B$2),
ROUND('M&amp;E Property Good Factor'!U34*IF(B33&gt;ROUND($V$1*'Trends Settings '!$B$1,0),
INDIRECT("'2019 Equip Index Factors'!C"&amp;TEXT(ROUND(($V$1*'Trends Settings '!$B$1),0)+2,"0")),
'2019 Equip Index Factors'!C34)*0.01,0),
IF(OR('M&amp;E Property Good Factor'!U33 &gt; 'Trends Settings '!$B$2,B33 &lt;=ROUND($V$1*'Trends Settings '!$B$1,0)),
ROUND('Trends Settings '!$B$2*
IF(B33&gt;ROUND($V$1*'Trends Settings '!$B$1,0),INDIRECT("'2019 Equip Index Factors'!C"&amp;TEXT(ROUND(($V$1*'Trends Settings '!$B$1),0)+2,"0")),'2019 Equip Index Factors'!C34)*0.01,0),V32))</f>
        <v>61</v>
      </c>
      <c r="W33" s="37">
        <f ca="1">IF(OR(B33=1,'M&amp;E Property Good Factor'!V34&gt;'Trends Settings '!$B$2),
ROUND('M&amp;E Property Good Factor'!V34*IF(B33&gt;ROUND($W$1*'Trends Settings '!$B$1,0),
INDIRECT("'2019 Equip Index Factors'!C"&amp;TEXT(ROUND(($W$1*'Trends Settings '!$B$1),0)+2,"0")),
'2019 Equip Index Factors'!C34)*0.01,0),
IF(OR('M&amp;E Property Good Factor'!V33 &gt; 'Trends Settings '!$B$2,B33 &lt;=ROUND($W$1*'Trends Settings '!$B$1,0)),
ROUND('Trends Settings '!$B$2*
IF(B33&gt;ROUND($W$1*'Trends Settings '!$B$1,0),INDIRECT("'2019 Equip Index Factors'!C"&amp;TEXT(ROUND(($W$1*'Trends Settings '!$B$1),0)+2,"0")),'2019 Equip Index Factors'!C34)*0.01,0),W32))</f>
        <v>80</v>
      </c>
    </row>
    <row r="34" spans="1:23" ht="12.75" customHeight="1">
      <c r="A34" s="60">
        <v>1987</v>
      </c>
      <c r="B34" s="32">
        <v>33</v>
      </c>
      <c r="C34" s="37">
        <f ca="1">IF(OR(B34=1,'M&amp;E Property Good Factor'!B35&gt;'Trends Settings '!$B$2),ROUND('M&amp;E Property Good Factor'!B35*IF(B34&gt;ROUND($C$1*'Trends Settings '!$B$1,0),INDIRECT("'2019 Equip Index Factors'!C"&amp;TEXT(ROUND(($C$1*'Trends Settings '!$B$1),0)+2,"0")),'2019 Equip Index Factors'!C35)*0.01,0),IF(OR('M&amp;E Property Good Factor'!B34 &gt; 'Trends Settings '!$B$2,B34 &lt;=ROUND($C$1*'Trends Settings '!$B$1,0)),ROUND('Trends Settings '!$B$2*IF(B34&gt;ROUND($C$1*'Trends Settings '!$B$1,0),INDIRECT("'2019 Equip Index Factors'!C"&amp;TEXT(ROUND(($C$1*'Trends Settings '!$B$1),0)+2,"0")),'2019 Equip Index Factors'!C35)*0.01,0),C33))</f>
        <v>10</v>
      </c>
      <c r="D34" s="37">
        <f ca="1">IF(OR(B34=1,'M&amp;E Property Good Factor'!C35&gt;'Trends Settings '!$B$2),
ROUND('M&amp;E Property Good Factor'!C35*IF(B34&gt;ROUND($D$1*'Trends Settings '!$B$1,0),
INDIRECT("'2019 Equip Index Factors'!C"&amp;TEXT(ROUND(($D$1*'Trends Settings '!$B$1),0)+2,"0")),
'2019 Equip Index Factors'!C35)*0.01,0),
IF(OR('M&amp;E Property Good Factor'!C34 &gt; 'Trends Settings '!$B$2,B34 &lt;=ROUND($D$1*'Trends Settings '!$B$1,0)),
ROUND('Trends Settings '!$B$2*
IF(B34&gt;ROUND($D$1*'Trends Settings '!$B$1,0),INDIRECT("'2019 Equip Index Factors'!C"&amp;TEXT(ROUND(($D$1*'Trends Settings '!$B$1),0)+2,"0")),'2019 Equip Index Factors'!C35)*0.01,0),D33))</f>
        <v>10</v>
      </c>
      <c r="E34" s="37">
        <f ca="1">IF(OR(B34=1,'M&amp;E Property Good Factor'!D35&gt;'Trends Settings '!$B$2),
ROUND('M&amp;E Property Good Factor'!D35*IF(B34&gt;ROUND($E$1*'Trends Settings '!$B$1,0),
INDIRECT("'2019 Equip Index Factors'!C"&amp;TEXT(ROUND(($E$1*'Trends Settings '!$B$1),0)+2,"0")),
'2019 Equip Index Factors'!C35)*0.01,0),
IF(OR('M&amp;E Property Good Factor'!D34 &gt; 'Trends Settings '!$B$2,B34 &lt;=ROUND($E$1*'Trends Settings '!$B$1,0)),
ROUND('Trends Settings '!$B$2*
IF(B34&gt;ROUND($E$1*'Trends Settings '!$B$1,0),INDIRECT("'2019 Equip Index Factors'!C"&amp;TEXT(ROUND(($E$1*'Trends Settings '!$B$1),0)+2,"0")),'2019 Equip Index Factors'!C35)*0.01,0),E33))</f>
        <v>10</v>
      </c>
      <c r="F34" s="37">
        <f ca="1">IF(OR(B34=1,'M&amp;E Property Good Factor'!E35&gt;'Trends Settings '!$B$2),
ROUND('M&amp;E Property Good Factor'!E35*IF(B34&gt;ROUND($F$1*'Trends Settings '!$B$1,0),
INDIRECT("'2019 Equip Index Factors'!C"&amp;TEXT(ROUND(($F$1*'Trends Settings '!$B$1),0)+2,"0")),
'2019 Equip Index Factors'!C35)*0.01,0),
IF(OR('M&amp;E Property Good Factor'!E34 &gt; 'Trends Settings '!$B$2,B34 &lt;=ROUND($F$1*'Trends Settings '!$B$1,0)),
ROUND('Trends Settings '!$B$2*
IF(B34&gt;ROUND($F$1*'Trends Settings '!$B$1,0),INDIRECT("'2019 Equip Index Factors'!C"&amp;TEXT(ROUND(($F$1*'Trends Settings '!$B$1),0)+2,"0")),'2019 Equip Index Factors'!C35)*0.01,0),F33))</f>
        <v>10</v>
      </c>
      <c r="G34" s="37">
        <f ca="1">IF(OR(B34=1,'M&amp;E Property Good Factor'!F35&gt;'Trends Settings '!$B$2),
ROUND('M&amp;E Property Good Factor'!F35*IF(B34&gt;ROUND($G$1*'Trends Settings '!$B$1,0),
INDIRECT("'2019 Equip Index Factors'!C"&amp;TEXT(ROUND(($G$1*'Trends Settings '!$B$1),0)+2,"0")),
'2019 Equip Index Factors'!C35)*0.01,0),
IF(OR('M&amp;E Property Good Factor'!F34 &gt; 'Trends Settings '!$B$2,B34 &lt;=ROUND($G$1*'Trends Settings '!$B$1,0)),
ROUND('Trends Settings '!$B$2*
IF(B34&gt;ROUND($G$1*'Trends Settings '!$B$1,0),INDIRECT("'2019 Equip Index Factors'!C"&amp;TEXT(ROUND(($G$1*'Trends Settings '!$B$1),0)+2,"0")),'2019 Equip Index Factors'!C35)*0.01,0),G33))</f>
        <v>10</v>
      </c>
      <c r="H34" s="37">
        <f ca="1">IF(OR(B34=1,'M&amp;E Property Good Factor'!G35&gt;'Trends Settings '!$B$2),
ROUND('M&amp;E Property Good Factor'!G35*IF(B34&gt;ROUND($H$1*'Trends Settings '!$B$1,0),
INDIRECT("'2019 Equip Index Factors'!C"&amp;TEXT(ROUND(($H$1*'Trends Settings '!$B$1),0)+2,"0")),
'2019 Equip Index Factors'!C35)*0.01,0),
IF(OR('M&amp;E Property Good Factor'!G34 &gt; 'Trends Settings '!$B$2,B34 &lt;=ROUND($H$1*'Trends Settings '!$B$1,0)),
ROUND('Trends Settings '!$B$2*
IF(B34&gt;ROUND($H$1*'Trends Settings '!$B$1,0),INDIRECT("'2019 Equip Index Factors'!C"&amp;TEXT(ROUND(($H$1*'Trends Settings '!$B$1),0)+2,"0")),'2019 Equip Index Factors'!C35)*0.01,0),H33))</f>
        <v>10</v>
      </c>
      <c r="I34" s="37">
        <f ca="1">IF(OR(B34=1,'M&amp;E Property Good Factor'!H35&gt;'Trends Settings '!$B$2),
ROUND('M&amp;E Property Good Factor'!H35*IF(B34&gt;ROUND($I$1*'Trends Settings '!$B$1,0),
INDIRECT("'2019 Equip Index Factors'!C"&amp;TEXT(ROUND(($I$1*'Trends Settings '!$B$1),0)+2,"0")),
'2019 Equip Index Factors'!C35)*0.01,0),
IF(OR('M&amp;E Property Good Factor'!H34 &gt; 'Trends Settings '!$B$2,B34 &lt;=ROUND($I$1*'Trends Settings '!$B$1,0)),
ROUND('Trends Settings '!$B$2*
IF(B34&gt;ROUND($I$1*'Trends Settings '!$B$1,0),INDIRECT("'2019 Equip Index Factors'!C"&amp;TEXT(ROUND(($I$1*'Trends Settings '!$B$1),0)+2,"0")),'2019 Equip Index Factors'!C35)*0.01,0),I33))</f>
        <v>10</v>
      </c>
      <c r="J34" s="37">
        <f ca="1">IF(OR(B34=1,'M&amp;E Property Good Factor'!I35&gt;'Trends Settings '!$B$2),
ROUND('M&amp;E Property Good Factor'!I35*IF(B34&gt;ROUND($J$1*'Trends Settings '!$B$1,0),
INDIRECT("'2019 Equip Index Factors'!C"&amp;TEXT(ROUND(($J$1*'Trends Settings '!$B$1),0)+2,"0")),
'2019 Equip Index Factors'!C35)*0.01,0),
IF(OR('M&amp;E Property Good Factor'!I34 &gt; 'Trends Settings '!$B$2,B34 &lt;=ROUND($J$1*'Trends Settings '!$B$1,0)),
ROUND('Trends Settings '!$B$2*
IF(B34&gt;ROUND($J$1*'Trends Settings '!$B$1,0),INDIRECT("'2019 Equip Index Factors'!C"&amp;TEXT(ROUND(($J$1*'Trends Settings '!$B$1),0)+2,"0")),'2019 Equip Index Factors'!C35)*0.01,0),J33))</f>
        <v>11</v>
      </c>
      <c r="K34" s="37">
        <f ca="1">IF(OR(B34=1,'M&amp;E Property Good Factor'!J35&gt;'Trends Settings '!$B$2),
ROUND('M&amp;E Property Good Factor'!J35*IF(B34&gt;ROUND($K$1*'Trends Settings '!$B$1,0),
INDIRECT("'2019 Equip Index Factors'!C"&amp;TEXT(ROUND(($K$1*'Trends Settings '!$B$1),0)+2,"0")),
'2019 Equip Index Factors'!C35)*0.01,0),
IF(OR('M&amp;E Property Good Factor'!J34 &gt; 'Trends Settings '!$B$2,B34 &lt;=ROUND($K$1*'Trends Settings '!$B$1,0)),
ROUND('Trends Settings '!$B$2*
IF(B34&gt;ROUND($K$1*'Trends Settings '!$B$1,0),INDIRECT("'2019 Equip Index Factors'!C"&amp;TEXT(ROUND(($K$1*'Trends Settings '!$B$1),0)+2,"0")),'2019 Equip Index Factors'!C35)*0.01,0),K33))</f>
        <v>11</v>
      </c>
      <c r="L34" s="37">
        <f ca="1">IF(OR(B34=1,'M&amp;E Property Good Factor'!K35&gt;'Trends Settings '!$B$2),
ROUND('M&amp;E Property Good Factor'!K35*IF(B34&gt;ROUND($L$1*'Trends Settings '!$B$1,0),
INDIRECT("'2019 Equip Index Factors'!C"&amp;TEXT(ROUND(($L$1*'Trends Settings '!$B$1),0)+2,"0")),
'2019 Equip Index Factors'!C35)*0.01,0),
IF(OR('M&amp;E Property Good Factor'!K34 &gt; 'Trends Settings '!$B$2,B34 &lt;=ROUND($L$1*'Trends Settings '!$B$1,0)),
ROUND('Trends Settings '!$B$2*
IF(B34&gt;ROUND($L$1*'Trends Settings '!$B$1,0),INDIRECT("'2019 Equip Index Factors'!C"&amp;TEXT(ROUND(($L$1*'Trends Settings '!$B$1),0)+2,"0")),'2019 Equip Index Factors'!C35)*0.01,0),L33))</f>
        <v>12</v>
      </c>
      <c r="M34" s="37">
        <f ca="1">IF(OR(B34=1,'M&amp;E Property Good Factor'!L35&gt;'Trends Settings '!$B$2),
ROUND('M&amp;E Property Good Factor'!L35*IF(B34&gt;ROUND($M$1*'Trends Settings '!$B$1,0),
INDIRECT("'2019 Equip Index Factors'!C"&amp;TEXT(ROUND(($M$1*'Trends Settings '!$B$1),0)+2,"0")),
'2019 Equip Index Factors'!C35)*0.01,0),
IF(OR('M&amp;E Property Good Factor'!L34 &gt; 'Trends Settings '!$B$2,B34 &lt;=ROUND($M$1*'Trends Settings '!$B$1,0)),
ROUND('Trends Settings '!$B$2*
IF(B34&gt;ROUND($M$1*'Trends Settings '!$B$1,0),INDIRECT("'2019 Equip Index Factors'!C"&amp;TEXT(ROUND(($M$1*'Trends Settings '!$B$1),0)+2,"0")),'2019 Equip Index Factors'!C35)*0.01,0),M33))</f>
        <v>12</v>
      </c>
      <c r="N34" s="37">
        <f ca="1">IF(OR(B34=1,'M&amp;E Property Good Factor'!M35&gt;'Trends Settings '!$B$2),
ROUND('M&amp;E Property Good Factor'!M35*IF(B34&gt;ROUND($N$1*'Trends Settings '!$B$1,0),
INDIRECT("'2019 Equip Index Factors'!C"&amp;TEXT(ROUND(($N$1*'Trends Settings '!$B$1),0)+2,"0")),
'2019 Equip Index Factors'!C35)*0.01,0),
IF(OR('M&amp;E Property Good Factor'!M34 &gt; 'Trends Settings '!$B$2,B34 &lt;=ROUND($N$1*'Trends Settings '!$B$1,0)),
ROUND('Trends Settings '!$B$2*
IF(B34&gt;ROUND($N$1*'Trends Settings '!$B$1,0),INDIRECT("'2019 Equip Index Factors'!C"&amp;TEXT(ROUND(($N$1*'Trends Settings '!$B$1),0)+2,"0")),'2019 Equip Index Factors'!C35)*0.01,0),N33))</f>
        <v>12</v>
      </c>
      <c r="O34" s="37">
        <f ca="1">IF(OR(B34=1,'M&amp;E Property Good Factor'!N35&gt;'Trends Settings '!$B$2),
ROUND('M&amp;E Property Good Factor'!N35*IF(B34&gt;ROUND($O$1*'Trends Settings '!$B$1,0),
INDIRECT("'2019 Equip Index Factors'!C"&amp;TEXT(ROUND(($O$1*'Trends Settings '!$B$1),0)+2,"0")),
'2019 Equip Index Factors'!C35)*0.01,0),
IF(OR('M&amp;E Property Good Factor'!N34 &gt; 'Trends Settings '!$B$2,B34 &lt;=ROUND($O$1*'Trends Settings '!$B$1,0)),
ROUND('Trends Settings '!$B$2*
IF(B34&gt;ROUND($O$1*'Trends Settings '!$B$1,0),INDIRECT("'2019 Equip Index Factors'!C"&amp;TEXT(ROUND(($O$1*'Trends Settings '!$B$1),0)+2,"0")),'2019 Equip Index Factors'!C35)*0.01,0),O33))</f>
        <v>12</v>
      </c>
      <c r="P34" s="37">
        <f ca="1">IF(OR(B34=1,'M&amp;E Property Good Factor'!O35&gt;'Trends Settings '!$B$2),
ROUND('M&amp;E Property Good Factor'!O35*IF(B34&gt;ROUND($P$1*'Trends Settings '!$B$1,0),
INDIRECT("'2019 Equip Index Factors'!C"&amp;TEXT(ROUND(($P$1*'Trends Settings '!$B$1),0)+2,"0")),
'2019 Equip Index Factors'!C35)*0.01,0),
IF(OR('M&amp;E Property Good Factor'!O34 &gt; 'Trends Settings '!$B$2,B34 &lt;=ROUND($P$1*'Trends Settings '!$B$1,0)),
ROUND('Trends Settings '!$B$2*
IF(B34&gt;ROUND($P$1*'Trends Settings '!$B$1,0),INDIRECT("'2019 Equip Index Factors'!C"&amp;TEXT(ROUND(($P$1*'Trends Settings '!$B$1),0)+2,"0")),'2019 Equip Index Factors'!C35)*0.01,0),P33))</f>
        <v>13</v>
      </c>
      <c r="Q34" s="37">
        <f ca="1">IF(OR(B34=1,'M&amp;E Property Good Factor'!P35&gt;'Trends Settings '!$B$2),
ROUND('M&amp;E Property Good Factor'!P35*IF(B34&gt;ROUND($Q$1*'Trends Settings '!$B$1,0),
INDIRECT("'2019 Equip Index Factors'!C"&amp;TEXT(ROUND(($Q$1*'Trends Settings '!$B$1),0)+2,"0")),
'2019 Equip Index Factors'!C35)*0.01,0),
IF(OR('M&amp;E Property Good Factor'!P34 &gt; 'Trends Settings '!$B$2,B34 &lt;=ROUND($Q$1*'Trends Settings '!$B$1,0)),
ROUND('Trends Settings '!$B$2*
IF(B34&gt;ROUND($Q$1*'Trends Settings '!$B$1,0),INDIRECT("'2019 Equip Index Factors'!C"&amp;TEXT(ROUND(($Q$1*'Trends Settings '!$B$1),0)+2,"0")),'2019 Equip Index Factors'!C35)*0.01,0),Q33))</f>
        <v>13</v>
      </c>
      <c r="R34" s="37">
        <f ca="1">IF(OR(B34=1,'M&amp;E Property Good Factor'!Q35&gt;'Trends Settings '!$B$2),
ROUND('M&amp;E Property Good Factor'!Q35*IF(B34&gt;ROUND($R$1*'Trends Settings '!$B$1,0),
INDIRECT("'2019 Equip Index Factors'!C"&amp;TEXT(ROUND(($R$1*'Trends Settings '!$B$1),0)+2,"0")),
'2019 Equip Index Factors'!C35)*0.01,0),
IF(OR('M&amp;E Property Good Factor'!Q34 &gt; 'Trends Settings '!$B$2,B34 &lt;=ROUND($R$1*'Trends Settings '!$B$1,0)),
ROUND('Trends Settings '!$B$2*
IF(B34&gt;ROUND($R$1*'Trends Settings '!$B$1,0),INDIRECT("'2019 Equip Index Factors'!C"&amp;TEXT(ROUND(($R$1*'Trends Settings '!$B$1),0)+2,"0")),'2019 Equip Index Factors'!C35)*0.01,0),R33))</f>
        <v>13</v>
      </c>
      <c r="S34" s="37">
        <f ca="1">IF(OR(B34=1,'M&amp;E Property Good Factor'!R35&gt;'Trends Settings '!$B$2),
ROUND('M&amp;E Property Good Factor'!R35*IF(B34&gt;ROUND($S$1*'Trends Settings '!$B$1,0),
INDIRECT("'2019 Equip Index Factors'!C"&amp;TEXT(ROUND(($S$1*'Trends Settings '!$B$1),0)+2,"0")),
'2019 Equip Index Factors'!C35)*0.01,0),
IF(OR('M&amp;E Property Good Factor'!R34 &gt; 'Trends Settings '!$B$2,B34 &lt;=ROUND($S$1*'Trends Settings '!$B$1,0)),
ROUND('Trends Settings '!$B$2*
IF(B34&gt;ROUND($S$1*'Trends Settings '!$B$1,0),INDIRECT("'2019 Equip Index Factors'!C"&amp;TEXT(ROUND(($S$1*'Trends Settings '!$B$1),0)+2,"0")),'2019 Equip Index Factors'!C35)*0.01,0),S33))</f>
        <v>14</v>
      </c>
      <c r="T34" s="37">
        <f ca="1">IF(OR(B34=1,'M&amp;E Property Good Factor'!S35&gt;'Trends Settings '!$B$2),
ROUND('M&amp;E Property Good Factor'!S35*IF(B34&gt;ROUND($T$1*'Trends Settings '!$B$1,0),
INDIRECT("'2019 Equip Index Factors'!C"&amp;TEXT(ROUND(($T$1*'Trends Settings '!$B$1),0)+2,"0")),
'2019 Equip Index Factors'!C35)*0.01,0),
IF(OR('M&amp;E Property Good Factor'!S34 &gt; 'Trends Settings '!$B$2,B34 &lt;=ROUND($T$1*'Trends Settings '!$B$1,0)),
ROUND('Trends Settings '!$B$2*
IF(B34&gt;ROUND($T$1*'Trends Settings '!$B$1,0),INDIRECT("'2019 Equip Index Factors'!C"&amp;TEXT(ROUND(($T$1*'Trends Settings '!$B$1),0)+2,"0")),'2019 Equip Index Factors'!C35)*0.01,0),T33))</f>
        <v>19</v>
      </c>
      <c r="U34" s="37">
        <f ca="1">IF(OR(B34=1,'M&amp;E Property Good Factor'!T35&gt;'Trends Settings '!$B$2),
ROUND('M&amp;E Property Good Factor'!T35*IF(B34&gt;ROUND($U$1*'Trends Settings '!$B$1,0),
INDIRECT("'2019 Equip Index Factors'!C"&amp;TEXT(ROUND(($U$1*'Trends Settings '!$B$1),0)+2,"0")),
'2019 Equip Index Factors'!C35)*0.01,0),
IF(OR('M&amp;E Property Good Factor'!T34 &gt; 'Trends Settings '!$B$2,B34 &lt;=ROUND($U$1*'Trends Settings '!$B$1,0)),
ROUND('Trends Settings '!$B$2*
IF(B34&gt;ROUND($U$1*'Trends Settings '!$B$1,0),INDIRECT("'2019 Equip Index Factors'!C"&amp;TEXT(ROUND(($U$1*'Trends Settings '!$B$1),0)+2,"0")),'2019 Equip Index Factors'!C35)*0.01,0),U33))</f>
        <v>39</v>
      </c>
      <c r="V34" s="37">
        <f ca="1">IF(OR(B34=1,'M&amp;E Property Good Factor'!U35&gt;'Trends Settings '!$B$2),
ROUND('M&amp;E Property Good Factor'!U35*IF(B34&gt;ROUND($V$1*'Trends Settings '!$B$1,0),
INDIRECT("'2019 Equip Index Factors'!C"&amp;TEXT(ROUND(($V$1*'Trends Settings '!$B$1),0)+2,"0")),
'2019 Equip Index Factors'!C35)*0.01,0),
IF(OR('M&amp;E Property Good Factor'!U34 &gt; 'Trends Settings '!$B$2,B34 &lt;=ROUND($V$1*'Trends Settings '!$B$1,0)),
ROUND('Trends Settings '!$B$2*
IF(B34&gt;ROUND($V$1*'Trends Settings '!$B$1,0),INDIRECT("'2019 Equip Index Factors'!C"&amp;TEXT(ROUND(($V$1*'Trends Settings '!$B$1),0)+2,"0")),'2019 Equip Index Factors'!C35)*0.01,0),V33))</f>
        <v>60</v>
      </c>
      <c r="W34" s="37">
        <f ca="1">IF(OR(B34=1,'M&amp;E Property Good Factor'!V35&gt;'Trends Settings '!$B$2),
ROUND('M&amp;E Property Good Factor'!V35*IF(B34&gt;ROUND($W$1*'Trends Settings '!$B$1,0),
INDIRECT("'2019 Equip Index Factors'!C"&amp;TEXT(ROUND(($W$1*'Trends Settings '!$B$1),0)+2,"0")),
'2019 Equip Index Factors'!C35)*0.01,0),
IF(OR('M&amp;E Property Good Factor'!V34 &gt; 'Trends Settings '!$B$2,B34 &lt;=ROUND($W$1*'Trends Settings '!$B$1,0)),
ROUND('Trends Settings '!$B$2*
IF(B34&gt;ROUND($W$1*'Trends Settings '!$B$1,0),INDIRECT("'2019 Equip Index Factors'!C"&amp;TEXT(ROUND(($W$1*'Trends Settings '!$B$1),0)+2,"0")),'2019 Equip Index Factors'!C35)*0.01,0),W33))</f>
        <v>80</v>
      </c>
    </row>
    <row r="35" spans="1:23" ht="12.75" customHeight="1">
      <c r="A35" s="60">
        <v>1986</v>
      </c>
      <c r="B35" s="32">
        <v>34</v>
      </c>
      <c r="C35" s="37">
        <f ca="1">IF(OR(B35=1,'M&amp;E Property Good Factor'!B36&gt;'Trends Settings '!$B$2),ROUND('M&amp;E Property Good Factor'!B36*IF(B35&gt;ROUND($C$1*'Trends Settings '!$B$1,0),INDIRECT("'2019 Equip Index Factors'!C"&amp;TEXT(ROUND(($C$1*'Trends Settings '!$B$1),0)+2,"0")),'2019 Equip Index Factors'!C36)*0.01,0),IF(OR('M&amp;E Property Good Factor'!B35 &gt; 'Trends Settings '!$B$2,B35 &lt;=ROUND($C$1*'Trends Settings '!$B$1,0)),ROUND('Trends Settings '!$B$2*IF(B35&gt;ROUND($C$1*'Trends Settings '!$B$1,0),INDIRECT("'2019 Equip Index Factors'!C"&amp;TEXT(ROUND(($C$1*'Trends Settings '!$B$1),0)+2,"0")),'2019 Equip Index Factors'!C36)*0.01,0),C34))</f>
        <v>10</v>
      </c>
      <c r="D35" s="37">
        <f ca="1">IF(OR(B35=1,'M&amp;E Property Good Factor'!C36&gt;'Trends Settings '!$B$2),
ROUND('M&amp;E Property Good Factor'!C36*IF(B35&gt;ROUND($D$1*'Trends Settings '!$B$1,0),
INDIRECT("'2019 Equip Index Factors'!C"&amp;TEXT(ROUND(($D$1*'Trends Settings '!$B$1),0)+2,"0")),
'2019 Equip Index Factors'!C36)*0.01,0),
IF(OR('M&amp;E Property Good Factor'!C35 &gt; 'Trends Settings '!$B$2,B35 &lt;=ROUND($D$1*'Trends Settings '!$B$1,0)),
ROUND('Trends Settings '!$B$2*
IF(B35&gt;ROUND($D$1*'Trends Settings '!$B$1,0),INDIRECT("'2019 Equip Index Factors'!C"&amp;TEXT(ROUND(($D$1*'Trends Settings '!$B$1),0)+2,"0")),'2019 Equip Index Factors'!C36)*0.01,0),D34))</f>
        <v>10</v>
      </c>
      <c r="E35" s="37">
        <f ca="1">IF(OR(B35=1,'M&amp;E Property Good Factor'!D36&gt;'Trends Settings '!$B$2),
ROUND('M&amp;E Property Good Factor'!D36*IF(B35&gt;ROUND($E$1*'Trends Settings '!$B$1,0),
INDIRECT("'2019 Equip Index Factors'!C"&amp;TEXT(ROUND(($E$1*'Trends Settings '!$B$1),0)+2,"0")),
'2019 Equip Index Factors'!C36)*0.01,0),
IF(OR('M&amp;E Property Good Factor'!D35 &gt; 'Trends Settings '!$B$2,B35 &lt;=ROUND($E$1*'Trends Settings '!$B$1,0)),
ROUND('Trends Settings '!$B$2*
IF(B35&gt;ROUND($E$1*'Trends Settings '!$B$1,0),INDIRECT("'2019 Equip Index Factors'!C"&amp;TEXT(ROUND(($E$1*'Trends Settings '!$B$1),0)+2,"0")),'2019 Equip Index Factors'!C36)*0.01,0),E34))</f>
        <v>10</v>
      </c>
      <c r="F35" s="37">
        <f ca="1">IF(OR(B35=1,'M&amp;E Property Good Factor'!E36&gt;'Trends Settings '!$B$2),
ROUND('M&amp;E Property Good Factor'!E36*IF(B35&gt;ROUND($F$1*'Trends Settings '!$B$1,0),
INDIRECT("'2019 Equip Index Factors'!C"&amp;TEXT(ROUND(($F$1*'Trends Settings '!$B$1),0)+2,"0")),
'2019 Equip Index Factors'!C36)*0.01,0),
IF(OR('M&amp;E Property Good Factor'!E35 &gt; 'Trends Settings '!$B$2,B35 &lt;=ROUND($F$1*'Trends Settings '!$B$1,0)),
ROUND('Trends Settings '!$B$2*
IF(B35&gt;ROUND($F$1*'Trends Settings '!$B$1,0),INDIRECT("'2019 Equip Index Factors'!C"&amp;TEXT(ROUND(($F$1*'Trends Settings '!$B$1),0)+2,"0")),'2019 Equip Index Factors'!C36)*0.01,0),F34))</f>
        <v>10</v>
      </c>
      <c r="G35" s="37">
        <f ca="1">IF(OR(B35=1,'M&amp;E Property Good Factor'!F36&gt;'Trends Settings '!$B$2),
ROUND('M&amp;E Property Good Factor'!F36*IF(B35&gt;ROUND($G$1*'Trends Settings '!$B$1,0),
INDIRECT("'2019 Equip Index Factors'!C"&amp;TEXT(ROUND(($G$1*'Trends Settings '!$B$1),0)+2,"0")),
'2019 Equip Index Factors'!C36)*0.01,0),
IF(OR('M&amp;E Property Good Factor'!F35 &gt; 'Trends Settings '!$B$2,B35 &lt;=ROUND($G$1*'Trends Settings '!$B$1,0)),
ROUND('Trends Settings '!$B$2*
IF(B35&gt;ROUND($G$1*'Trends Settings '!$B$1,0),INDIRECT("'2019 Equip Index Factors'!C"&amp;TEXT(ROUND(($G$1*'Trends Settings '!$B$1),0)+2,"0")),'2019 Equip Index Factors'!C36)*0.01,0),G34))</f>
        <v>10</v>
      </c>
      <c r="H35" s="37">
        <f ca="1">IF(OR(B35=1,'M&amp;E Property Good Factor'!G36&gt;'Trends Settings '!$B$2),
ROUND('M&amp;E Property Good Factor'!G36*IF(B35&gt;ROUND($H$1*'Trends Settings '!$B$1,0),
INDIRECT("'2019 Equip Index Factors'!C"&amp;TEXT(ROUND(($H$1*'Trends Settings '!$B$1),0)+2,"0")),
'2019 Equip Index Factors'!C36)*0.01,0),
IF(OR('M&amp;E Property Good Factor'!G35 &gt; 'Trends Settings '!$B$2,B35 &lt;=ROUND($H$1*'Trends Settings '!$B$1,0)),
ROUND('Trends Settings '!$B$2*
IF(B35&gt;ROUND($H$1*'Trends Settings '!$B$1,0),INDIRECT("'2019 Equip Index Factors'!C"&amp;TEXT(ROUND(($H$1*'Trends Settings '!$B$1),0)+2,"0")),'2019 Equip Index Factors'!C36)*0.01,0),H34))</f>
        <v>10</v>
      </c>
      <c r="I35" s="37">
        <f ca="1">IF(OR(B35=1,'M&amp;E Property Good Factor'!H36&gt;'Trends Settings '!$B$2),
ROUND('M&amp;E Property Good Factor'!H36*IF(B35&gt;ROUND($I$1*'Trends Settings '!$B$1,0),
INDIRECT("'2019 Equip Index Factors'!C"&amp;TEXT(ROUND(($I$1*'Trends Settings '!$B$1),0)+2,"0")),
'2019 Equip Index Factors'!C36)*0.01,0),
IF(OR('M&amp;E Property Good Factor'!H35 &gt; 'Trends Settings '!$B$2,B35 &lt;=ROUND($I$1*'Trends Settings '!$B$1,0)),
ROUND('Trends Settings '!$B$2*
IF(B35&gt;ROUND($I$1*'Trends Settings '!$B$1,0),INDIRECT("'2019 Equip Index Factors'!C"&amp;TEXT(ROUND(($I$1*'Trends Settings '!$B$1),0)+2,"0")),'2019 Equip Index Factors'!C36)*0.01,0),I34))</f>
        <v>10</v>
      </c>
      <c r="J35" s="37">
        <f ca="1">IF(OR(B35=1,'M&amp;E Property Good Factor'!I36&gt;'Trends Settings '!$B$2),
ROUND('M&amp;E Property Good Factor'!I36*IF(B35&gt;ROUND($J$1*'Trends Settings '!$B$1,0),
INDIRECT("'2019 Equip Index Factors'!C"&amp;TEXT(ROUND(($J$1*'Trends Settings '!$B$1),0)+2,"0")),
'2019 Equip Index Factors'!C36)*0.01,0),
IF(OR('M&amp;E Property Good Factor'!I35 &gt; 'Trends Settings '!$B$2,B35 &lt;=ROUND($J$1*'Trends Settings '!$B$1,0)),
ROUND('Trends Settings '!$B$2*
IF(B35&gt;ROUND($J$1*'Trends Settings '!$B$1,0),INDIRECT("'2019 Equip Index Factors'!C"&amp;TEXT(ROUND(($J$1*'Trends Settings '!$B$1),0)+2,"0")),'2019 Equip Index Factors'!C36)*0.01,0),J34))</f>
        <v>11</v>
      </c>
      <c r="K35" s="37">
        <f ca="1">IF(OR(B35=1,'M&amp;E Property Good Factor'!J36&gt;'Trends Settings '!$B$2),
ROUND('M&amp;E Property Good Factor'!J36*IF(B35&gt;ROUND($K$1*'Trends Settings '!$B$1,0),
INDIRECT("'2019 Equip Index Factors'!C"&amp;TEXT(ROUND(($K$1*'Trends Settings '!$B$1),0)+2,"0")),
'2019 Equip Index Factors'!C36)*0.01,0),
IF(OR('M&amp;E Property Good Factor'!J35 &gt; 'Trends Settings '!$B$2,B35 &lt;=ROUND($K$1*'Trends Settings '!$B$1,0)),
ROUND('Trends Settings '!$B$2*
IF(B35&gt;ROUND($K$1*'Trends Settings '!$B$1,0),INDIRECT("'2019 Equip Index Factors'!C"&amp;TEXT(ROUND(($K$1*'Trends Settings '!$B$1),0)+2,"0")),'2019 Equip Index Factors'!C36)*0.01,0),K34))</f>
        <v>11</v>
      </c>
      <c r="L35" s="37">
        <f ca="1">IF(OR(B35=1,'M&amp;E Property Good Factor'!K36&gt;'Trends Settings '!$B$2),
ROUND('M&amp;E Property Good Factor'!K36*IF(B35&gt;ROUND($L$1*'Trends Settings '!$B$1,0),
INDIRECT("'2019 Equip Index Factors'!C"&amp;TEXT(ROUND(($L$1*'Trends Settings '!$B$1),0)+2,"0")),
'2019 Equip Index Factors'!C36)*0.01,0),
IF(OR('M&amp;E Property Good Factor'!K35 &gt; 'Trends Settings '!$B$2,B35 &lt;=ROUND($L$1*'Trends Settings '!$B$1,0)),
ROUND('Trends Settings '!$B$2*
IF(B35&gt;ROUND($L$1*'Trends Settings '!$B$1,0),INDIRECT("'2019 Equip Index Factors'!C"&amp;TEXT(ROUND(($L$1*'Trends Settings '!$B$1),0)+2,"0")),'2019 Equip Index Factors'!C36)*0.01,0),L34))</f>
        <v>12</v>
      </c>
      <c r="M35" s="37">
        <f ca="1">IF(OR(B35=1,'M&amp;E Property Good Factor'!L36&gt;'Trends Settings '!$B$2),
ROUND('M&amp;E Property Good Factor'!L36*IF(B35&gt;ROUND($M$1*'Trends Settings '!$B$1,0),
INDIRECT("'2019 Equip Index Factors'!C"&amp;TEXT(ROUND(($M$1*'Trends Settings '!$B$1),0)+2,"0")),
'2019 Equip Index Factors'!C36)*0.01,0),
IF(OR('M&amp;E Property Good Factor'!L35 &gt; 'Trends Settings '!$B$2,B35 &lt;=ROUND($M$1*'Trends Settings '!$B$1,0)),
ROUND('Trends Settings '!$B$2*
IF(B35&gt;ROUND($M$1*'Trends Settings '!$B$1,0),INDIRECT("'2019 Equip Index Factors'!C"&amp;TEXT(ROUND(($M$1*'Trends Settings '!$B$1),0)+2,"0")),'2019 Equip Index Factors'!C36)*0.01,0),M34))</f>
        <v>12</v>
      </c>
      <c r="N35" s="37">
        <f ca="1">IF(OR(B35=1,'M&amp;E Property Good Factor'!M36&gt;'Trends Settings '!$B$2),
ROUND('M&amp;E Property Good Factor'!M36*IF(B35&gt;ROUND($N$1*'Trends Settings '!$B$1,0),
INDIRECT("'2019 Equip Index Factors'!C"&amp;TEXT(ROUND(($N$1*'Trends Settings '!$B$1),0)+2,"0")),
'2019 Equip Index Factors'!C36)*0.01,0),
IF(OR('M&amp;E Property Good Factor'!M35 &gt; 'Trends Settings '!$B$2,B35 &lt;=ROUND($N$1*'Trends Settings '!$B$1,0)),
ROUND('Trends Settings '!$B$2*
IF(B35&gt;ROUND($N$1*'Trends Settings '!$B$1,0),INDIRECT("'2019 Equip Index Factors'!C"&amp;TEXT(ROUND(($N$1*'Trends Settings '!$B$1),0)+2,"0")),'2019 Equip Index Factors'!C36)*0.01,0),N34))</f>
        <v>12</v>
      </c>
      <c r="O35" s="37">
        <f ca="1">IF(OR(B35=1,'M&amp;E Property Good Factor'!N36&gt;'Trends Settings '!$B$2),
ROUND('M&amp;E Property Good Factor'!N36*IF(B35&gt;ROUND($O$1*'Trends Settings '!$B$1,0),
INDIRECT("'2019 Equip Index Factors'!C"&amp;TEXT(ROUND(($O$1*'Trends Settings '!$B$1),0)+2,"0")),
'2019 Equip Index Factors'!C36)*0.01,0),
IF(OR('M&amp;E Property Good Factor'!N35 &gt; 'Trends Settings '!$B$2,B35 &lt;=ROUND($O$1*'Trends Settings '!$B$1,0)),
ROUND('Trends Settings '!$B$2*
IF(B35&gt;ROUND($O$1*'Trends Settings '!$B$1,0),INDIRECT("'2019 Equip Index Factors'!C"&amp;TEXT(ROUND(($O$1*'Trends Settings '!$B$1),0)+2,"0")),'2019 Equip Index Factors'!C36)*0.01,0),O34))</f>
        <v>12</v>
      </c>
      <c r="P35" s="37">
        <f ca="1">IF(OR(B35=1,'M&amp;E Property Good Factor'!O36&gt;'Trends Settings '!$B$2),
ROUND('M&amp;E Property Good Factor'!O36*IF(B35&gt;ROUND($P$1*'Trends Settings '!$B$1,0),
INDIRECT("'2019 Equip Index Factors'!C"&amp;TEXT(ROUND(($P$1*'Trends Settings '!$B$1),0)+2,"0")),
'2019 Equip Index Factors'!C36)*0.01,0),
IF(OR('M&amp;E Property Good Factor'!O35 &gt; 'Trends Settings '!$B$2,B35 &lt;=ROUND($P$1*'Trends Settings '!$B$1,0)),
ROUND('Trends Settings '!$B$2*
IF(B35&gt;ROUND($P$1*'Trends Settings '!$B$1,0),INDIRECT("'2019 Equip Index Factors'!C"&amp;TEXT(ROUND(($P$1*'Trends Settings '!$B$1),0)+2,"0")),'2019 Equip Index Factors'!C36)*0.01,0),P34))</f>
        <v>13</v>
      </c>
      <c r="Q35" s="37">
        <f ca="1">IF(OR(B35=1,'M&amp;E Property Good Factor'!P36&gt;'Trends Settings '!$B$2),
ROUND('M&amp;E Property Good Factor'!P36*IF(B35&gt;ROUND($Q$1*'Trends Settings '!$B$1,0),
INDIRECT("'2019 Equip Index Factors'!C"&amp;TEXT(ROUND(($Q$1*'Trends Settings '!$B$1),0)+2,"0")),
'2019 Equip Index Factors'!C36)*0.01,0),
IF(OR('M&amp;E Property Good Factor'!P35 &gt; 'Trends Settings '!$B$2,B35 &lt;=ROUND($Q$1*'Trends Settings '!$B$1,0)),
ROUND('Trends Settings '!$B$2*
IF(B35&gt;ROUND($Q$1*'Trends Settings '!$B$1,0),INDIRECT("'2019 Equip Index Factors'!C"&amp;TEXT(ROUND(($Q$1*'Trends Settings '!$B$1),0)+2,"0")),'2019 Equip Index Factors'!C36)*0.01,0),Q34))</f>
        <v>13</v>
      </c>
      <c r="R35" s="37">
        <f ca="1">IF(OR(B35=1,'M&amp;E Property Good Factor'!Q36&gt;'Trends Settings '!$B$2),
ROUND('M&amp;E Property Good Factor'!Q36*IF(B35&gt;ROUND($R$1*'Trends Settings '!$B$1,0),
INDIRECT("'2019 Equip Index Factors'!C"&amp;TEXT(ROUND(($R$1*'Trends Settings '!$B$1),0)+2,"0")),
'2019 Equip Index Factors'!C36)*0.01,0),
IF(OR('M&amp;E Property Good Factor'!Q35 &gt; 'Trends Settings '!$B$2,B35 &lt;=ROUND($R$1*'Trends Settings '!$B$1,0)),
ROUND('Trends Settings '!$B$2*
IF(B35&gt;ROUND($R$1*'Trends Settings '!$B$1,0),INDIRECT("'2019 Equip Index Factors'!C"&amp;TEXT(ROUND(($R$1*'Trends Settings '!$B$1),0)+2,"0")),'2019 Equip Index Factors'!C36)*0.01,0),R34))</f>
        <v>13</v>
      </c>
      <c r="S35" s="37">
        <f ca="1">IF(OR(B35=1,'M&amp;E Property Good Factor'!R36&gt;'Trends Settings '!$B$2),
ROUND('M&amp;E Property Good Factor'!R36*IF(B35&gt;ROUND($S$1*'Trends Settings '!$B$1,0),
INDIRECT("'2019 Equip Index Factors'!C"&amp;TEXT(ROUND(($S$1*'Trends Settings '!$B$1),0)+2,"0")),
'2019 Equip Index Factors'!C36)*0.01,0),
IF(OR('M&amp;E Property Good Factor'!R35 &gt; 'Trends Settings '!$B$2,B35 &lt;=ROUND($S$1*'Trends Settings '!$B$1,0)),
ROUND('Trends Settings '!$B$2*
IF(B35&gt;ROUND($S$1*'Trends Settings '!$B$1,0),INDIRECT("'2019 Equip Index Factors'!C"&amp;TEXT(ROUND(($S$1*'Trends Settings '!$B$1),0)+2,"0")),'2019 Equip Index Factors'!C36)*0.01,0),S34))</f>
        <v>14</v>
      </c>
      <c r="T35" s="37">
        <f ca="1">IF(OR(B35=1,'M&amp;E Property Good Factor'!S36&gt;'Trends Settings '!$B$2),
ROUND('M&amp;E Property Good Factor'!S36*IF(B35&gt;ROUND($T$1*'Trends Settings '!$B$1,0),
INDIRECT("'2019 Equip Index Factors'!C"&amp;TEXT(ROUND(($T$1*'Trends Settings '!$B$1),0)+2,"0")),
'2019 Equip Index Factors'!C36)*0.01,0),
IF(OR('M&amp;E Property Good Factor'!S35 &gt; 'Trends Settings '!$B$2,B35 &lt;=ROUND($T$1*'Trends Settings '!$B$1,0)),
ROUND('Trends Settings '!$B$2*
IF(B35&gt;ROUND($T$1*'Trends Settings '!$B$1,0),INDIRECT("'2019 Equip Index Factors'!C"&amp;TEXT(ROUND(($T$1*'Trends Settings '!$B$1),0)+2,"0")),'2019 Equip Index Factors'!C36)*0.01,0),T34))</f>
        <v>15</v>
      </c>
      <c r="U35" s="37">
        <f ca="1">IF(OR(B35=1,'M&amp;E Property Good Factor'!T36&gt;'Trends Settings '!$B$2),
ROUND('M&amp;E Property Good Factor'!T36*IF(B35&gt;ROUND($U$1*'Trends Settings '!$B$1,0),
INDIRECT("'2019 Equip Index Factors'!C"&amp;TEXT(ROUND(($U$1*'Trends Settings '!$B$1),0)+2,"0")),
'2019 Equip Index Factors'!C36)*0.01,0),
IF(OR('M&amp;E Property Good Factor'!T35 &gt; 'Trends Settings '!$B$2,B35 &lt;=ROUND($U$1*'Trends Settings '!$B$1,0)),
ROUND('Trends Settings '!$B$2*
IF(B35&gt;ROUND($U$1*'Trends Settings '!$B$1,0),INDIRECT("'2019 Equip Index Factors'!C"&amp;TEXT(ROUND(($U$1*'Trends Settings '!$B$1),0)+2,"0")),'2019 Equip Index Factors'!C36)*0.01,0),U34))</f>
        <v>36</v>
      </c>
      <c r="V35" s="37">
        <f ca="1">IF(OR(B35=1,'M&amp;E Property Good Factor'!U36&gt;'Trends Settings '!$B$2),
ROUND('M&amp;E Property Good Factor'!U36*IF(B35&gt;ROUND($V$1*'Trends Settings '!$B$1,0),
INDIRECT("'2019 Equip Index Factors'!C"&amp;TEXT(ROUND(($V$1*'Trends Settings '!$B$1),0)+2,"0")),
'2019 Equip Index Factors'!C36)*0.01,0),
IF(OR('M&amp;E Property Good Factor'!U35 &gt; 'Trends Settings '!$B$2,B35 &lt;=ROUND($V$1*'Trends Settings '!$B$1,0)),
ROUND('Trends Settings '!$B$2*
IF(B35&gt;ROUND($V$1*'Trends Settings '!$B$1,0),INDIRECT("'2019 Equip Index Factors'!C"&amp;TEXT(ROUND(($V$1*'Trends Settings '!$B$1),0)+2,"0")),'2019 Equip Index Factors'!C36)*0.01,0),V34))</f>
        <v>57</v>
      </c>
      <c r="W35" s="37">
        <f ca="1">IF(OR(B35=1,'M&amp;E Property Good Factor'!V36&gt;'Trends Settings '!$B$2),
ROUND('M&amp;E Property Good Factor'!V36*IF(B35&gt;ROUND($W$1*'Trends Settings '!$B$1,0),
INDIRECT("'2019 Equip Index Factors'!C"&amp;TEXT(ROUND(($W$1*'Trends Settings '!$B$1),0)+2,"0")),
'2019 Equip Index Factors'!C36)*0.01,0),
IF(OR('M&amp;E Property Good Factor'!V35 &gt; 'Trends Settings '!$B$2,B35 &lt;=ROUND($W$1*'Trends Settings '!$B$1,0)),
ROUND('Trends Settings '!$B$2*
IF(B35&gt;ROUND($W$1*'Trends Settings '!$B$1,0),INDIRECT("'2019 Equip Index Factors'!C"&amp;TEXT(ROUND(($W$1*'Trends Settings '!$B$1),0)+2,"0")),'2019 Equip Index Factors'!C36)*0.01,0),W34))</f>
        <v>79</v>
      </c>
    </row>
    <row r="36" spans="1:23" ht="12.75" customHeight="1">
      <c r="A36" s="60">
        <v>1985</v>
      </c>
      <c r="B36" s="32">
        <v>35</v>
      </c>
      <c r="C36" s="37">
        <f ca="1">IF(OR(B36=1,'M&amp;E Property Good Factor'!B37&gt;'Trends Settings '!$B$2),ROUND('M&amp;E Property Good Factor'!B37*IF(B36&gt;ROUND($C$1*'Trends Settings '!$B$1,0),INDIRECT("'2019 Equip Index Factors'!C"&amp;TEXT(ROUND(($C$1*'Trends Settings '!$B$1),0)+2,"0")),'2019 Equip Index Factors'!C37)*0.01,0),IF(OR('M&amp;E Property Good Factor'!B36 &gt; 'Trends Settings '!$B$2,B36 &lt;=ROUND($C$1*'Trends Settings '!$B$1,0)),ROUND('Trends Settings '!$B$2*IF(B36&gt;ROUND($C$1*'Trends Settings '!$B$1,0),INDIRECT("'2019 Equip Index Factors'!C"&amp;TEXT(ROUND(($C$1*'Trends Settings '!$B$1),0)+2,"0")),'2019 Equip Index Factors'!C37)*0.01,0),C35))</f>
        <v>10</v>
      </c>
      <c r="D36" s="37">
        <f ca="1">IF(OR(B36=1,'M&amp;E Property Good Factor'!C37&gt;'Trends Settings '!$B$2),
ROUND('M&amp;E Property Good Factor'!C37*IF(B36&gt;ROUND($D$1*'Trends Settings '!$B$1,0),
INDIRECT("'2019 Equip Index Factors'!C"&amp;TEXT(ROUND(($D$1*'Trends Settings '!$B$1),0)+2,"0")),
'2019 Equip Index Factors'!C37)*0.01,0),
IF(OR('M&amp;E Property Good Factor'!C36 &gt; 'Trends Settings '!$B$2,B36 &lt;=ROUND($D$1*'Trends Settings '!$B$1,0)),
ROUND('Trends Settings '!$B$2*
IF(B36&gt;ROUND($D$1*'Trends Settings '!$B$1,0),INDIRECT("'2019 Equip Index Factors'!C"&amp;TEXT(ROUND(($D$1*'Trends Settings '!$B$1),0)+2,"0")),'2019 Equip Index Factors'!C37)*0.01,0),D35))</f>
        <v>10</v>
      </c>
      <c r="E36" s="37">
        <f ca="1">IF(OR(B36=1,'M&amp;E Property Good Factor'!D37&gt;'Trends Settings '!$B$2),
ROUND('M&amp;E Property Good Factor'!D37*IF(B36&gt;ROUND($E$1*'Trends Settings '!$B$1,0),
INDIRECT("'2019 Equip Index Factors'!C"&amp;TEXT(ROUND(($E$1*'Trends Settings '!$B$1),0)+2,"0")),
'2019 Equip Index Factors'!C37)*0.01,0),
IF(OR('M&amp;E Property Good Factor'!D36 &gt; 'Trends Settings '!$B$2,B36 &lt;=ROUND($E$1*'Trends Settings '!$B$1,0)),
ROUND('Trends Settings '!$B$2*
IF(B36&gt;ROUND($E$1*'Trends Settings '!$B$1,0),INDIRECT("'2019 Equip Index Factors'!C"&amp;TEXT(ROUND(($E$1*'Trends Settings '!$B$1),0)+2,"0")),'2019 Equip Index Factors'!C37)*0.01,0),E35))</f>
        <v>10</v>
      </c>
      <c r="F36" s="37">
        <f ca="1">IF(OR(B36=1,'M&amp;E Property Good Factor'!E37&gt;'Trends Settings '!$B$2),
ROUND('M&amp;E Property Good Factor'!E37*IF(B36&gt;ROUND($F$1*'Trends Settings '!$B$1,0),
INDIRECT("'2019 Equip Index Factors'!C"&amp;TEXT(ROUND(($F$1*'Trends Settings '!$B$1),0)+2,"0")),
'2019 Equip Index Factors'!C37)*0.01,0),
IF(OR('M&amp;E Property Good Factor'!E36 &gt; 'Trends Settings '!$B$2,B36 &lt;=ROUND($F$1*'Trends Settings '!$B$1,0)),
ROUND('Trends Settings '!$B$2*
IF(B36&gt;ROUND($F$1*'Trends Settings '!$B$1,0),INDIRECT("'2019 Equip Index Factors'!C"&amp;TEXT(ROUND(($F$1*'Trends Settings '!$B$1),0)+2,"0")),'2019 Equip Index Factors'!C37)*0.01,0),F35))</f>
        <v>10</v>
      </c>
      <c r="G36" s="37">
        <f ca="1">IF(OR(B36=1,'M&amp;E Property Good Factor'!F37&gt;'Trends Settings '!$B$2),
ROUND('M&amp;E Property Good Factor'!F37*IF(B36&gt;ROUND($G$1*'Trends Settings '!$B$1,0),
INDIRECT("'2019 Equip Index Factors'!C"&amp;TEXT(ROUND(($G$1*'Trends Settings '!$B$1),0)+2,"0")),
'2019 Equip Index Factors'!C37)*0.01,0),
IF(OR('M&amp;E Property Good Factor'!F36 &gt; 'Trends Settings '!$B$2,B36 &lt;=ROUND($G$1*'Trends Settings '!$B$1,0)),
ROUND('Trends Settings '!$B$2*
IF(B36&gt;ROUND($G$1*'Trends Settings '!$B$1,0),INDIRECT("'2019 Equip Index Factors'!C"&amp;TEXT(ROUND(($G$1*'Trends Settings '!$B$1),0)+2,"0")),'2019 Equip Index Factors'!C37)*0.01,0),G35))</f>
        <v>10</v>
      </c>
      <c r="H36" s="37">
        <f ca="1">IF(OR(B36=1,'M&amp;E Property Good Factor'!G37&gt;'Trends Settings '!$B$2),
ROUND('M&amp;E Property Good Factor'!G37*IF(B36&gt;ROUND($H$1*'Trends Settings '!$B$1,0),
INDIRECT("'2019 Equip Index Factors'!C"&amp;TEXT(ROUND(($H$1*'Trends Settings '!$B$1),0)+2,"0")),
'2019 Equip Index Factors'!C37)*0.01,0),
IF(OR('M&amp;E Property Good Factor'!G36 &gt; 'Trends Settings '!$B$2,B36 &lt;=ROUND($H$1*'Trends Settings '!$B$1,0)),
ROUND('Trends Settings '!$B$2*
IF(B36&gt;ROUND($H$1*'Trends Settings '!$B$1,0),INDIRECT("'2019 Equip Index Factors'!C"&amp;TEXT(ROUND(($H$1*'Trends Settings '!$B$1),0)+2,"0")),'2019 Equip Index Factors'!C37)*0.01,0),H35))</f>
        <v>10</v>
      </c>
      <c r="I36" s="37">
        <f ca="1">IF(OR(B36=1,'M&amp;E Property Good Factor'!H37&gt;'Trends Settings '!$B$2),
ROUND('M&amp;E Property Good Factor'!H37*IF(B36&gt;ROUND($I$1*'Trends Settings '!$B$1,0),
INDIRECT("'2019 Equip Index Factors'!C"&amp;TEXT(ROUND(($I$1*'Trends Settings '!$B$1),0)+2,"0")),
'2019 Equip Index Factors'!C37)*0.01,0),
IF(OR('M&amp;E Property Good Factor'!H36 &gt; 'Trends Settings '!$B$2,B36 &lt;=ROUND($I$1*'Trends Settings '!$B$1,0)),
ROUND('Trends Settings '!$B$2*
IF(B36&gt;ROUND($I$1*'Trends Settings '!$B$1,0),INDIRECT("'2019 Equip Index Factors'!C"&amp;TEXT(ROUND(($I$1*'Trends Settings '!$B$1),0)+2,"0")),'2019 Equip Index Factors'!C37)*0.01,0),I35))</f>
        <v>10</v>
      </c>
      <c r="J36" s="37">
        <f ca="1">IF(OR(B36=1,'M&amp;E Property Good Factor'!I37&gt;'Trends Settings '!$B$2),
ROUND('M&amp;E Property Good Factor'!I37*IF(B36&gt;ROUND($J$1*'Trends Settings '!$B$1,0),
INDIRECT("'2019 Equip Index Factors'!C"&amp;TEXT(ROUND(($J$1*'Trends Settings '!$B$1),0)+2,"0")),
'2019 Equip Index Factors'!C37)*0.01,0),
IF(OR('M&amp;E Property Good Factor'!I36 &gt; 'Trends Settings '!$B$2,B36 &lt;=ROUND($J$1*'Trends Settings '!$B$1,0)),
ROUND('Trends Settings '!$B$2*
IF(B36&gt;ROUND($J$1*'Trends Settings '!$B$1,0),INDIRECT("'2019 Equip Index Factors'!C"&amp;TEXT(ROUND(($J$1*'Trends Settings '!$B$1),0)+2,"0")),'2019 Equip Index Factors'!C37)*0.01,0),J35))</f>
        <v>11</v>
      </c>
      <c r="K36" s="37">
        <f ca="1">IF(OR(B36=1,'M&amp;E Property Good Factor'!J37&gt;'Trends Settings '!$B$2),
ROUND('M&amp;E Property Good Factor'!J37*IF(B36&gt;ROUND($K$1*'Trends Settings '!$B$1,0),
INDIRECT("'2019 Equip Index Factors'!C"&amp;TEXT(ROUND(($K$1*'Trends Settings '!$B$1),0)+2,"0")),
'2019 Equip Index Factors'!C37)*0.01,0),
IF(OR('M&amp;E Property Good Factor'!J36 &gt; 'Trends Settings '!$B$2,B36 &lt;=ROUND($K$1*'Trends Settings '!$B$1,0)),
ROUND('Trends Settings '!$B$2*
IF(B36&gt;ROUND($K$1*'Trends Settings '!$B$1,0),INDIRECT("'2019 Equip Index Factors'!C"&amp;TEXT(ROUND(($K$1*'Trends Settings '!$B$1),0)+2,"0")),'2019 Equip Index Factors'!C37)*0.01,0),K35))</f>
        <v>11</v>
      </c>
      <c r="L36" s="37">
        <f ca="1">IF(OR(B36=1,'M&amp;E Property Good Factor'!K37&gt;'Trends Settings '!$B$2),
ROUND('M&amp;E Property Good Factor'!K37*IF(B36&gt;ROUND($L$1*'Trends Settings '!$B$1,0),
INDIRECT("'2019 Equip Index Factors'!C"&amp;TEXT(ROUND(($L$1*'Trends Settings '!$B$1),0)+2,"0")),
'2019 Equip Index Factors'!C37)*0.01,0),
IF(OR('M&amp;E Property Good Factor'!K36 &gt; 'Trends Settings '!$B$2,B36 &lt;=ROUND($L$1*'Trends Settings '!$B$1,0)),
ROUND('Trends Settings '!$B$2*
IF(B36&gt;ROUND($L$1*'Trends Settings '!$B$1,0),INDIRECT("'2019 Equip Index Factors'!C"&amp;TEXT(ROUND(($L$1*'Trends Settings '!$B$1),0)+2,"0")),'2019 Equip Index Factors'!C37)*0.01,0),L35))</f>
        <v>12</v>
      </c>
      <c r="M36" s="37">
        <f ca="1">IF(OR(B36=1,'M&amp;E Property Good Factor'!L37&gt;'Trends Settings '!$B$2),
ROUND('M&amp;E Property Good Factor'!L37*IF(B36&gt;ROUND($M$1*'Trends Settings '!$B$1,0),
INDIRECT("'2019 Equip Index Factors'!C"&amp;TEXT(ROUND(($M$1*'Trends Settings '!$B$1),0)+2,"0")),
'2019 Equip Index Factors'!C37)*0.01,0),
IF(OR('M&amp;E Property Good Factor'!L36 &gt; 'Trends Settings '!$B$2,B36 &lt;=ROUND($M$1*'Trends Settings '!$B$1,0)),
ROUND('Trends Settings '!$B$2*
IF(B36&gt;ROUND($M$1*'Trends Settings '!$B$1,0),INDIRECT("'2019 Equip Index Factors'!C"&amp;TEXT(ROUND(($M$1*'Trends Settings '!$B$1),0)+2,"0")),'2019 Equip Index Factors'!C37)*0.01,0),M35))</f>
        <v>12</v>
      </c>
      <c r="N36" s="37">
        <f ca="1">IF(OR(B36=1,'M&amp;E Property Good Factor'!M37&gt;'Trends Settings '!$B$2),
ROUND('M&amp;E Property Good Factor'!M37*IF(B36&gt;ROUND($N$1*'Trends Settings '!$B$1,0),
INDIRECT("'2019 Equip Index Factors'!C"&amp;TEXT(ROUND(($N$1*'Trends Settings '!$B$1),0)+2,"0")),
'2019 Equip Index Factors'!C37)*0.01,0),
IF(OR('M&amp;E Property Good Factor'!M36 &gt; 'Trends Settings '!$B$2,B36 &lt;=ROUND($N$1*'Trends Settings '!$B$1,0)),
ROUND('Trends Settings '!$B$2*
IF(B36&gt;ROUND($N$1*'Trends Settings '!$B$1,0),INDIRECT("'2019 Equip Index Factors'!C"&amp;TEXT(ROUND(($N$1*'Trends Settings '!$B$1),0)+2,"0")),'2019 Equip Index Factors'!C37)*0.01,0),N35))</f>
        <v>12</v>
      </c>
      <c r="O36" s="37">
        <f ca="1">IF(OR(B36=1,'M&amp;E Property Good Factor'!N37&gt;'Trends Settings '!$B$2),
ROUND('M&amp;E Property Good Factor'!N37*IF(B36&gt;ROUND($O$1*'Trends Settings '!$B$1,0),
INDIRECT("'2019 Equip Index Factors'!C"&amp;TEXT(ROUND(($O$1*'Trends Settings '!$B$1),0)+2,"0")),
'2019 Equip Index Factors'!C37)*0.01,0),
IF(OR('M&amp;E Property Good Factor'!N36 &gt; 'Trends Settings '!$B$2,B36 &lt;=ROUND($O$1*'Trends Settings '!$B$1,0)),
ROUND('Trends Settings '!$B$2*
IF(B36&gt;ROUND($O$1*'Trends Settings '!$B$1,0),INDIRECT("'2019 Equip Index Factors'!C"&amp;TEXT(ROUND(($O$1*'Trends Settings '!$B$1),0)+2,"0")),'2019 Equip Index Factors'!C37)*0.01,0),O35))</f>
        <v>12</v>
      </c>
      <c r="P36" s="37">
        <f ca="1">IF(OR(B36=1,'M&amp;E Property Good Factor'!O37&gt;'Trends Settings '!$B$2),
ROUND('M&amp;E Property Good Factor'!O37*IF(B36&gt;ROUND($P$1*'Trends Settings '!$B$1,0),
INDIRECT("'2019 Equip Index Factors'!C"&amp;TEXT(ROUND(($P$1*'Trends Settings '!$B$1),0)+2,"0")),
'2019 Equip Index Factors'!C37)*0.01,0),
IF(OR('M&amp;E Property Good Factor'!O36 &gt; 'Trends Settings '!$B$2,B36 &lt;=ROUND($P$1*'Trends Settings '!$B$1,0)),
ROUND('Trends Settings '!$B$2*
IF(B36&gt;ROUND($P$1*'Trends Settings '!$B$1,0),INDIRECT("'2019 Equip Index Factors'!C"&amp;TEXT(ROUND(($P$1*'Trends Settings '!$B$1),0)+2,"0")),'2019 Equip Index Factors'!C37)*0.01,0),P35))</f>
        <v>13</v>
      </c>
      <c r="Q36" s="37">
        <f ca="1">IF(OR(B36=1,'M&amp;E Property Good Factor'!P37&gt;'Trends Settings '!$B$2),
ROUND('M&amp;E Property Good Factor'!P37*IF(B36&gt;ROUND($Q$1*'Trends Settings '!$B$1,0),
INDIRECT("'2019 Equip Index Factors'!C"&amp;TEXT(ROUND(($Q$1*'Trends Settings '!$B$1),0)+2,"0")),
'2019 Equip Index Factors'!C37)*0.01,0),
IF(OR('M&amp;E Property Good Factor'!P36 &gt; 'Trends Settings '!$B$2,B36 &lt;=ROUND($Q$1*'Trends Settings '!$B$1,0)),
ROUND('Trends Settings '!$B$2*
IF(B36&gt;ROUND($Q$1*'Trends Settings '!$B$1,0),INDIRECT("'2019 Equip Index Factors'!C"&amp;TEXT(ROUND(($Q$1*'Trends Settings '!$B$1),0)+2,"0")),'2019 Equip Index Factors'!C37)*0.01,0),Q35))</f>
        <v>13</v>
      </c>
      <c r="R36" s="37">
        <f ca="1">IF(OR(B36=1,'M&amp;E Property Good Factor'!Q37&gt;'Trends Settings '!$B$2),
ROUND('M&amp;E Property Good Factor'!Q37*IF(B36&gt;ROUND($R$1*'Trends Settings '!$B$1,0),
INDIRECT("'2019 Equip Index Factors'!C"&amp;TEXT(ROUND(($R$1*'Trends Settings '!$B$1),0)+2,"0")),
'2019 Equip Index Factors'!C37)*0.01,0),
IF(OR('M&amp;E Property Good Factor'!Q36 &gt; 'Trends Settings '!$B$2,B36 &lt;=ROUND($R$1*'Trends Settings '!$B$1,0)),
ROUND('Trends Settings '!$B$2*
IF(B36&gt;ROUND($R$1*'Trends Settings '!$B$1,0),INDIRECT("'2019 Equip Index Factors'!C"&amp;TEXT(ROUND(($R$1*'Trends Settings '!$B$1),0)+2,"0")),'2019 Equip Index Factors'!C37)*0.01,0),R35))</f>
        <v>13</v>
      </c>
      <c r="S36" s="37">
        <f ca="1">IF(OR(B36=1,'M&amp;E Property Good Factor'!R37&gt;'Trends Settings '!$B$2),
ROUND('M&amp;E Property Good Factor'!R37*IF(B36&gt;ROUND($S$1*'Trends Settings '!$B$1,0),
INDIRECT("'2019 Equip Index Factors'!C"&amp;TEXT(ROUND(($S$1*'Trends Settings '!$B$1),0)+2,"0")),
'2019 Equip Index Factors'!C37)*0.01,0),
IF(OR('M&amp;E Property Good Factor'!R36 &gt; 'Trends Settings '!$B$2,B36 &lt;=ROUND($S$1*'Trends Settings '!$B$1,0)),
ROUND('Trends Settings '!$B$2*
IF(B36&gt;ROUND($S$1*'Trends Settings '!$B$1,0),INDIRECT("'2019 Equip Index Factors'!C"&amp;TEXT(ROUND(($S$1*'Trends Settings '!$B$1),0)+2,"0")),'2019 Equip Index Factors'!C37)*0.01,0),S35))</f>
        <v>14</v>
      </c>
      <c r="T36" s="37">
        <f ca="1">IF(OR(B36=1,'M&amp;E Property Good Factor'!S37&gt;'Trends Settings '!$B$2),
ROUND('M&amp;E Property Good Factor'!S37*IF(B36&gt;ROUND($T$1*'Trends Settings '!$B$1,0),
INDIRECT("'2019 Equip Index Factors'!C"&amp;TEXT(ROUND(($T$1*'Trends Settings '!$B$1),0)+2,"0")),
'2019 Equip Index Factors'!C37)*0.01,0),
IF(OR('M&amp;E Property Good Factor'!S36 &gt; 'Trends Settings '!$B$2,B36 &lt;=ROUND($T$1*'Trends Settings '!$B$1,0)),
ROUND('Trends Settings '!$B$2*
IF(B36&gt;ROUND($T$1*'Trends Settings '!$B$1,0),INDIRECT("'2019 Equip Index Factors'!C"&amp;TEXT(ROUND(($T$1*'Trends Settings '!$B$1),0)+2,"0")),'2019 Equip Index Factors'!C37)*0.01,0),T35))</f>
        <v>15</v>
      </c>
      <c r="U36" s="37">
        <f ca="1">IF(OR(B36=1,'M&amp;E Property Good Factor'!T37&gt;'Trends Settings '!$B$2),
ROUND('M&amp;E Property Good Factor'!T37*IF(B36&gt;ROUND($U$1*'Trends Settings '!$B$1,0),
INDIRECT("'2019 Equip Index Factors'!C"&amp;TEXT(ROUND(($U$1*'Trends Settings '!$B$1),0)+2,"0")),
'2019 Equip Index Factors'!C37)*0.01,0),
IF(OR('M&amp;E Property Good Factor'!T36 &gt; 'Trends Settings '!$B$2,B36 &lt;=ROUND($U$1*'Trends Settings '!$B$1,0)),
ROUND('Trends Settings '!$B$2*
IF(B36&gt;ROUND($U$1*'Trends Settings '!$B$1,0),INDIRECT("'2019 Equip Index Factors'!C"&amp;TEXT(ROUND(($U$1*'Trends Settings '!$B$1),0)+2,"0")),'2019 Equip Index Factors'!C37)*0.01,0),U35))</f>
        <v>33</v>
      </c>
      <c r="V36" s="37">
        <f ca="1">IF(OR(B36=1,'M&amp;E Property Good Factor'!U37&gt;'Trends Settings '!$B$2),
ROUND('M&amp;E Property Good Factor'!U37*IF(B36&gt;ROUND($V$1*'Trends Settings '!$B$1,0),
INDIRECT("'2019 Equip Index Factors'!C"&amp;TEXT(ROUND(($V$1*'Trends Settings '!$B$1),0)+2,"0")),
'2019 Equip Index Factors'!C37)*0.01,0),
IF(OR('M&amp;E Property Good Factor'!U36 &gt; 'Trends Settings '!$B$2,B36 &lt;=ROUND($V$1*'Trends Settings '!$B$1,0)),
ROUND('Trends Settings '!$B$2*
IF(B36&gt;ROUND($V$1*'Trends Settings '!$B$1,0),INDIRECT("'2019 Equip Index Factors'!C"&amp;TEXT(ROUND(($V$1*'Trends Settings '!$B$1),0)+2,"0")),'2019 Equip Index Factors'!C37)*0.01,0),V35))</f>
        <v>54</v>
      </c>
      <c r="W36" s="37">
        <f ca="1">IF(OR(B36=1,'M&amp;E Property Good Factor'!V37&gt;'Trends Settings '!$B$2),
ROUND('M&amp;E Property Good Factor'!V37*IF(B36&gt;ROUND($W$1*'Trends Settings '!$B$1,0),
INDIRECT("'2019 Equip Index Factors'!C"&amp;TEXT(ROUND(($W$1*'Trends Settings '!$B$1),0)+2,"0")),
'2019 Equip Index Factors'!C37)*0.01,0),
IF(OR('M&amp;E Property Good Factor'!V36 &gt; 'Trends Settings '!$B$2,B36 &lt;=ROUND($W$1*'Trends Settings '!$B$1,0)),
ROUND('Trends Settings '!$B$2*
IF(B36&gt;ROUND($W$1*'Trends Settings '!$B$1,0),INDIRECT("'2019 Equip Index Factors'!C"&amp;TEXT(ROUND(($W$1*'Trends Settings '!$B$1),0)+2,"0")),'2019 Equip Index Factors'!C37)*0.01,0),W35))</f>
        <v>75</v>
      </c>
    </row>
    <row r="37" spans="1:23" ht="12.75" customHeight="1">
      <c r="A37" s="60">
        <v>1984</v>
      </c>
      <c r="B37" s="32">
        <v>36</v>
      </c>
      <c r="C37" s="37">
        <f ca="1">IF(OR(B37=1,'M&amp;E Property Good Factor'!B38&gt;'Trends Settings '!$B$2),ROUND('M&amp;E Property Good Factor'!B38*IF(B37&gt;ROUND($C$1*'Trends Settings '!$B$1,0),INDIRECT("'2019 Equip Index Factors'!C"&amp;TEXT(ROUND(($C$1*'Trends Settings '!$B$1),0)+2,"0")),'2019 Equip Index Factors'!C38)*0.01,0),IF(OR('M&amp;E Property Good Factor'!B37 &gt; 'Trends Settings '!$B$2,B37 &lt;=ROUND($C$1*'Trends Settings '!$B$1,0)),ROUND('Trends Settings '!$B$2*IF(B37&gt;ROUND($C$1*'Trends Settings '!$B$1,0),INDIRECT("'2019 Equip Index Factors'!C"&amp;TEXT(ROUND(($C$1*'Trends Settings '!$B$1),0)+2,"0")),'2019 Equip Index Factors'!C38)*0.01,0),C36))</f>
        <v>10</v>
      </c>
      <c r="D37" s="37">
        <f ca="1">IF(OR(B37=1,'M&amp;E Property Good Factor'!C38&gt;'Trends Settings '!$B$2),
ROUND('M&amp;E Property Good Factor'!C38*IF(B37&gt;ROUND($D$1*'Trends Settings '!$B$1,0),
INDIRECT("'2019 Equip Index Factors'!C"&amp;TEXT(ROUND(($D$1*'Trends Settings '!$B$1),0)+2,"0")),
'2019 Equip Index Factors'!C38)*0.01,0),
IF(OR('M&amp;E Property Good Factor'!C37 &gt; 'Trends Settings '!$B$2,B37 &lt;=ROUND($D$1*'Trends Settings '!$B$1,0)),
ROUND('Trends Settings '!$B$2*
IF(B37&gt;ROUND($D$1*'Trends Settings '!$B$1,0),INDIRECT("'2019 Equip Index Factors'!C"&amp;TEXT(ROUND(($D$1*'Trends Settings '!$B$1),0)+2,"0")),'2019 Equip Index Factors'!C38)*0.01,0),D36))</f>
        <v>10</v>
      </c>
      <c r="E37" s="37">
        <f ca="1">IF(OR(B37=1,'M&amp;E Property Good Factor'!D38&gt;'Trends Settings '!$B$2),
ROUND('M&amp;E Property Good Factor'!D38*IF(B37&gt;ROUND($E$1*'Trends Settings '!$B$1,0),
INDIRECT("'2019 Equip Index Factors'!C"&amp;TEXT(ROUND(($E$1*'Trends Settings '!$B$1),0)+2,"0")),
'2019 Equip Index Factors'!C38)*0.01,0),
IF(OR('M&amp;E Property Good Factor'!D37 &gt; 'Trends Settings '!$B$2,B37 &lt;=ROUND($E$1*'Trends Settings '!$B$1,0)),
ROUND('Trends Settings '!$B$2*
IF(B37&gt;ROUND($E$1*'Trends Settings '!$B$1,0),INDIRECT("'2019 Equip Index Factors'!C"&amp;TEXT(ROUND(($E$1*'Trends Settings '!$B$1),0)+2,"0")),'2019 Equip Index Factors'!C38)*0.01,0),E36))</f>
        <v>10</v>
      </c>
      <c r="F37" s="37">
        <f ca="1">IF(OR(B37=1,'M&amp;E Property Good Factor'!E38&gt;'Trends Settings '!$B$2),
ROUND('M&amp;E Property Good Factor'!E38*IF(B37&gt;ROUND($F$1*'Trends Settings '!$B$1,0),
INDIRECT("'2019 Equip Index Factors'!C"&amp;TEXT(ROUND(($F$1*'Trends Settings '!$B$1),0)+2,"0")),
'2019 Equip Index Factors'!C38)*0.01,0),
IF(OR('M&amp;E Property Good Factor'!E37 &gt; 'Trends Settings '!$B$2,B37 &lt;=ROUND($F$1*'Trends Settings '!$B$1,0)),
ROUND('Trends Settings '!$B$2*
IF(B37&gt;ROUND($F$1*'Trends Settings '!$B$1,0),INDIRECT("'2019 Equip Index Factors'!C"&amp;TEXT(ROUND(($F$1*'Trends Settings '!$B$1),0)+2,"0")),'2019 Equip Index Factors'!C38)*0.01,0),F36))</f>
        <v>10</v>
      </c>
      <c r="G37" s="37">
        <f ca="1">IF(OR(B37=1,'M&amp;E Property Good Factor'!F38&gt;'Trends Settings '!$B$2),
ROUND('M&amp;E Property Good Factor'!F38*IF(B37&gt;ROUND($G$1*'Trends Settings '!$B$1,0),
INDIRECT("'2019 Equip Index Factors'!C"&amp;TEXT(ROUND(($G$1*'Trends Settings '!$B$1),0)+2,"0")),
'2019 Equip Index Factors'!C38)*0.01,0),
IF(OR('M&amp;E Property Good Factor'!F37 &gt; 'Trends Settings '!$B$2,B37 &lt;=ROUND($G$1*'Trends Settings '!$B$1,0)),
ROUND('Trends Settings '!$B$2*
IF(B37&gt;ROUND($G$1*'Trends Settings '!$B$1,0),INDIRECT("'2019 Equip Index Factors'!C"&amp;TEXT(ROUND(($G$1*'Trends Settings '!$B$1),0)+2,"0")),'2019 Equip Index Factors'!C38)*0.01,0),G36))</f>
        <v>10</v>
      </c>
      <c r="H37" s="37">
        <f ca="1">IF(OR(B37=1,'M&amp;E Property Good Factor'!G38&gt;'Trends Settings '!$B$2),
ROUND('M&amp;E Property Good Factor'!G38*IF(B37&gt;ROUND($H$1*'Trends Settings '!$B$1,0),
INDIRECT("'2019 Equip Index Factors'!C"&amp;TEXT(ROUND(($H$1*'Trends Settings '!$B$1),0)+2,"0")),
'2019 Equip Index Factors'!C38)*0.01,0),
IF(OR('M&amp;E Property Good Factor'!G37 &gt; 'Trends Settings '!$B$2,B37 &lt;=ROUND($H$1*'Trends Settings '!$B$1,0)),
ROUND('Trends Settings '!$B$2*
IF(B37&gt;ROUND($H$1*'Trends Settings '!$B$1,0),INDIRECT("'2019 Equip Index Factors'!C"&amp;TEXT(ROUND(($H$1*'Trends Settings '!$B$1),0)+2,"0")),'2019 Equip Index Factors'!C38)*0.01,0),H36))</f>
        <v>10</v>
      </c>
      <c r="I37" s="37">
        <f ca="1">IF(OR(B37=1,'M&amp;E Property Good Factor'!H38&gt;'Trends Settings '!$B$2),
ROUND('M&amp;E Property Good Factor'!H38*IF(B37&gt;ROUND($I$1*'Trends Settings '!$B$1,0),
INDIRECT("'2019 Equip Index Factors'!C"&amp;TEXT(ROUND(($I$1*'Trends Settings '!$B$1),0)+2,"0")),
'2019 Equip Index Factors'!C38)*0.01,0),
IF(OR('M&amp;E Property Good Factor'!H37 &gt; 'Trends Settings '!$B$2,B37 &lt;=ROUND($I$1*'Trends Settings '!$B$1,0)),
ROUND('Trends Settings '!$B$2*
IF(B37&gt;ROUND($I$1*'Trends Settings '!$B$1,0),INDIRECT("'2019 Equip Index Factors'!C"&amp;TEXT(ROUND(($I$1*'Trends Settings '!$B$1),0)+2,"0")),'2019 Equip Index Factors'!C38)*0.01,0),I36))</f>
        <v>10</v>
      </c>
      <c r="J37" s="37">
        <f ca="1">IF(OR(B37=1,'M&amp;E Property Good Factor'!I38&gt;'Trends Settings '!$B$2),
ROUND('M&amp;E Property Good Factor'!I38*IF(B37&gt;ROUND($J$1*'Trends Settings '!$B$1,0),
INDIRECT("'2019 Equip Index Factors'!C"&amp;TEXT(ROUND(($J$1*'Trends Settings '!$B$1),0)+2,"0")),
'2019 Equip Index Factors'!C38)*0.01,0),
IF(OR('M&amp;E Property Good Factor'!I37 &gt; 'Trends Settings '!$B$2,B37 &lt;=ROUND($J$1*'Trends Settings '!$B$1,0)),
ROUND('Trends Settings '!$B$2*
IF(B37&gt;ROUND($J$1*'Trends Settings '!$B$1,0),INDIRECT("'2019 Equip Index Factors'!C"&amp;TEXT(ROUND(($J$1*'Trends Settings '!$B$1),0)+2,"0")),'2019 Equip Index Factors'!C38)*0.01,0),J36))</f>
        <v>11</v>
      </c>
      <c r="K37" s="37">
        <f ca="1">IF(OR(B37=1,'M&amp;E Property Good Factor'!J38&gt;'Trends Settings '!$B$2),
ROUND('M&amp;E Property Good Factor'!J38*IF(B37&gt;ROUND($K$1*'Trends Settings '!$B$1,0),
INDIRECT("'2019 Equip Index Factors'!C"&amp;TEXT(ROUND(($K$1*'Trends Settings '!$B$1),0)+2,"0")),
'2019 Equip Index Factors'!C38)*0.01,0),
IF(OR('M&amp;E Property Good Factor'!J37 &gt; 'Trends Settings '!$B$2,B37 &lt;=ROUND($K$1*'Trends Settings '!$B$1,0)),
ROUND('Trends Settings '!$B$2*
IF(B37&gt;ROUND($K$1*'Trends Settings '!$B$1,0),INDIRECT("'2019 Equip Index Factors'!C"&amp;TEXT(ROUND(($K$1*'Trends Settings '!$B$1),0)+2,"0")),'2019 Equip Index Factors'!C38)*0.01,0),K36))</f>
        <v>11</v>
      </c>
      <c r="L37" s="37">
        <f ca="1">IF(OR(B37=1,'M&amp;E Property Good Factor'!K38&gt;'Trends Settings '!$B$2),
ROUND('M&amp;E Property Good Factor'!K38*IF(B37&gt;ROUND($L$1*'Trends Settings '!$B$1,0),
INDIRECT("'2019 Equip Index Factors'!C"&amp;TEXT(ROUND(($L$1*'Trends Settings '!$B$1),0)+2,"0")),
'2019 Equip Index Factors'!C38)*0.01,0),
IF(OR('M&amp;E Property Good Factor'!K37 &gt; 'Trends Settings '!$B$2,B37 &lt;=ROUND($L$1*'Trends Settings '!$B$1,0)),
ROUND('Trends Settings '!$B$2*
IF(B37&gt;ROUND($L$1*'Trends Settings '!$B$1,0),INDIRECT("'2019 Equip Index Factors'!C"&amp;TEXT(ROUND(($L$1*'Trends Settings '!$B$1),0)+2,"0")),'2019 Equip Index Factors'!C38)*0.01,0),L36))</f>
        <v>12</v>
      </c>
      <c r="M37" s="37">
        <f ca="1">IF(OR(B37=1,'M&amp;E Property Good Factor'!L38&gt;'Trends Settings '!$B$2),
ROUND('M&amp;E Property Good Factor'!L38*IF(B37&gt;ROUND($M$1*'Trends Settings '!$B$1,0),
INDIRECT("'2019 Equip Index Factors'!C"&amp;TEXT(ROUND(($M$1*'Trends Settings '!$B$1),0)+2,"0")),
'2019 Equip Index Factors'!C38)*0.01,0),
IF(OR('M&amp;E Property Good Factor'!L37 &gt; 'Trends Settings '!$B$2,B37 &lt;=ROUND($M$1*'Trends Settings '!$B$1,0)),
ROUND('Trends Settings '!$B$2*
IF(B37&gt;ROUND($M$1*'Trends Settings '!$B$1,0),INDIRECT("'2019 Equip Index Factors'!C"&amp;TEXT(ROUND(($M$1*'Trends Settings '!$B$1),0)+2,"0")),'2019 Equip Index Factors'!C38)*0.01,0),M36))</f>
        <v>12</v>
      </c>
      <c r="N37" s="37">
        <f ca="1">IF(OR(B37=1,'M&amp;E Property Good Factor'!M38&gt;'Trends Settings '!$B$2),
ROUND('M&amp;E Property Good Factor'!M38*IF(B37&gt;ROUND($N$1*'Trends Settings '!$B$1,0),
INDIRECT("'2019 Equip Index Factors'!C"&amp;TEXT(ROUND(($N$1*'Trends Settings '!$B$1),0)+2,"0")),
'2019 Equip Index Factors'!C38)*0.01,0),
IF(OR('M&amp;E Property Good Factor'!M37 &gt; 'Trends Settings '!$B$2,B37 &lt;=ROUND($N$1*'Trends Settings '!$B$1,0)),
ROUND('Trends Settings '!$B$2*
IF(B37&gt;ROUND($N$1*'Trends Settings '!$B$1,0),INDIRECT("'2019 Equip Index Factors'!C"&amp;TEXT(ROUND(($N$1*'Trends Settings '!$B$1),0)+2,"0")),'2019 Equip Index Factors'!C38)*0.01,0),N36))</f>
        <v>12</v>
      </c>
      <c r="O37" s="37">
        <f ca="1">IF(OR(B37=1,'M&amp;E Property Good Factor'!N38&gt;'Trends Settings '!$B$2),
ROUND('M&amp;E Property Good Factor'!N38*IF(B37&gt;ROUND($O$1*'Trends Settings '!$B$1,0),
INDIRECT("'2019 Equip Index Factors'!C"&amp;TEXT(ROUND(($O$1*'Trends Settings '!$B$1),0)+2,"0")),
'2019 Equip Index Factors'!C38)*0.01,0),
IF(OR('M&amp;E Property Good Factor'!N37 &gt; 'Trends Settings '!$B$2,B37 &lt;=ROUND($O$1*'Trends Settings '!$B$1,0)),
ROUND('Trends Settings '!$B$2*
IF(B37&gt;ROUND($O$1*'Trends Settings '!$B$1,0),INDIRECT("'2019 Equip Index Factors'!C"&amp;TEXT(ROUND(($O$1*'Trends Settings '!$B$1),0)+2,"0")),'2019 Equip Index Factors'!C38)*0.01,0),O36))</f>
        <v>12</v>
      </c>
      <c r="P37" s="37">
        <f ca="1">IF(OR(B37=1,'M&amp;E Property Good Factor'!O38&gt;'Trends Settings '!$B$2),
ROUND('M&amp;E Property Good Factor'!O38*IF(B37&gt;ROUND($P$1*'Trends Settings '!$B$1,0),
INDIRECT("'2019 Equip Index Factors'!C"&amp;TEXT(ROUND(($P$1*'Trends Settings '!$B$1),0)+2,"0")),
'2019 Equip Index Factors'!C38)*0.01,0),
IF(OR('M&amp;E Property Good Factor'!O37 &gt; 'Trends Settings '!$B$2,B37 &lt;=ROUND($P$1*'Trends Settings '!$B$1,0)),
ROUND('Trends Settings '!$B$2*
IF(B37&gt;ROUND($P$1*'Trends Settings '!$B$1,0),INDIRECT("'2019 Equip Index Factors'!C"&amp;TEXT(ROUND(($P$1*'Trends Settings '!$B$1),0)+2,"0")),'2019 Equip Index Factors'!C38)*0.01,0),P36))</f>
        <v>13</v>
      </c>
      <c r="Q37" s="37">
        <f ca="1">IF(OR(B37=1,'M&amp;E Property Good Factor'!P38&gt;'Trends Settings '!$B$2),
ROUND('M&amp;E Property Good Factor'!P38*IF(B37&gt;ROUND($Q$1*'Trends Settings '!$B$1,0),
INDIRECT("'2019 Equip Index Factors'!C"&amp;TEXT(ROUND(($Q$1*'Trends Settings '!$B$1),0)+2,"0")),
'2019 Equip Index Factors'!C38)*0.01,0),
IF(OR('M&amp;E Property Good Factor'!P37 &gt; 'Trends Settings '!$B$2,B37 &lt;=ROUND($Q$1*'Trends Settings '!$B$1,0)),
ROUND('Trends Settings '!$B$2*
IF(B37&gt;ROUND($Q$1*'Trends Settings '!$B$1,0),INDIRECT("'2019 Equip Index Factors'!C"&amp;TEXT(ROUND(($Q$1*'Trends Settings '!$B$1),0)+2,"0")),'2019 Equip Index Factors'!C38)*0.01,0),Q36))</f>
        <v>13</v>
      </c>
      <c r="R37" s="37">
        <f ca="1">IF(OR(B37=1,'M&amp;E Property Good Factor'!Q38&gt;'Trends Settings '!$B$2),
ROUND('M&amp;E Property Good Factor'!Q38*IF(B37&gt;ROUND($R$1*'Trends Settings '!$B$1,0),
INDIRECT("'2019 Equip Index Factors'!C"&amp;TEXT(ROUND(($R$1*'Trends Settings '!$B$1),0)+2,"0")),
'2019 Equip Index Factors'!C38)*0.01,0),
IF(OR('M&amp;E Property Good Factor'!Q37 &gt; 'Trends Settings '!$B$2,B37 &lt;=ROUND($R$1*'Trends Settings '!$B$1,0)),
ROUND('Trends Settings '!$B$2*
IF(B37&gt;ROUND($R$1*'Trends Settings '!$B$1,0),INDIRECT("'2019 Equip Index Factors'!C"&amp;TEXT(ROUND(($R$1*'Trends Settings '!$B$1),0)+2,"0")),'2019 Equip Index Factors'!C38)*0.01,0),R36))</f>
        <v>13</v>
      </c>
      <c r="S37" s="37">
        <f ca="1">IF(OR(B37=1,'M&amp;E Property Good Factor'!R38&gt;'Trends Settings '!$B$2),
ROUND('M&amp;E Property Good Factor'!R38*IF(B37&gt;ROUND($S$1*'Trends Settings '!$B$1,0),
INDIRECT("'2019 Equip Index Factors'!C"&amp;TEXT(ROUND(($S$1*'Trends Settings '!$B$1),0)+2,"0")),
'2019 Equip Index Factors'!C38)*0.01,0),
IF(OR('M&amp;E Property Good Factor'!R37 &gt; 'Trends Settings '!$B$2,B37 &lt;=ROUND($S$1*'Trends Settings '!$B$1,0)),
ROUND('Trends Settings '!$B$2*
IF(B37&gt;ROUND($S$1*'Trends Settings '!$B$1,0),INDIRECT("'2019 Equip Index Factors'!C"&amp;TEXT(ROUND(($S$1*'Trends Settings '!$B$1),0)+2,"0")),'2019 Equip Index Factors'!C38)*0.01,0),S36))</f>
        <v>14</v>
      </c>
      <c r="T37" s="37">
        <f ca="1">IF(OR(B37=1,'M&amp;E Property Good Factor'!S38&gt;'Trends Settings '!$B$2),
ROUND('M&amp;E Property Good Factor'!S38*IF(B37&gt;ROUND($T$1*'Trends Settings '!$B$1,0),
INDIRECT("'2019 Equip Index Factors'!C"&amp;TEXT(ROUND(($T$1*'Trends Settings '!$B$1),0)+2,"0")),
'2019 Equip Index Factors'!C38)*0.01,0),
IF(OR('M&amp;E Property Good Factor'!S37 &gt; 'Trends Settings '!$B$2,B37 &lt;=ROUND($T$1*'Trends Settings '!$B$1,0)),
ROUND('Trends Settings '!$B$2*
IF(B37&gt;ROUND($T$1*'Trends Settings '!$B$1,0),INDIRECT("'2019 Equip Index Factors'!C"&amp;TEXT(ROUND(($T$1*'Trends Settings '!$B$1),0)+2,"0")),'2019 Equip Index Factors'!C38)*0.01,0),T36))</f>
        <v>15</v>
      </c>
      <c r="U37" s="37">
        <f ca="1">IF(OR(B37=1,'M&amp;E Property Good Factor'!T38&gt;'Trends Settings '!$B$2),
ROUND('M&amp;E Property Good Factor'!T38*IF(B37&gt;ROUND($U$1*'Trends Settings '!$B$1,0),
INDIRECT("'2019 Equip Index Factors'!C"&amp;TEXT(ROUND(($U$1*'Trends Settings '!$B$1),0)+2,"0")),
'2019 Equip Index Factors'!C38)*0.01,0),
IF(OR('M&amp;E Property Good Factor'!T37 &gt; 'Trends Settings '!$B$2,B37 &lt;=ROUND($U$1*'Trends Settings '!$B$1,0)),
ROUND('Trends Settings '!$B$2*
IF(B37&gt;ROUND($U$1*'Trends Settings '!$B$1,0),INDIRECT("'2019 Equip Index Factors'!C"&amp;TEXT(ROUND(($U$1*'Trends Settings '!$B$1),0)+2,"0")),'2019 Equip Index Factors'!C38)*0.01,0),U36))</f>
        <v>32</v>
      </c>
      <c r="V37" s="37">
        <f ca="1">IF(OR(B37=1,'M&amp;E Property Good Factor'!U38&gt;'Trends Settings '!$B$2),
ROUND('M&amp;E Property Good Factor'!U38*IF(B37&gt;ROUND($V$1*'Trends Settings '!$B$1,0),
INDIRECT("'2019 Equip Index Factors'!C"&amp;TEXT(ROUND(($V$1*'Trends Settings '!$B$1),0)+2,"0")),
'2019 Equip Index Factors'!C38)*0.01,0),
IF(OR('M&amp;E Property Good Factor'!U37 &gt; 'Trends Settings '!$B$2,B37 &lt;=ROUND($V$1*'Trends Settings '!$B$1,0)),
ROUND('Trends Settings '!$B$2*
IF(B37&gt;ROUND($V$1*'Trends Settings '!$B$1,0),INDIRECT("'2019 Equip Index Factors'!C"&amp;TEXT(ROUND(($V$1*'Trends Settings '!$B$1),0)+2,"0")),'2019 Equip Index Factors'!C38)*0.01,0),V36))</f>
        <v>51</v>
      </c>
      <c r="W37" s="37">
        <f ca="1">IF(OR(B37=1,'M&amp;E Property Good Factor'!V38&gt;'Trends Settings '!$B$2),
ROUND('M&amp;E Property Good Factor'!V38*IF(B37&gt;ROUND($W$1*'Trends Settings '!$B$1,0),
INDIRECT("'2019 Equip Index Factors'!C"&amp;TEXT(ROUND(($W$1*'Trends Settings '!$B$1),0)+2,"0")),
'2019 Equip Index Factors'!C38)*0.01,0),
IF(OR('M&amp;E Property Good Factor'!V37 &gt; 'Trends Settings '!$B$2,B37 &lt;=ROUND($W$1*'Trends Settings '!$B$1,0)),
ROUND('Trends Settings '!$B$2*
IF(B37&gt;ROUND($W$1*'Trends Settings '!$B$1,0),INDIRECT("'2019 Equip Index Factors'!C"&amp;TEXT(ROUND(($W$1*'Trends Settings '!$B$1),0)+2,"0")),'2019 Equip Index Factors'!C38)*0.01,0),W36))</f>
        <v>75</v>
      </c>
    </row>
    <row r="38" spans="1:23" ht="12.75" customHeight="1">
      <c r="A38" s="60">
        <v>1983</v>
      </c>
      <c r="B38" s="32">
        <v>37</v>
      </c>
      <c r="C38" s="37">
        <f ca="1">IF(OR(B38=1,'M&amp;E Property Good Factor'!B39&gt;'Trends Settings '!$B$2),ROUND('M&amp;E Property Good Factor'!B39*IF(B38&gt;ROUND($C$1*'Trends Settings '!$B$1,0),INDIRECT("'2019 Equip Index Factors'!C"&amp;TEXT(ROUND(($C$1*'Trends Settings '!$B$1),0)+2,"0")),'2019 Equip Index Factors'!C39)*0.01,0),IF(OR('M&amp;E Property Good Factor'!B38 &gt; 'Trends Settings '!$B$2,B38 &lt;=ROUND($C$1*'Trends Settings '!$B$1,0)),ROUND('Trends Settings '!$B$2*IF(B38&gt;ROUND($C$1*'Trends Settings '!$B$1,0),INDIRECT("'2019 Equip Index Factors'!C"&amp;TEXT(ROUND(($C$1*'Trends Settings '!$B$1),0)+2,"0")),'2019 Equip Index Factors'!C39)*0.01,0),C37))</f>
        <v>10</v>
      </c>
      <c r="D38" s="37">
        <f ca="1">IF(OR(B38=1,'M&amp;E Property Good Factor'!C39&gt;'Trends Settings '!$B$2),
ROUND('M&amp;E Property Good Factor'!C39*IF(B38&gt;ROUND($D$1*'Trends Settings '!$B$1,0),
INDIRECT("'2019 Equip Index Factors'!C"&amp;TEXT(ROUND(($D$1*'Trends Settings '!$B$1),0)+2,"0")),
'2019 Equip Index Factors'!C39)*0.01,0),
IF(OR('M&amp;E Property Good Factor'!C38 &gt; 'Trends Settings '!$B$2,B38 &lt;=ROUND($D$1*'Trends Settings '!$B$1,0)),
ROUND('Trends Settings '!$B$2*
IF(B38&gt;ROUND($D$1*'Trends Settings '!$B$1,0),INDIRECT("'2019 Equip Index Factors'!C"&amp;TEXT(ROUND(($D$1*'Trends Settings '!$B$1),0)+2,"0")),'2019 Equip Index Factors'!C39)*0.01,0),D37))</f>
        <v>10</v>
      </c>
      <c r="E38" s="37">
        <f ca="1">IF(OR(B38=1,'M&amp;E Property Good Factor'!D39&gt;'Trends Settings '!$B$2),
ROUND('M&amp;E Property Good Factor'!D39*IF(B38&gt;ROUND($E$1*'Trends Settings '!$B$1,0),
INDIRECT("'2019 Equip Index Factors'!C"&amp;TEXT(ROUND(($E$1*'Trends Settings '!$B$1),0)+2,"0")),
'2019 Equip Index Factors'!C39)*0.01,0),
IF(OR('M&amp;E Property Good Factor'!D38 &gt; 'Trends Settings '!$B$2,B38 &lt;=ROUND($E$1*'Trends Settings '!$B$1,0)),
ROUND('Trends Settings '!$B$2*
IF(B38&gt;ROUND($E$1*'Trends Settings '!$B$1,0),INDIRECT("'2019 Equip Index Factors'!C"&amp;TEXT(ROUND(($E$1*'Trends Settings '!$B$1),0)+2,"0")),'2019 Equip Index Factors'!C39)*0.01,0),E37))</f>
        <v>10</v>
      </c>
      <c r="F38" s="37">
        <f ca="1">IF(OR(B38=1,'M&amp;E Property Good Factor'!E39&gt;'Trends Settings '!$B$2),
ROUND('M&amp;E Property Good Factor'!E39*IF(B38&gt;ROUND($F$1*'Trends Settings '!$B$1,0),
INDIRECT("'2019 Equip Index Factors'!C"&amp;TEXT(ROUND(($F$1*'Trends Settings '!$B$1),0)+2,"0")),
'2019 Equip Index Factors'!C39)*0.01,0),
IF(OR('M&amp;E Property Good Factor'!E38 &gt; 'Trends Settings '!$B$2,B38 &lt;=ROUND($F$1*'Trends Settings '!$B$1,0)),
ROUND('Trends Settings '!$B$2*
IF(B38&gt;ROUND($F$1*'Trends Settings '!$B$1,0),INDIRECT("'2019 Equip Index Factors'!C"&amp;TEXT(ROUND(($F$1*'Trends Settings '!$B$1),0)+2,"0")),'2019 Equip Index Factors'!C39)*0.01,0),F37))</f>
        <v>10</v>
      </c>
      <c r="G38" s="37">
        <f ca="1">IF(OR(B38=1,'M&amp;E Property Good Factor'!F39&gt;'Trends Settings '!$B$2),
ROUND('M&amp;E Property Good Factor'!F39*IF(B38&gt;ROUND($G$1*'Trends Settings '!$B$1,0),
INDIRECT("'2019 Equip Index Factors'!C"&amp;TEXT(ROUND(($G$1*'Trends Settings '!$B$1),0)+2,"0")),
'2019 Equip Index Factors'!C39)*0.01,0),
IF(OR('M&amp;E Property Good Factor'!F38 &gt; 'Trends Settings '!$B$2,B38 &lt;=ROUND($G$1*'Trends Settings '!$B$1,0)),
ROUND('Trends Settings '!$B$2*
IF(B38&gt;ROUND($G$1*'Trends Settings '!$B$1,0),INDIRECT("'2019 Equip Index Factors'!C"&amp;TEXT(ROUND(($G$1*'Trends Settings '!$B$1),0)+2,"0")),'2019 Equip Index Factors'!C39)*0.01,0),G37))</f>
        <v>10</v>
      </c>
      <c r="H38" s="37">
        <f ca="1">IF(OR(B38=1,'M&amp;E Property Good Factor'!G39&gt;'Trends Settings '!$B$2),
ROUND('M&amp;E Property Good Factor'!G39*IF(B38&gt;ROUND($H$1*'Trends Settings '!$B$1,0),
INDIRECT("'2019 Equip Index Factors'!C"&amp;TEXT(ROUND(($H$1*'Trends Settings '!$B$1),0)+2,"0")),
'2019 Equip Index Factors'!C39)*0.01,0),
IF(OR('M&amp;E Property Good Factor'!G38 &gt; 'Trends Settings '!$B$2,B38 &lt;=ROUND($H$1*'Trends Settings '!$B$1,0)),
ROUND('Trends Settings '!$B$2*
IF(B38&gt;ROUND($H$1*'Trends Settings '!$B$1,0),INDIRECT("'2019 Equip Index Factors'!C"&amp;TEXT(ROUND(($H$1*'Trends Settings '!$B$1),0)+2,"0")),'2019 Equip Index Factors'!C39)*0.01,0),H37))</f>
        <v>10</v>
      </c>
      <c r="I38" s="37">
        <f ca="1">IF(OR(B38=1,'M&amp;E Property Good Factor'!H39&gt;'Trends Settings '!$B$2),
ROUND('M&amp;E Property Good Factor'!H39*IF(B38&gt;ROUND($I$1*'Trends Settings '!$B$1,0),
INDIRECT("'2019 Equip Index Factors'!C"&amp;TEXT(ROUND(($I$1*'Trends Settings '!$B$1),0)+2,"0")),
'2019 Equip Index Factors'!C39)*0.01,0),
IF(OR('M&amp;E Property Good Factor'!H38 &gt; 'Trends Settings '!$B$2,B38 &lt;=ROUND($I$1*'Trends Settings '!$B$1,0)),
ROUND('Trends Settings '!$B$2*
IF(B38&gt;ROUND($I$1*'Trends Settings '!$B$1,0),INDIRECT("'2019 Equip Index Factors'!C"&amp;TEXT(ROUND(($I$1*'Trends Settings '!$B$1),0)+2,"0")),'2019 Equip Index Factors'!C39)*0.01,0),I37))</f>
        <v>10</v>
      </c>
      <c r="J38" s="37">
        <f ca="1">IF(OR(B38=1,'M&amp;E Property Good Factor'!I39&gt;'Trends Settings '!$B$2),
ROUND('M&amp;E Property Good Factor'!I39*IF(B38&gt;ROUND($J$1*'Trends Settings '!$B$1,0),
INDIRECT("'2019 Equip Index Factors'!C"&amp;TEXT(ROUND(($J$1*'Trends Settings '!$B$1),0)+2,"0")),
'2019 Equip Index Factors'!C39)*0.01,0),
IF(OR('M&amp;E Property Good Factor'!I38 &gt; 'Trends Settings '!$B$2,B38 &lt;=ROUND($J$1*'Trends Settings '!$B$1,0)),
ROUND('Trends Settings '!$B$2*
IF(B38&gt;ROUND($J$1*'Trends Settings '!$B$1,0),INDIRECT("'2019 Equip Index Factors'!C"&amp;TEXT(ROUND(($J$1*'Trends Settings '!$B$1),0)+2,"0")),'2019 Equip Index Factors'!C39)*0.01,0),J37))</f>
        <v>11</v>
      </c>
      <c r="K38" s="37">
        <f ca="1">IF(OR(B38=1,'M&amp;E Property Good Factor'!J39&gt;'Trends Settings '!$B$2),
ROUND('M&amp;E Property Good Factor'!J39*IF(B38&gt;ROUND($K$1*'Trends Settings '!$B$1,0),
INDIRECT("'2019 Equip Index Factors'!C"&amp;TEXT(ROUND(($K$1*'Trends Settings '!$B$1),0)+2,"0")),
'2019 Equip Index Factors'!C39)*0.01,0),
IF(OR('M&amp;E Property Good Factor'!J38 &gt; 'Trends Settings '!$B$2,B38 &lt;=ROUND($K$1*'Trends Settings '!$B$1,0)),
ROUND('Trends Settings '!$B$2*
IF(B38&gt;ROUND($K$1*'Trends Settings '!$B$1,0),INDIRECT("'2019 Equip Index Factors'!C"&amp;TEXT(ROUND(($K$1*'Trends Settings '!$B$1),0)+2,"0")),'2019 Equip Index Factors'!C39)*0.01,0),K37))</f>
        <v>11</v>
      </c>
      <c r="L38" s="37">
        <f ca="1">IF(OR(B38=1,'M&amp;E Property Good Factor'!K39&gt;'Trends Settings '!$B$2),
ROUND('M&amp;E Property Good Factor'!K39*IF(B38&gt;ROUND($L$1*'Trends Settings '!$B$1,0),
INDIRECT("'2019 Equip Index Factors'!C"&amp;TEXT(ROUND(($L$1*'Trends Settings '!$B$1),0)+2,"0")),
'2019 Equip Index Factors'!C39)*0.01,0),
IF(OR('M&amp;E Property Good Factor'!K38 &gt; 'Trends Settings '!$B$2,B38 &lt;=ROUND($L$1*'Trends Settings '!$B$1,0)),
ROUND('Trends Settings '!$B$2*
IF(B38&gt;ROUND($L$1*'Trends Settings '!$B$1,0),INDIRECT("'2019 Equip Index Factors'!C"&amp;TEXT(ROUND(($L$1*'Trends Settings '!$B$1),0)+2,"0")),'2019 Equip Index Factors'!C39)*0.01,0),L37))</f>
        <v>12</v>
      </c>
      <c r="M38" s="37">
        <f ca="1">IF(OR(B38=1,'M&amp;E Property Good Factor'!L39&gt;'Trends Settings '!$B$2),
ROUND('M&amp;E Property Good Factor'!L39*IF(B38&gt;ROUND($M$1*'Trends Settings '!$B$1,0),
INDIRECT("'2019 Equip Index Factors'!C"&amp;TEXT(ROUND(($M$1*'Trends Settings '!$B$1),0)+2,"0")),
'2019 Equip Index Factors'!C39)*0.01,0),
IF(OR('M&amp;E Property Good Factor'!L38 &gt; 'Trends Settings '!$B$2,B38 &lt;=ROUND($M$1*'Trends Settings '!$B$1,0)),
ROUND('Trends Settings '!$B$2*
IF(B38&gt;ROUND($M$1*'Trends Settings '!$B$1,0),INDIRECT("'2019 Equip Index Factors'!C"&amp;TEXT(ROUND(($M$1*'Trends Settings '!$B$1),0)+2,"0")),'2019 Equip Index Factors'!C39)*0.01,0),M37))</f>
        <v>12</v>
      </c>
      <c r="N38" s="37">
        <f ca="1">IF(OR(B38=1,'M&amp;E Property Good Factor'!M39&gt;'Trends Settings '!$B$2),
ROUND('M&amp;E Property Good Factor'!M39*IF(B38&gt;ROUND($N$1*'Trends Settings '!$B$1,0),
INDIRECT("'2019 Equip Index Factors'!C"&amp;TEXT(ROUND(($N$1*'Trends Settings '!$B$1),0)+2,"0")),
'2019 Equip Index Factors'!C39)*0.01,0),
IF(OR('M&amp;E Property Good Factor'!M38 &gt; 'Trends Settings '!$B$2,B38 &lt;=ROUND($N$1*'Trends Settings '!$B$1,0)),
ROUND('Trends Settings '!$B$2*
IF(B38&gt;ROUND($N$1*'Trends Settings '!$B$1,0),INDIRECT("'2019 Equip Index Factors'!C"&amp;TEXT(ROUND(($N$1*'Trends Settings '!$B$1),0)+2,"0")),'2019 Equip Index Factors'!C39)*0.01,0),N37))</f>
        <v>12</v>
      </c>
      <c r="O38" s="37">
        <f ca="1">IF(OR(B38=1,'M&amp;E Property Good Factor'!N39&gt;'Trends Settings '!$B$2),
ROUND('M&amp;E Property Good Factor'!N39*IF(B38&gt;ROUND($O$1*'Trends Settings '!$B$1,0),
INDIRECT("'2019 Equip Index Factors'!C"&amp;TEXT(ROUND(($O$1*'Trends Settings '!$B$1),0)+2,"0")),
'2019 Equip Index Factors'!C39)*0.01,0),
IF(OR('M&amp;E Property Good Factor'!N38 &gt; 'Trends Settings '!$B$2,B38 &lt;=ROUND($O$1*'Trends Settings '!$B$1,0)),
ROUND('Trends Settings '!$B$2*
IF(B38&gt;ROUND($O$1*'Trends Settings '!$B$1,0),INDIRECT("'2019 Equip Index Factors'!C"&amp;TEXT(ROUND(($O$1*'Trends Settings '!$B$1),0)+2,"0")),'2019 Equip Index Factors'!C39)*0.01,0),O37))</f>
        <v>12</v>
      </c>
      <c r="P38" s="37">
        <f ca="1">IF(OR(B38=1,'M&amp;E Property Good Factor'!O39&gt;'Trends Settings '!$B$2),
ROUND('M&amp;E Property Good Factor'!O39*IF(B38&gt;ROUND($P$1*'Trends Settings '!$B$1,0),
INDIRECT("'2019 Equip Index Factors'!C"&amp;TEXT(ROUND(($P$1*'Trends Settings '!$B$1),0)+2,"0")),
'2019 Equip Index Factors'!C39)*0.01,0),
IF(OR('M&amp;E Property Good Factor'!O38 &gt; 'Trends Settings '!$B$2,B38 &lt;=ROUND($P$1*'Trends Settings '!$B$1,0)),
ROUND('Trends Settings '!$B$2*
IF(B38&gt;ROUND($P$1*'Trends Settings '!$B$1,0),INDIRECT("'2019 Equip Index Factors'!C"&amp;TEXT(ROUND(($P$1*'Trends Settings '!$B$1),0)+2,"0")),'2019 Equip Index Factors'!C39)*0.01,0),P37))</f>
        <v>13</v>
      </c>
      <c r="Q38" s="37">
        <f ca="1">IF(OR(B38=1,'M&amp;E Property Good Factor'!P39&gt;'Trends Settings '!$B$2),
ROUND('M&amp;E Property Good Factor'!P39*IF(B38&gt;ROUND($Q$1*'Trends Settings '!$B$1,0),
INDIRECT("'2019 Equip Index Factors'!C"&amp;TEXT(ROUND(($Q$1*'Trends Settings '!$B$1),0)+2,"0")),
'2019 Equip Index Factors'!C39)*0.01,0),
IF(OR('M&amp;E Property Good Factor'!P38 &gt; 'Trends Settings '!$B$2,B38 &lt;=ROUND($Q$1*'Trends Settings '!$B$1,0)),
ROUND('Trends Settings '!$B$2*
IF(B38&gt;ROUND($Q$1*'Trends Settings '!$B$1,0),INDIRECT("'2019 Equip Index Factors'!C"&amp;TEXT(ROUND(($Q$1*'Trends Settings '!$B$1),0)+2,"0")),'2019 Equip Index Factors'!C39)*0.01,0),Q37))</f>
        <v>13</v>
      </c>
      <c r="R38" s="37">
        <f ca="1">IF(OR(B38=1,'M&amp;E Property Good Factor'!Q39&gt;'Trends Settings '!$B$2),
ROUND('M&amp;E Property Good Factor'!Q39*IF(B38&gt;ROUND($R$1*'Trends Settings '!$B$1,0),
INDIRECT("'2019 Equip Index Factors'!C"&amp;TEXT(ROUND(($R$1*'Trends Settings '!$B$1),0)+2,"0")),
'2019 Equip Index Factors'!C39)*0.01,0),
IF(OR('M&amp;E Property Good Factor'!Q38 &gt; 'Trends Settings '!$B$2,B38 &lt;=ROUND($R$1*'Trends Settings '!$B$1,0)),
ROUND('Trends Settings '!$B$2*
IF(B38&gt;ROUND($R$1*'Trends Settings '!$B$1,0),INDIRECT("'2019 Equip Index Factors'!C"&amp;TEXT(ROUND(($R$1*'Trends Settings '!$B$1),0)+2,"0")),'2019 Equip Index Factors'!C39)*0.01,0),R37))</f>
        <v>13</v>
      </c>
      <c r="S38" s="37">
        <f ca="1">IF(OR(B38=1,'M&amp;E Property Good Factor'!R39&gt;'Trends Settings '!$B$2),
ROUND('M&amp;E Property Good Factor'!R39*IF(B38&gt;ROUND($S$1*'Trends Settings '!$B$1,0),
INDIRECT("'2019 Equip Index Factors'!C"&amp;TEXT(ROUND(($S$1*'Trends Settings '!$B$1),0)+2,"0")),
'2019 Equip Index Factors'!C39)*0.01,0),
IF(OR('M&amp;E Property Good Factor'!R38 &gt; 'Trends Settings '!$B$2,B38 &lt;=ROUND($S$1*'Trends Settings '!$B$1,0)),
ROUND('Trends Settings '!$B$2*
IF(B38&gt;ROUND($S$1*'Trends Settings '!$B$1,0),INDIRECT("'2019 Equip Index Factors'!C"&amp;TEXT(ROUND(($S$1*'Trends Settings '!$B$1),0)+2,"0")),'2019 Equip Index Factors'!C39)*0.01,0),S37))</f>
        <v>14</v>
      </c>
      <c r="T38" s="37">
        <f ca="1">IF(OR(B38=1,'M&amp;E Property Good Factor'!S39&gt;'Trends Settings '!$B$2),
ROUND('M&amp;E Property Good Factor'!S39*IF(B38&gt;ROUND($T$1*'Trends Settings '!$B$1,0),
INDIRECT("'2019 Equip Index Factors'!C"&amp;TEXT(ROUND(($T$1*'Trends Settings '!$B$1),0)+2,"0")),
'2019 Equip Index Factors'!C39)*0.01,0),
IF(OR('M&amp;E Property Good Factor'!S38 &gt; 'Trends Settings '!$B$2,B38 &lt;=ROUND($T$1*'Trends Settings '!$B$1,0)),
ROUND('Trends Settings '!$B$2*
IF(B38&gt;ROUND($T$1*'Trends Settings '!$B$1,0),INDIRECT("'2019 Equip Index Factors'!C"&amp;TEXT(ROUND(($T$1*'Trends Settings '!$B$1),0)+2,"0")),'2019 Equip Index Factors'!C39)*0.01,0),T37))</f>
        <v>15</v>
      </c>
      <c r="U38" s="37">
        <f ca="1">IF(OR(B38=1,'M&amp;E Property Good Factor'!T39&gt;'Trends Settings '!$B$2),
ROUND('M&amp;E Property Good Factor'!T39*IF(B38&gt;ROUND($U$1*'Trends Settings '!$B$1,0),
INDIRECT("'2019 Equip Index Factors'!C"&amp;TEXT(ROUND(($U$1*'Trends Settings '!$B$1),0)+2,"0")),
'2019 Equip Index Factors'!C39)*0.01,0),
IF(OR('M&amp;E Property Good Factor'!T38 &gt; 'Trends Settings '!$B$2,B38 &lt;=ROUND($U$1*'Trends Settings '!$B$1,0)),
ROUND('Trends Settings '!$B$2*
IF(B38&gt;ROUND($U$1*'Trends Settings '!$B$1,0),INDIRECT("'2019 Equip Index Factors'!C"&amp;TEXT(ROUND(($U$1*'Trends Settings '!$B$1),0)+2,"0")),'2019 Equip Index Factors'!C39)*0.01,0),U37))</f>
        <v>30</v>
      </c>
      <c r="V38" s="37">
        <f ca="1">IF(OR(B38=1,'M&amp;E Property Good Factor'!U39&gt;'Trends Settings '!$B$2),
ROUND('M&amp;E Property Good Factor'!U39*IF(B38&gt;ROUND($V$1*'Trends Settings '!$B$1,0),
INDIRECT("'2019 Equip Index Factors'!C"&amp;TEXT(ROUND(($V$1*'Trends Settings '!$B$1),0)+2,"0")),
'2019 Equip Index Factors'!C39)*0.01,0),
IF(OR('M&amp;E Property Good Factor'!U38 &gt; 'Trends Settings '!$B$2,B38 &lt;=ROUND($V$1*'Trends Settings '!$B$1,0)),
ROUND('Trends Settings '!$B$2*
IF(B38&gt;ROUND($V$1*'Trends Settings '!$B$1,0),INDIRECT("'2019 Equip Index Factors'!C"&amp;TEXT(ROUND(($V$1*'Trends Settings '!$B$1),0)+2,"0")),'2019 Equip Index Factors'!C39)*0.01,0),V37))</f>
        <v>48</v>
      </c>
      <c r="W38" s="37">
        <f ca="1">IF(OR(B38=1,'M&amp;E Property Good Factor'!V39&gt;'Trends Settings '!$B$2),
ROUND('M&amp;E Property Good Factor'!V39*IF(B38&gt;ROUND($W$1*'Trends Settings '!$B$1,0),
INDIRECT("'2019 Equip Index Factors'!C"&amp;TEXT(ROUND(($W$1*'Trends Settings '!$B$1),0)+2,"0")),
'2019 Equip Index Factors'!C39)*0.01,0),
IF(OR('M&amp;E Property Good Factor'!V38 &gt; 'Trends Settings '!$B$2,B38 &lt;=ROUND($W$1*'Trends Settings '!$B$1,0)),
ROUND('Trends Settings '!$B$2*
IF(B38&gt;ROUND($W$1*'Trends Settings '!$B$1,0),INDIRECT("'2019 Equip Index Factors'!C"&amp;TEXT(ROUND(($W$1*'Trends Settings '!$B$1),0)+2,"0")),'2019 Equip Index Factors'!C39)*0.01,0),W37))</f>
        <v>72</v>
      </c>
    </row>
    <row r="39" spans="1:23" ht="12.75" customHeight="1">
      <c r="A39" s="60">
        <v>1982</v>
      </c>
      <c r="B39" s="32">
        <v>38</v>
      </c>
      <c r="C39" s="37">
        <f ca="1">IF(OR(B39=1,'M&amp;E Property Good Factor'!B40&gt;'Trends Settings '!$B$2),ROUND('M&amp;E Property Good Factor'!B40*IF(B39&gt;ROUND($C$1*'Trends Settings '!$B$1,0),INDIRECT("'2019 Equip Index Factors'!C"&amp;TEXT(ROUND(($C$1*'Trends Settings '!$B$1),0)+2,"0")),'2019 Equip Index Factors'!C40)*0.01,0),IF(OR('M&amp;E Property Good Factor'!B39 &gt; 'Trends Settings '!$B$2,B39 &lt;=ROUND($C$1*'Trends Settings '!$B$1,0)),ROUND('Trends Settings '!$B$2*IF(B39&gt;ROUND($C$1*'Trends Settings '!$B$1,0),INDIRECT("'2019 Equip Index Factors'!C"&amp;TEXT(ROUND(($C$1*'Trends Settings '!$B$1),0)+2,"0")),'2019 Equip Index Factors'!C40)*0.01,0),C38))</f>
        <v>10</v>
      </c>
      <c r="D39" s="37">
        <f ca="1">IF(OR(B39=1,'M&amp;E Property Good Factor'!C40&gt;'Trends Settings '!$B$2),
ROUND('M&amp;E Property Good Factor'!C40*IF(B39&gt;ROUND($D$1*'Trends Settings '!$B$1,0),
INDIRECT("'2019 Equip Index Factors'!C"&amp;TEXT(ROUND(($D$1*'Trends Settings '!$B$1),0)+2,"0")),
'2019 Equip Index Factors'!C40)*0.01,0),
IF(OR('M&amp;E Property Good Factor'!C39 &gt; 'Trends Settings '!$B$2,B39 &lt;=ROUND($D$1*'Trends Settings '!$B$1,0)),
ROUND('Trends Settings '!$B$2*
IF(B39&gt;ROUND($D$1*'Trends Settings '!$B$1,0),INDIRECT("'2019 Equip Index Factors'!C"&amp;TEXT(ROUND(($D$1*'Trends Settings '!$B$1),0)+2,"0")),'2019 Equip Index Factors'!C40)*0.01,0),D38))</f>
        <v>10</v>
      </c>
      <c r="E39" s="37">
        <f ca="1">IF(OR(B39=1,'M&amp;E Property Good Factor'!D40&gt;'Trends Settings '!$B$2),
ROUND('M&amp;E Property Good Factor'!D40*IF(B39&gt;ROUND($E$1*'Trends Settings '!$B$1,0),
INDIRECT("'2019 Equip Index Factors'!C"&amp;TEXT(ROUND(($E$1*'Trends Settings '!$B$1),0)+2,"0")),
'2019 Equip Index Factors'!C40)*0.01,0),
IF(OR('M&amp;E Property Good Factor'!D39 &gt; 'Trends Settings '!$B$2,B39 &lt;=ROUND($E$1*'Trends Settings '!$B$1,0)),
ROUND('Trends Settings '!$B$2*
IF(B39&gt;ROUND($E$1*'Trends Settings '!$B$1,0),INDIRECT("'2019 Equip Index Factors'!C"&amp;TEXT(ROUND(($E$1*'Trends Settings '!$B$1),0)+2,"0")),'2019 Equip Index Factors'!C40)*0.01,0),E38))</f>
        <v>10</v>
      </c>
      <c r="F39" s="37">
        <f ca="1">IF(OR(B39=1,'M&amp;E Property Good Factor'!E40&gt;'Trends Settings '!$B$2),
ROUND('M&amp;E Property Good Factor'!E40*IF(B39&gt;ROUND($F$1*'Trends Settings '!$B$1,0),
INDIRECT("'2019 Equip Index Factors'!C"&amp;TEXT(ROUND(($F$1*'Trends Settings '!$B$1),0)+2,"0")),
'2019 Equip Index Factors'!C40)*0.01,0),
IF(OR('M&amp;E Property Good Factor'!E39 &gt; 'Trends Settings '!$B$2,B39 &lt;=ROUND($F$1*'Trends Settings '!$B$1,0)),
ROUND('Trends Settings '!$B$2*
IF(B39&gt;ROUND($F$1*'Trends Settings '!$B$1,0),INDIRECT("'2019 Equip Index Factors'!C"&amp;TEXT(ROUND(($F$1*'Trends Settings '!$B$1),0)+2,"0")),'2019 Equip Index Factors'!C40)*0.01,0),F38))</f>
        <v>10</v>
      </c>
      <c r="G39" s="37">
        <f ca="1">IF(OR(B39=1,'M&amp;E Property Good Factor'!F40&gt;'Trends Settings '!$B$2),
ROUND('M&amp;E Property Good Factor'!F40*IF(B39&gt;ROUND($G$1*'Trends Settings '!$B$1,0),
INDIRECT("'2019 Equip Index Factors'!C"&amp;TEXT(ROUND(($G$1*'Trends Settings '!$B$1),0)+2,"0")),
'2019 Equip Index Factors'!C40)*0.01,0),
IF(OR('M&amp;E Property Good Factor'!F39 &gt; 'Trends Settings '!$B$2,B39 &lt;=ROUND($G$1*'Trends Settings '!$B$1,0)),
ROUND('Trends Settings '!$B$2*
IF(B39&gt;ROUND($G$1*'Trends Settings '!$B$1,0),INDIRECT("'2019 Equip Index Factors'!C"&amp;TEXT(ROUND(($G$1*'Trends Settings '!$B$1),0)+2,"0")),'2019 Equip Index Factors'!C40)*0.01,0),G38))</f>
        <v>10</v>
      </c>
      <c r="H39" s="37">
        <f ca="1">IF(OR(B39=1,'M&amp;E Property Good Factor'!G40&gt;'Trends Settings '!$B$2),
ROUND('M&amp;E Property Good Factor'!G40*IF(B39&gt;ROUND($H$1*'Trends Settings '!$B$1,0),
INDIRECT("'2019 Equip Index Factors'!C"&amp;TEXT(ROUND(($H$1*'Trends Settings '!$B$1),0)+2,"0")),
'2019 Equip Index Factors'!C40)*0.01,0),
IF(OR('M&amp;E Property Good Factor'!G39 &gt; 'Trends Settings '!$B$2,B39 &lt;=ROUND($H$1*'Trends Settings '!$B$1,0)),
ROUND('Trends Settings '!$B$2*
IF(B39&gt;ROUND($H$1*'Trends Settings '!$B$1,0),INDIRECT("'2019 Equip Index Factors'!C"&amp;TEXT(ROUND(($H$1*'Trends Settings '!$B$1),0)+2,"0")),'2019 Equip Index Factors'!C40)*0.01,0),H38))</f>
        <v>10</v>
      </c>
      <c r="I39" s="37">
        <f ca="1">IF(OR(B39=1,'M&amp;E Property Good Factor'!H40&gt;'Trends Settings '!$B$2),
ROUND('M&amp;E Property Good Factor'!H40*IF(B39&gt;ROUND($I$1*'Trends Settings '!$B$1,0),
INDIRECT("'2019 Equip Index Factors'!C"&amp;TEXT(ROUND(($I$1*'Trends Settings '!$B$1),0)+2,"0")),
'2019 Equip Index Factors'!C40)*0.01,0),
IF(OR('M&amp;E Property Good Factor'!H39 &gt; 'Trends Settings '!$B$2,B39 &lt;=ROUND($I$1*'Trends Settings '!$B$1,0)),
ROUND('Trends Settings '!$B$2*
IF(B39&gt;ROUND($I$1*'Trends Settings '!$B$1,0),INDIRECT("'2019 Equip Index Factors'!C"&amp;TEXT(ROUND(($I$1*'Trends Settings '!$B$1),0)+2,"0")),'2019 Equip Index Factors'!C40)*0.01,0),I38))</f>
        <v>10</v>
      </c>
      <c r="J39" s="37">
        <f ca="1">IF(OR(B39=1,'M&amp;E Property Good Factor'!I40&gt;'Trends Settings '!$B$2),
ROUND('M&amp;E Property Good Factor'!I40*IF(B39&gt;ROUND($J$1*'Trends Settings '!$B$1,0),
INDIRECT("'2019 Equip Index Factors'!C"&amp;TEXT(ROUND(($J$1*'Trends Settings '!$B$1),0)+2,"0")),
'2019 Equip Index Factors'!C40)*0.01,0),
IF(OR('M&amp;E Property Good Factor'!I39 &gt; 'Trends Settings '!$B$2,B39 &lt;=ROUND($J$1*'Trends Settings '!$B$1,0)),
ROUND('Trends Settings '!$B$2*
IF(B39&gt;ROUND($J$1*'Trends Settings '!$B$1,0),INDIRECT("'2019 Equip Index Factors'!C"&amp;TEXT(ROUND(($J$1*'Trends Settings '!$B$1),0)+2,"0")),'2019 Equip Index Factors'!C40)*0.01,0),J38))</f>
        <v>11</v>
      </c>
      <c r="K39" s="37">
        <f ca="1">IF(OR(B39=1,'M&amp;E Property Good Factor'!J40&gt;'Trends Settings '!$B$2),
ROUND('M&amp;E Property Good Factor'!J40*IF(B39&gt;ROUND($K$1*'Trends Settings '!$B$1,0),
INDIRECT("'2019 Equip Index Factors'!C"&amp;TEXT(ROUND(($K$1*'Trends Settings '!$B$1),0)+2,"0")),
'2019 Equip Index Factors'!C40)*0.01,0),
IF(OR('M&amp;E Property Good Factor'!J39 &gt; 'Trends Settings '!$B$2,B39 &lt;=ROUND($K$1*'Trends Settings '!$B$1,0)),
ROUND('Trends Settings '!$B$2*
IF(B39&gt;ROUND($K$1*'Trends Settings '!$B$1,0),INDIRECT("'2019 Equip Index Factors'!C"&amp;TEXT(ROUND(($K$1*'Trends Settings '!$B$1),0)+2,"0")),'2019 Equip Index Factors'!C40)*0.01,0),K38))</f>
        <v>11</v>
      </c>
      <c r="L39" s="37">
        <f ca="1">IF(OR(B39=1,'M&amp;E Property Good Factor'!K40&gt;'Trends Settings '!$B$2),
ROUND('M&amp;E Property Good Factor'!K40*IF(B39&gt;ROUND($L$1*'Trends Settings '!$B$1,0),
INDIRECT("'2019 Equip Index Factors'!C"&amp;TEXT(ROUND(($L$1*'Trends Settings '!$B$1),0)+2,"0")),
'2019 Equip Index Factors'!C40)*0.01,0),
IF(OR('M&amp;E Property Good Factor'!K39 &gt; 'Trends Settings '!$B$2,B39 &lt;=ROUND($L$1*'Trends Settings '!$B$1,0)),
ROUND('Trends Settings '!$B$2*
IF(B39&gt;ROUND($L$1*'Trends Settings '!$B$1,0),INDIRECT("'2019 Equip Index Factors'!C"&amp;TEXT(ROUND(($L$1*'Trends Settings '!$B$1),0)+2,"0")),'2019 Equip Index Factors'!C40)*0.01,0),L38))</f>
        <v>12</v>
      </c>
      <c r="M39" s="37">
        <f ca="1">IF(OR(B39=1,'M&amp;E Property Good Factor'!L40&gt;'Trends Settings '!$B$2),
ROUND('M&amp;E Property Good Factor'!L40*IF(B39&gt;ROUND($M$1*'Trends Settings '!$B$1,0),
INDIRECT("'2019 Equip Index Factors'!C"&amp;TEXT(ROUND(($M$1*'Trends Settings '!$B$1),0)+2,"0")),
'2019 Equip Index Factors'!C40)*0.01,0),
IF(OR('M&amp;E Property Good Factor'!L39 &gt; 'Trends Settings '!$B$2,B39 &lt;=ROUND($M$1*'Trends Settings '!$B$1,0)),
ROUND('Trends Settings '!$B$2*
IF(B39&gt;ROUND($M$1*'Trends Settings '!$B$1,0),INDIRECT("'2019 Equip Index Factors'!C"&amp;TEXT(ROUND(($M$1*'Trends Settings '!$B$1),0)+2,"0")),'2019 Equip Index Factors'!C40)*0.01,0),M38))</f>
        <v>12</v>
      </c>
      <c r="N39" s="37">
        <f ca="1">IF(OR(B39=1,'M&amp;E Property Good Factor'!M40&gt;'Trends Settings '!$B$2),
ROUND('M&amp;E Property Good Factor'!M40*IF(B39&gt;ROUND($N$1*'Trends Settings '!$B$1,0),
INDIRECT("'2019 Equip Index Factors'!C"&amp;TEXT(ROUND(($N$1*'Trends Settings '!$B$1),0)+2,"0")),
'2019 Equip Index Factors'!C40)*0.01,0),
IF(OR('M&amp;E Property Good Factor'!M39 &gt; 'Trends Settings '!$B$2,B39 &lt;=ROUND($N$1*'Trends Settings '!$B$1,0)),
ROUND('Trends Settings '!$B$2*
IF(B39&gt;ROUND($N$1*'Trends Settings '!$B$1,0),INDIRECT("'2019 Equip Index Factors'!C"&amp;TEXT(ROUND(($N$1*'Trends Settings '!$B$1),0)+2,"0")),'2019 Equip Index Factors'!C40)*0.01,0),N38))</f>
        <v>12</v>
      </c>
      <c r="O39" s="37">
        <f ca="1">IF(OR(B39=1,'M&amp;E Property Good Factor'!N40&gt;'Trends Settings '!$B$2),
ROUND('M&amp;E Property Good Factor'!N40*IF(B39&gt;ROUND($O$1*'Trends Settings '!$B$1,0),
INDIRECT("'2019 Equip Index Factors'!C"&amp;TEXT(ROUND(($O$1*'Trends Settings '!$B$1),0)+2,"0")),
'2019 Equip Index Factors'!C40)*0.01,0),
IF(OR('M&amp;E Property Good Factor'!N39 &gt; 'Trends Settings '!$B$2,B39 &lt;=ROUND($O$1*'Trends Settings '!$B$1,0)),
ROUND('Trends Settings '!$B$2*
IF(B39&gt;ROUND($O$1*'Trends Settings '!$B$1,0),INDIRECT("'2019 Equip Index Factors'!C"&amp;TEXT(ROUND(($O$1*'Trends Settings '!$B$1),0)+2,"0")),'2019 Equip Index Factors'!C40)*0.01,0),O38))</f>
        <v>12</v>
      </c>
      <c r="P39" s="37">
        <f ca="1">IF(OR(B39=1,'M&amp;E Property Good Factor'!O40&gt;'Trends Settings '!$B$2),
ROUND('M&amp;E Property Good Factor'!O40*IF(B39&gt;ROUND($P$1*'Trends Settings '!$B$1,0),
INDIRECT("'2019 Equip Index Factors'!C"&amp;TEXT(ROUND(($P$1*'Trends Settings '!$B$1),0)+2,"0")),
'2019 Equip Index Factors'!C40)*0.01,0),
IF(OR('M&amp;E Property Good Factor'!O39 &gt; 'Trends Settings '!$B$2,B39 &lt;=ROUND($P$1*'Trends Settings '!$B$1,0)),
ROUND('Trends Settings '!$B$2*
IF(B39&gt;ROUND($P$1*'Trends Settings '!$B$1,0),INDIRECT("'2019 Equip Index Factors'!C"&amp;TEXT(ROUND(($P$1*'Trends Settings '!$B$1),0)+2,"0")),'2019 Equip Index Factors'!C40)*0.01,0),P38))</f>
        <v>13</v>
      </c>
      <c r="Q39" s="37">
        <f ca="1">IF(OR(B39=1,'M&amp;E Property Good Factor'!P40&gt;'Trends Settings '!$B$2),
ROUND('M&amp;E Property Good Factor'!P40*IF(B39&gt;ROUND($Q$1*'Trends Settings '!$B$1,0),
INDIRECT("'2019 Equip Index Factors'!C"&amp;TEXT(ROUND(($Q$1*'Trends Settings '!$B$1),0)+2,"0")),
'2019 Equip Index Factors'!C40)*0.01,0),
IF(OR('M&amp;E Property Good Factor'!P39 &gt; 'Trends Settings '!$B$2,B39 &lt;=ROUND($Q$1*'Trends Settings '!$B$1,0)),
ROUND('Trends Settings '!$B$2*
IF(B39&gt;ROUND($Q$1*'Trends Settings '!$B$1,0),INDIRECT("'2019 Equip Index Factors'!C"&amp;TEXT(ROUND(($Q$1*'Trends Settings '!$B$1),0)+2,"0")),'2019 Equip Index Factors'!C40)*0.01,0),Q38))</f>
        <v>13</v>
      </c>
      <c r="R39" s="37">
        <f ca="1">IF(OR(B39=1,'M&amp;E Property Good Factor'!Q40&gt;'Trends Settings '!$B$2),
ROUND('M&amp;E Property Good Factor'!Q40*IF(B39&gt;ROUND($R$1*'Trends Settings '!$B$1,0),
INDIRECT("'2019 Equip Index Factors'!C"&amp;TEXT(ROUND(($R$1*'Trends Settings '!$B$1),0)+2,"0")),
'2019 Equip Index Factors'!C40)*0.01,0),
IF(OR('M&amp;E Property Good Factor'!Q39 &gt; 'Trends Settings '!$B$2,B39 &lt;=ROUND($R$1*'Trends Settings '!$B$1,0)),
ROUND('Trends Settings '!$B$2*
IF(B39&gt;ROUND($R$1*'Trends Settings '!$B$1,0),INDIRECT("'2019 Equip Index Factors'!C"&amp;TEXT(ROUND(($R$1*'Trends Settings '!$B$1),0)+2,"0")),'2019 Equip Index Factors'!C40)*0.01,0),R38))</f>
        <v>13</v>
      </c>
      <c r="S39" s="37">
        <f ca="1">IF(OR(B39=1,'M&amp;E Property Good Factor'!R40&gt;'Trends Settings '!$B$2),
ROUND('M&amp;E Property Good Factor'!R40*IF(B39&gt;ROUND($S$1*'Trends Settings '!$B$1,0),
INDIRECT("'2019 Equip Index Factors'!C"&amp;TEXT(ROUND(($S$1*'Trends Settings '!$B$1),0)+2,"0")),
'2019 Equip Index Factors'!C40)*0.01,0),
IF(OR('M&amp;E Property Good Factor'!R39 &gt; 'Trends Settings '!$B$2,B39 &lt;=ROUND($S$1*'Trends Settings '!$B$1,0)),
ROUND('Trends Settings '!$B$2*
IF(B39&gt;ROUND($S$1*'Trends Settings '!$B$1,0),INDIRECT("'2019 Equip Index Factors'!C"&amp;TEXT(ROUND(($S$1*'Trends Settings '!$B$1),0)+2,"0")),'2019 Equip Index Factors'!C40)*0.01,0),S38))</f>
        <v>14</v>
      </c>
      <c r="T39" s="37">
        <f ca="1">IF(OR(B39=1,'M&amp;E Property Good Factor'!S40&gt;'Trends Settings '!$B$2),
ROUND('M&amp;E Property Good Factor'!S40*IF(B39&gt;ROUND($T$1*'Trends Settings '!$B$1,0),
INDIRECT("'2019 Equip Index Factors'!C"&amp;TEXT(ROUND(($T$1*'Trends Settings '!$B$1),0)+2,"0")),
'2019 Equip Index Factors'!C40)*0.01,0),
IF(OR('M&amp;E Property Good Factor'!S39 &gt; 'Trends Settings '!$B$2,B39 &lt;=ROUND($T$1*'Trends Settings '!$B$1,0)),
ROUND('Trends Settings '!$B$2*
IF(B39&gt;ROUND($T$1*'Trends Settings '!$B$1,0),INDIRECT("'2019 Equip Index Factors'!C"&amp;TEXT(ROUND(($T$1*'Trends Settings '!$B$1),0)+2,"0")),'2019 Equip Index Factors'!C40)*0.01,0),T38))</f>
        <v>15</v>
      </c>
      <c r="U39" s="37">
        <f ca="1">IF(OR(B39=1,'M&amp;E Property Good Factor'!T40&gt;'Trends Settings '!$B$2),
ROUND('M&amp;E Property Good Factor'!T40*IF(B39&gt;ROUND($U$1*'Trends Settings '!$B$1,0),
INDIRECT("'2019 Equip Index Factors'!C"&amp;TEXT(ROUND(($U$1*'Trends Settings '!$B$1),0)+2,"0")),
'2019 Equip Index Factors'!C40)*0.01,0),
IF(OR('M&amp;E Property Good Factor'!T39 &gt; 'Trends Settings '!$B$2,B39 &lt;=ROUND($U$1*'Trends Settings '!$B$1,0)),
ROUND('Trends Settings '!$B$2*
IF(B39&gt;ROUND($U$1*'Trends Settings '!$B$1,0),INDIRECT("'2019 Equip Index Factors'!C"&amp;TEXT(ROUND(($U$1*'Trends Settings '!$B$1),0)+2,"0")),'2019 Equip Index Factors'!C40)*0.01,0),U38))</f>
        <v>27</v>
      </c>
      <c r="V39" s="37">
        <f ca="1">IF(OR(B39=1,'M&amp;E Property Good Factor'!U40&gt;'Trends Settings '!$B$2),
ROUND('M&amp;E Property Good Factor'!U40*IF(B39&gt;ROUND($V$1*'Trends Settings '!$B$1,0),
INDIRECT("'2019 Equip Index Factors'!C"&amp;TEXT(ROUND(($V$1*'Trends Settings '!$B$1),0)+2,"0")),
'2019 Equip Index Factors'!C40)*0.01,0),
IF(OR('M&amp;E Property Good Factor'!U39 &gt; 'Trends Settings '!$B$2,B39 &lt;=ROUND($V$1*'Trends Settings '!$B$1,0)),
ROUND('Trends Settings '!$B$2*
IF(B39&gt;ROUND($V$1*'Trends Settings '!$B$1,0),INDIRECT("'2019 Equip Index Factors'!C"&amp;TEXT(ROUND(($V$1*'Trends Settings '!$B$1),0)+2,"0")),'2019 Equip Index Factors'!C40)*0.01,0),V38))</f>
        <v>47</v>
      </c>
      <c r="W39" s="37">
        <f ca="1">IF(OR(B39=1,'M&amp;E Property Good Factor'!V40&gt;'Trends Settings '!$B$2),
ROUND('M&amp;E Property Good Factor'!V40*IF(B39&gt;ROUND($W$1*'Trends Settings '!$B$1,0),
INDIRECT("'2019 Equip Index Factors'!C"&amp;TEXT(ROUND(($W$1*'Trends Settings '!$B$1),0)+2,"0")),
'2019 Equip Index Factors'!C40)*0.01,0),
IF(OR('M&amp;E Property Good Factor'!V39 &gt; 'Trends Settings '!$B$2,B39 &lt;=ROUND($W$1*'Trends Settings '!$B$1,0)),
ROUND('Trends Settings '!$B$2*
IF(B39&gt;ROUND($W$1*'Trends Settings '!$B$1,0),INDIRECT("'2019 Equip Index Factors'!C"&amp;TEXT(ROUND(($W$1*'Trends Settings '!$B$1),0)+2,"0")),'2019 Equip Index Factors'!C40)*0.01,0),W38))</f>
        <v>70</v>
      </c>
    </row>
    <row r="40" spans="1:23" ht="12.75" customHeight="1">
      <c r="A40" s="60">
        <v>1981</v>
      </c>
      <c r="B40" s="32">
        <v>39</v>
      </c>
      <c r="C40" s="37">
        <f ca="1">IF(OR(B40=1,'M&amp;E Property Good Factor'!B41&gt;'Trends Settings '!$B$2),ROUND('M&amp;E Property Good Factor'!B41*IF(B40&gt;ROUND($C$1*'Trends Settings '!$B$1,0),INDIRECT("'2019 Equip Index Factors'!C"&amp;TEXT(ROUND(($C$1*'Trends Settings '!$B$1),0)+2,"0")),'2019 Equip Index Factors'!C41)*0.01,0),IF(OR('M&amp;E Property Good Factor'!B40 &gt; 'Trends Settings '!$B$2,B40 &lt;=ROUND($C$1*'Trends Settings '!$B$1,0)),ROUND('Trends Settings '!$B$2*IF(B40&gt;ROUND($C$1*'Trends Settings '!$B$1,0),INDIRECT("'2019 Equip Index Factors'!C"&amp;TEXT(ROUND(($C$1*'Trends Settings '!$B$1),0)+2,"0")),'2019 Equip Index Factors'!C41)*0.01,0),C39))</f>
        <v>10</v>
      </c>
      <c r="D40" s="37">
        <f ca="1">IF(OR(B40=1,'M&amp;E Property Good Factor'!C41&gt;'Trends Settings '!$B$2),
ROUND('M&amp;E Property Good Factor'!C41*IF(B40&gt;ROUND($D$1*'Trends Settings '!$B$1,0),
INDIRECT("'2019 Equip Index Factors'!C"&amp;TEXT(ROUND(($D$1*'Trends Settings '!$B$1),0)+2,"0")),
'2019 Equip Index Factors'!C41)*0.01,0),
IF(OR('M&amp;E Property Good Factor'!C40 &gt; 'Trends Settings '!$B$2,B40 &lt;=ROUND($D$1*'Trends Settings '!$B$1,0)),
ROUND('Trends Settings '!$B$2*
IF(B40&gt;ROUND($D$1*'Trends Settings '!$B$1,0),INDIRECT("'2019 Equip Index Factors'!C"&amp;TEXT(ROUND(($D$1*'Trends Settings '!$B$1),0)+2,"0")),'2019 Equip Index Factors'!C41)*0.01,0),D39))</f>
        <v>10</v>
      </c>
      <c r="E40" s="37">
        <f ca="1">IF(OR(B40=1,'M&amp;E Property Good Factor'!D41&gt;'Trends Settings '!$B$2),
ROUND('M&amp;E Property Good Factor'!D41*IF(B40&gt;ROUND($E$1*'Trends Settings '!$B$1,0),
INDIRECT("'2019 Equip Index Factors'!C"&amp;TEXT(ROUND(($E$1*'Trends Settings '!$B$1),0)+2,"0")),
'2019 Equip Index Factors'!C41)*0.01,0),
IF(OR('M&amp;E Property Good Factor'!D40 &gt; 'Trends Settings '!$B$2,B40 &lt;=ROUND($E$1*'Trends Settings '!$B$1,0)),
ROUND('Trends Settings '!$B$2*
IF(B40&gt;ROUND($E$1*'Trends Settings '!$B$1,0),INDIRECT("'2019 Equip Index Factors'!C"&amp;TEXT(ROUND(($E$1*'Trends Settings '!$B$1),0)+2,"0")),'2019 Equip Index Factors'!C41)*0.01,0),E39))</f>
        <v>10</v>
      </c>
      <c r="F40" s="37">
        <f ca="1">IF(OR(B40=1,'M&amp;E Property Good Factor'!E41&gt;'Trends Settings '!$B$2),
ROUND('M&amp;E Property Good Factor'!E41*IF(B40&gt;ROUND($F$1*'Trends Settings '!$B$1,0),
INDIRECT("'2019 Equip Index Factors'!C"&amp;TEXT(ROUND(($F$1*'Trends Settings '!$B$1),0)+2,"0")),
'2019 Equip Index Factors'!C41)*0.01,0),
IF(OR('M&amp;E Property Good Factor'!E40 &gt; 'Trends Settings '!$B$2,B40 &lt;=ROUND($F$1*'Trends Settings '!$B$1,0)),
ROUND('Trends Settings '!$B$2*
IF(B40&gt;ROUND($F$1*'Trends Settings '!$B$1,0),INDIRECT("'2019 Equip Index Factors'!C"&amp;TEXT(ROUND(($F$1*'Trends Settings '!$B$1),0)+2,"0")),'2019 Equip Index Factors'!C41)*0.01,0),F39))</f>
        <v>10</v>
      </c>
      <c r="G40" s="37">
        <f ca="1">IF(OR(B40=1,'M&amp;E Property Good Factor'!F41&gt;'Trends Settings '!$B$2),
ROUND('M&amp;E Property Good Factor'!F41*IF(B40&gt;ROUND($G$1*'Trends Settings '!$B$1,0),
INDIRECT("'2019 Equip Index Factors'!C"&amp;TEXT(ROUND(($G$1*'Trends Settings '!$B$1),0)+2,"0")),
'2019 Equip Index Factors'!C41)*0.01,0),
IF(OR('M&amp;E Property Good Factor'!F40 &gt; 'Trends Settings '!$B$2,B40 &lt;=ROUND($G$1*'Trends Settings '!$B$1,0)),
ROUND('Trends Settings '!$B$2*
IF(B40&gt;ROUND($G$1*'Trends Settings '!$B$1,0),INDIRECT("'2019 Equip Index Factors'!C"&amp;TEXT(ROUND(($G$1*'Trends Settings '!$B$1),0)+2,"0")),'2019 Equip Index Factors'!C41)*0.01,0),G39))</f>
        <v>10</v>
      </c>
      <c r="H40" s="37">
        <f ca="1">IF(OR(B40=1,'M&amp;E Property Good Factor'!G41&gt;'Trends Settings '!$B$2),
ROUND('M&amp;E Property Good Factor'!G41*IF(B40&gt;ROUND($H$1*'Trends Settings '!$B$1,0),
INDIRECT("'2019 Equip Index Factors'!C"&amp;TEXT(ROUND(($H$1*'Trends Settings '!$B$1),0)+2,"0")),
'2019 Equip Index Factors'!C41)*0.01,0),
IF(OR('M&amp;E Property Good Factor'!G40 &gt; 'Trends Settings '!$B$2,B40 &lt;=ROUND($H$1*'Trends Settings '!$B$1,0)),
ROUND('Trends Settings '!$B$2*
IF(B40&gt;ROUND($H$1*'Trends Settings '!$B$1,0),INDIRECT("'2019 Equip Index Factors'!C"&amp;TEXT(ROUND(($H$1*'Trends Settings '!$B$1),0)+2,"0")),'2019 Equip Index Factors'!C41)*0.01,0),H39))</f>
        <v>10</v>
      </c>
      <c r="I40" s="37">
        <f ca="1">IF(OR(B40=1,'M&amp;E Property Good Factor'!H41&gt;'Trends Settings '!$B$2),
ROUND('M&amp;E Property Good Factor'!H41*IF(B40&gt;ROUND($I$1*'Trends Settings '!$B$1,0),
INDIRECT("'2019 Equip Index Factors'!C"&amp;TEXT(ROUND(($I$1*'Trends Settings '!$B$1),0)+2,"0")),
'2019 Equip Index Factors'!C41)*0.01,0),
IF(OR('M&amp;E Property Good Factor'!H40 &gt; 'Trends Settings '!$B$2,B40 &lt;=ROUND($I$1*'Trends Settings '!$B$1,0)),
ROUND('Trends Settings '!$B$2*
IF(B40&gt;ROUND($I$1*'Trends Settings '!$B$1,0),INDIRECT("'2019 Equip Index Factors'!C"&amp;TEXT(ROUND(($I$1*'Trends Settings '!$B$1),0)+2,"0")),'2019 Equip Index Factors'!C41)*0.01,0),I39))</f>
        <v>10</v>
      </c>
      <c r="J40" s="37">
        <f ca="1">IF(OR(B40=1,'M&amp;E Property Good Factor'!I41&gt;'Trends Settings '!$B$2),
ROUND('M&amp;E Property Good Factor'!I41*IF(B40&gt;ROUND($J$1*'Trends Settings '!$B$1,0),
INDIRECT("'2019 Equip Index Factors'!C"&amp;TEXT(ROUND(($J$1*'Trends Settings '!$B$1),0)+2,"0")),
'2019 Equip Index Factors'!C41)*0.01,0),
IF(OR('M&amp;E Property Good Factor'!I40 &gt; 'Trends Settings '!$B$2,B40 &lt;=ROUND($J$1*'Trends Settings '!$B$1,0)),
ROUND('Trends Settings '!$B$2*
IF(B40&gt;ROUND($J$1*'Trends Settings '!$B$1,0),INDIRECT("'2019 Equip Index Factors'!C"&amp;TEXT(ROUND(($J$1*'Trends Settings '!$B$1),0)+2,"0")),'2019 Equip Index Factors'!C41)*0.01,0),J39))</f>
        <v>11</v>
      </c>
      <c r="K40" s="37">
        <f ca="1">IF(OR(B40=1,'M&amp;E Property Good Factor'!J41&gt;'Trends Settings '!$B$2),
ROUND('M&amp;E Property Good Factor'!J41*IF(B40&gt;ROUND($K$1*'Trends Settings '!$B$1,0),
INDIRECT("'2019 Equip Index Factors'!C"&amp;TEXT(ROUND(($K$1*'Trends Settings '!$B$1),0)+2,"0")),
'2019 Equip Index Factors'!C41)*0.01,0),
IF(OR('M&amp;E Property Good Factor'!J40 &gt; 'Trends Settings '!$B$2,B40 &lt;=ROUND($K$1*'Trends Settings '!$B$1,0)),
ROUND('Trends Settings '!$B$2*
IF(B40&gt;ROUND($K$1*'Trends Settings '!$B$1,0),INDIRECT("'2019 Equip Index Factors'!C"&amp;TEXT(ROUND(($K$1*'Trends Settings '!$B$1),0)+2,"0")),'2019 Equip Index Factors'!C41)*0.01,0),K39))</f>
        <v>11</v>
      </c>
      <c r="L40" s="37">
        <f ca="1">IF(OR(B40=1,'M&amp;E Property Good Factor'!K41&gt;'Trends Settings '!$B$2),
ROUND('M&amp;E Property Good Factor'!K41*IF(B40&gt;ROUND($L$1*'Trends Settings '!$B$1,0),
INDIRECT("'2019 Equip Index Factors'!C"&amp;TEXT(ROUND(($L$1*'Trends Settings '!$B$1),0)+2,"0")),
'2019 Equip Index Factors'!C41)*0.01,0),
IF(OR('M&amp;E Property Good Factor'!K40 &gt; 'Trends Settings '!$B$2,B40 &lt;=ROUND($L$1*'Trends Settings '!$B$1,0)),
ROUND('Trends Settings '!$B$2*
IF(B40&gt;ROUND($L$1*'Trends Settings '!$B$1,0),INDIRECT("'2019 Equip Index Factors'!C"&amp;TEXT(ROUND(($L$1*'Trends Settings '!$B$1),0)+2,"0")),'2019 Equip Index Factors'!C41)*0.01,0),L39))</f>
        <v>12</v>
      </c>
      <c r="M40" s="37">
        <f ca="1">IF(OR(B40=1,'M&amp;E Property Good Factor'!L41&gt;'Trends Settings '!$B$2),
ROUND('M&amp;E Property Good Factor'!L41*IF(B40&gt;ROUND($M$1*'Trends Settings '!$B$1,0),
INDIRECT("'2019 Equip Index Factors'!C"&amp;TEXT(ROUND(($M$1*'Trends Settings '!$B$1),0)+2,"0")),
'2019 Equip Index Factors'!C41)*0.01,0),
IF(OR('M&amp;E Property Good Factor'!L40 &gt; 'Trends Settings '!$B$2,B40 &lt;=ROUND($M$1*'Trends Settings '!$B$1,0)),
ROUND('Trends Settings '!$B$2*
IF(B40&gt;ROUND($M$1*'Trends Settings '!$B$1,0),INDIRECT("'2019 Equip Index Factors'!C"&amp;TEXT(ROUND(($M$1*'Trends Settings '!$B$1),0)+2,"0")),'2019 Equip Index Factors'!C41)*0.01,0),M39))</f>
        <v>12</v>
      </c>
      <c r="N40" s="37">
        <f ca="1">IF(OR(B40=1,'M&amp;E Property Good Factor'!M41&gt;'Trends Settings '!$B$2),
ROUND('M&amp;E Property Good Factor'!M41*IF(B40&gt;ROUND($N$1*'Trends Settings '!$B$1,0),
INDIRECT("'2019 Equip Index Factors'!C"&amp;TEXT(ROUND(($N$1*'Trends Settings '!$B$1),0)+2,"0")),
'2019 Equip Index Factors'!C41)*0.01,0),
IF(OR('M&amp;E Property Good Factor'!M40 &gt; 'Trends Settings '!$B$2,B40 &lt;=ROUND($N$1*'Trends Settings '!$B$1,0)),
ROUND('Trends Settings '!$B$2*
IF(B40&gt;ROUND($N$1*'Trends Settings '!$B$1,0),INDIRECT("'2019 Equip Index Factors'!C"&amp;TEXT(ROUND(($N$1*'Trends Settings '!$B$1),0)+2,"0")),'2019 Equip Index Factors'!C41)*0.01,0),N39))</f>
        <v>12</v>
      </c>
      <c r="O40" s="37">
        <f ca="1">IF(OR(B40=1,'M&amp;E Property Good Factor'!N41&gt;'Trends Settings '!$B$2),
ROUND('M&amp;E Property Good Factor'!N41*IF(B40&gt;ROUND($O$1*'Trends Settings '!$B$1,0),
INDIRECT("'2019 Equip Index Factors'!C"&amp;TEXT(ROUND(($O$1*'Trends Settings '!$B$1),0)+2,"0")),
'2019 Equip Index Factors'!C41)*0.01,0),
IF(OR('M&amp;E Property Good Factor'!N40 &gt; 'Trends Settings '!$B$2,B40 &lt;=ROUND($O$1*'Trends Settings '!$B$1,0)),
ROUND('Trends Settings '!$B$2*
IF(B40&gt;ROUND($O$1*'Trends Settings '!$B$1,0),INDIRECT("'2019 Equip Index Factors'!C"&amp;TEXT(ROUND(($O$1*'Trends Settings '!$B$1),0)+2,"0")),'2019 Equip Index Factors'!C41)*0.01,0),O39))</f>
        <v>12</v>
      </c>
      <c r="P40" s="37">
        <f ca="1">IF(OR(B40=1,'M&amp;E Property Good Factor'!O41&gt;'Trends Settings '!$B$2),
ROUND('M&amp;E Property Good Factor'!O41*IF(B40&gt;ROUND($P$1*'Trends Settings '!$B$1,0),
INDIRECT("'2019 Equip Index Factors'!C"&amp;TEXT(ROUND(($P$1*'Trends Settings '!$B$1),0)+2,"0")),
'2019 Equip Index Factors'!C41)*0.01,0),
IF(OR('M&amp;E Property Good Factor'!O40 &gt; 'Trends Settings '!$B$2,B40 &lt;=ROUND($P$1*'Trends Settings '!$B$1,0)),
ROUND('Trends Settings '!$B$2*
IF(B40&gt;ROUND($P$1*'Trends Settings '!$B$1,0),INDIRECT("'2019 Equip Index Factors'!C"&amp;TEXT(ROUND(($P$1*'Trends Settings '!$B$1),0)+2,"0")),'2019 Equip Index Factors'!C41)*0.01,0),P39))</f>
        <v>13</v>
      </c>
      <c r="Q40" s="37">
        <f ca="1">IF(OR(B40=1,'M&amp;E Property Good Factor'!P41&gt;'Trends Settings '!$B$2),
ROUND('M&amp;E Property Good Factor'!P41*IF(B40&gt;ROUND($Q$1*'Trends Settings '!$B$1,0),
INDIRECT("'2019 Equip Index Factors'!C"&amp;TEXT(ROUND(($Q$1*'Trends Settings '!$B$1),0)+2,"0")),
'2019 Equip Index Factors'!C41)*0.01,0),
IF(OR('M&amp;E Property Good Factor'!P40 &gt; 'Trends Settings '!$B$2,B40 &lt;=ROUND($Q$1*'Trends Settings '!$B$1,0)),
ROUND('Trends Settings '!$B$2*
IF(B40&gt;ROUND($Q$1*'Trends Settings '!$B$1,0),INDIRECT("'2019 Equip Index Factors'!C"&amp;TEXT(ROUND(($Q$1*'Trends Settings '!$B$1),0)+2,"0")),'2019 Equip Index Factors'!C41)*0.01,0),Q39))</f>
        <v>13</v>
      </c>
      <c r="R40" s="37">
        <f ca="1">IF(OR(B40=1,'M&amp;E Property Good Factor'!Q41&gt;'Trends Settings '!$B$2),
ROUND('M&amp;E Property Good Factor'!Q41*IF(B40&gt;ROUND($R$1*'Trends Settings '!$B$1,0),
INDIRECT("'2019 Equip Index Factors'!C"&amp;TEXT(ROUND(($R$1*'Trends Settings '!$B$1),0)+2,"0")),
'2019 Equip Index Factors'!C41)*0.01,0),
IF(OR('M&amp;E Property Good Factor'!Q40 &gt; 'Trends Settings '!$B$2,B40 &lt;=ROUND($R$1*'Trends Settings '!$B$1,0)),
ROUND('Trends Settings '!$B$2*
IF(B40&gt;ROUND($R$1*'Trends Settings '!$B$1,0),INDIRECT("'2019 Equip Index Factors'!C"&amp;TEXT(ROUND(($R$1*'Trends Settings '!$B$1),0)+2,"0")),'2019 Equip Index Factors'!C41)*0.01,0),R39))</f>
        <v>13</v>
      </c>
      <c r="S40" s="37">
        <f ca="1">IF(OR(B40=1,'M&amp;E Property Good Factor'!R41&gt;'Trends Settings '!$B$2),
ROUND('M&amp;E Property Good Factor'!R41*IF(B40&gt;ROUND($S$1*'Trends Settings '!$B$1,0),
INDIRECT("'2019 Equip Index Factors'!C"&amp;TEXT(ROUND(($S$1*'Trends Settings '!$B$1),0)+2,"0")),
'2019 Equip Index Factors'!C41)*0.01,0),
IF(OR('M&amp;E Property Good Factor'!R40 &gt; 'Trends Settings '!$B$2,B40 &lt;=ROUND($S$1*'Trends Settings '!$B$1,0)),
ROUND('Trends Settings '!$B$2*
IF(B40&gt;ROUND($S$1*'Trends Settings '!$B$1,0),INDIRECT("'2019 Equip Index Factors'!C"&amp;TEXT(ROUND(($S$1*'Trends Settings '!$B$1),0)+2,"0")),'2019 Equip Index Factors'!C41)*0.01,0),S39))</f>
        <v>14</v>
      </c>
      <c r="T40" s="37">
        <f ca="1">IF(OR(B40=1,'M&amp;E Property Good Factor'!S41&gt;'Trends Settings '!$B$2),
ROUND('M&amp;E Property Good Factor'!S41*IF(B40&gt;ROUND($T$1*'Trends Settings '!$B$1,0),
INDIRECT("'2019 Equip Index Factors'!C"&amp;TEXT(ROUND(($T$1*'Trends Settings '!$B$1),0)+2,"0")),
'2019 Equip Index Factors'!C41)*0.01,0),
IF(OR('M&amp;E Property Good Factor'!S40 &gt; 'Trends Settings '!$B$2,B40 &lt;=ROUND($T$1*'Trends Settings '!$B$1,0)),
ROUND('Trends Settings '!$B$2*
IF(B40&gt;ROUND($T$1*'Trends Settings '!$B$1,0),INDIRECT("'2019 Equip Index Factors'!C"&amp;TEXT(ROUND(($T$1*'Trends Settings '!$B$1),0)+2,"0")),'2019 Equip Index Factors'!C41)*0.01,0),T39))</f>
        <v>15</v>
      </c>
      <c r="U40" s="37">
        <f ca="1">IF(OR(B40=1,'M&amp;E Property Good Factor'!T41&gt;'Trends Settings '!$B$2),
ROUND('M&amp;E Property Good Factor'!T41*IF(B40&gt;ROUND($U$1*'Trends Settings '!$B$1,0),
INDIRECT("'2019 Equip Index Factors'!C"&amp;TEXT(ROUND(($U$1*'Trends Settings '!$B$1),0)+2,"0")),
'2019 Equip Index Factors'!C41)*0.01,0),
IF(OR('M&amp;E Property Good Factor'!T40 &gt; 'Trends Settings '!$B$2,B40 &lt;=ROUND($U$1*'Trends Settings '!$B$1,0)),
ROUND('Trends Settings '!$B$2*
IF(B40&gt;ROUND($U$1*'Trends Settings '!$B$1,0),INDIRECT("'2019 Equip Index Factors'!C"&amp;TEXT(ROUND(($U$1*'Trends Settings '!$B$1),0)+2,"0")),'2019 Equip Index Factors'!C41)*0.01,0),U39))</f>
        <v>27</v>
      </c>
      <c r="V40" s="37">
        <f ca="1">IF(OR(B40=1,'M&amp;E Property Good Factor'!U41&gt;'Trends Settings '!$B$2),
ROUND('M&amp;E Property Good Factor'!U41*IF(B40&gt;ROUND($V$1*'Trends Settings '!$B$1,0),
INDIRECT("'2019 Equip Index Factors'!C"&amp;TEXT(ROUND(($V$1*'Trends Settings '!$B$1),0)+2,"0")),
'2019 Equip Index Factors'!C41)*0.01,0),
IF(OR('M&amp;E Property Good Factor'!U40 &gt; 'Trends Settings '!$B$2,B40 &lt;=ROUND($V$1*'Trends Settings '!$B$1,0)),
ROUND('Trends Settings '!$B$2*
IF(B40&gt;ROUND($V$1*'Trends Settings '!$B$1,0),INDIRECT("'2019 Equip Index Factors'!C"&amp;TEXT(ROUND(($V$1*'Trends Settings '!$B$1),0)+2,"0")),'2019 Equip Index Factors'!C41)*0.01,0),V39))</f>
        <v>48</v>
      </c>
      <c r="W40" s="37">
        <f ca="1">IF(OR(B40=1,'M&amp;E Property Good Factor'!V41&gt;'Trends Settings '!$B$2),
ROUND('M&amp;E Property Good Factor'!V41*IF(B40&gt;ROUND($W$1*'Trends Settings '!$B$1,0),
INDIRECT("'2019 Equip Index Factors'!C"&amp;TEXT(ROUND(($W$1*'Trends Settings '!$B$1),0)+2,"0")),
'2019 Equip Index Factors'!C41)*0.01,0),
IF(OR('M&amp;E Property Good Factor'!V40 &gt; 'Trends Settings '!$B$2,B40 &lt;=ROUND($W$1*'Trends Settings '!$B$1,0)),
ROUND('Trends Settings '!$B$2*
IF(B40&gt;ROUND($W$1*'Trends Settings '!$B$1,0),INDIRECT("'2019 Equip Index Factors'!C"&amp;TEXT(ROUND(($W$1*'Trends Settings '!$B$1),0)+2,"0")),'2019 Equip Index Factors'!C41)*0.01,0),W39))</f>
        <v>69</v>
      </c>
    </row>
    <row r="41" spans="1:23" ht="12.75" customHeight="1">
      <c r="A41" s="60">
        <v>1980</v>
      </c>
      <c r="B41" s="32">
        <v>40</v>
      </c>
      <c r="C41" s="37">
        <f ca="1">IF(OR(B41=1,'M&amp;E Property Good Factor'!B42&gt;'Trends Settings '!$B$2),ROUND('M&amp;E Property Good Factor'!B42*IF(B41&gt;ROUND($C$1*'Trends Settings '!$B$1,0),INDIRECT("'2019 Equip Index Factors'!C"&amp;TEXT(ROUND(($C$1*'Trends Settings '!$B$1),0)+2,"0")),'2019 Equip Index Factors'!C42)*0.01,0),IF(OR('M&amp;E Property Good Factor'!B41 &gt; 'Trends Settings '!$B$2,B41 &lt;=ROUND($C$1*'Trends Settings '!$B$1,0)),ROUND('Trends Settings '!$B$2*IF(B41&gt;ROUND($C$1*'Trends Settings '!$B$1,0),INDIRECT("'2019 Equip Index Factors'!C"&amp;TEXT(ROUND(($C$1*'Trends Settings '!$B$1),0)+2,"0")),'2019 Equip Index Factors'!C42)*0.01,0),C40))</f>
        <v>10</v>
      </c>
      <c r="D41" s="37">
        <f ca="1">IF(OR(B41=1,'M&amp;E Property Good Factor'!C42&gt;'Trends Settings '!$B$2),
ROUND('M&amp;E Property Good Factor'!C42*IF(B41&gt;ROUND($D$1*'Trends Settings '!$B$1,0),
INDIRECT("'2019 Equip Index Factors'!C"&amp;TEXT(ROUND(($D$1*'Trends Settings '!$B$1),0)+2,"0")),
'2019 Equip Index Factors'!C42)*0.01,0),
IF(OR('M&amp;E Property Good Factor'!C41 &gt; 'Trends Settings '!$B$2,B41 &lt;=ROUND($D$1*'Trends Settings '!$B$1,0)),
ROUND('Trends Settings '!$B$2*
IF(B41&gt;ROUND($D$1*'Trends Settings '!$B$1,0),INDIRECT("'2019 Equip Index Factors'!C"&amp;TEXT(ROUND(($D$1*'Trends Settings '!$B$1),0)+2,"0")),'2019 Equip Index Factors'!C42)*0.01,0),D40))</f>
        <v>10</v>
      </c>
      <c r="E41" s="37">
        <f ca="1">IF(OR(B41=1,'M&amp;E Property Good Factor'!D42&gt;'Trends Settings '!$B$2),
ROUND('M&amp;E Property Good Factor'!D42*IF(B41&gt;ROUND($E$1*'Trends Settings '!$B$1,0),
INDIRECT("'2019 Equip Index Factors'!C"&amp;TEXT(ROUND(($E$1*'Trends Settings '!$B$1),0)+2,"0")),
'2019 Equip Index Factors'!C42)*0.01,0),
IF(OR('M&amp;E Property Good Factor'!D41 &gt; 'Trends Settings '!$B$2,B41 &lt;=ROUND($E$1*'Trends Settings '!$B$1,0)),
ROUND('Trends Settings '!$B$2*
IF(B41&gt;ROUND($E$1*'Trends Settings '!$B$1,0),INDIRECT("'2019 Equip Index Factors'!C"&amp;TEXT(ROUND(($E$1*'Trends Settings '!$B$1),0)+2,"0")),'2019 Equip Index Factors'!C42)*0.01,0),E40))</f>
        <v>10</v>
      </c>
      <c r="F41" s="37">
        <f ca="1">IF(OR(B41=1,'M&amp;E Property Good Factor'!E42&gt;'Trends Settings '!$B$2),
ROUND('M&amp;E Property Good Factor'!E42*IF(B41&gt;ROUND($F$1*'Trends Settings '!$B$1,0),
INDIRECT("'2019 Equip Index Factors'!C"&amp;TEXT(ROUND(($F$1*'Trends Settings '!$B$1),0)+2,"0")),
'2019 Equip Index Factors'!C42)*0.01,0),
IF(OR('M&amp;E Property Good Factor'!E41 &gt; 'Trends Settings '!$B$2,B41 &lt;=ROUND($F$1*'Trends Settings '!$B$1,0)),
ROUND('Trends Settings '!$B$2*
IF(B41&gt;ROUND($F$1*'Trends Settings '!$B$1,0),INDIRECT("'2019 Equip Index Factors'!C"&amp;TEXT(ROUND(($F$1*'Trends Settings '!$B$1),0)+2,"0")),'2019 Equip Index Factors'!C42)*0.01,0),F40))</f>
        <v>10</v>
      </c>
      <c r="G41" s="37">
        <f ca="1">IF(OR(B41=1,'M&amp;E Property Good Factor'!F42&gt;'Trends Settings '!$B$2),
ROUND('M&amp;E Property Good Factor'!F42*IF(B41&gt;ROUND($G$1*'Trends Settings '!$B$1,0),
INDIRECT("'2019 Equip Index Factors'!C"&amp;TEXT(ROUND(($G$1*'Trends Settings '!$B$1),0)+2,"0")),
'2019 Equip Index Factors'!C42)*0.01,0),
IF(OR('M&amp;E Property Good Factor'!F41 &gt; 'Trends Settings '!$B$2,B41 &lt;=ROUND($G$1*'Trends Settings '!$B$1,0)),
ROUND('Trends Settings '!$B$2*
IF(B41&gt;ROUND($G$1*'Trends Settings '!$B$1,0),INDIRECT("'2019 Equip Index Factors'!C"&amp;TEXT(ROUND(($G$1*'Trends Settings '!$B$1),0)+2,"0")),'2019 Equip Index Factors'!C42)*0.01,0),G40))</f>
        <v>10</v>
      </c>
      <c r="H41" s="37">
        <f ca="1">IF(OR(B41=1,'M&amp;E Property Good Factor'!G42&gt;'Trends Settings '!$B$2),
ROUND('M&amp;E Property Good Factor'!G42*IF(B41&gt;ROUND($H$1*'Trends Settings '!$B$1,0),
INDIRECT("'2019 Equip Index Factors'!C"&amp;TEXT(ROUND(($H$1*'Trends Settings '!$B$1),0)+2,"0")),
'2019 Equip Index Factors'!C42)*0.01,0),
IF(OR('M&amp;E Property Good Factor'!G41 &gt; 'Trends Settings '!$B$2,B41 &lt;=ROUND($H$1*'Trends Settings '!$B$1,0)),
ROUND('Trends Settings '!$B$2*
IF(B41&gt;ROUND($H$1*'Trends Settings '!$B$1,0),INDIRECT("'2019 Equip Index Factors'!C"&amp;TEXT(ROUND(($H$1*'Trends Settings '!$B$1),0)+2,"0")),'2019 Equip Index Factors'!C42)*0.01,0),H40))</f>
        <v>10</v>
      </c>
      <c r="I41" s="37">
        <f ca="1">IF(OR(B41=1,'M&amp;E Property Good Factor'!H42&gt;'Trends Settings '!$B$2),
ROUND('M&amp;E Property Good Factor'!H42*IF(B41&gt;ROUND($I$1*'Trends Settings '!$B$1,0),
INDIRECT("'2019 Equip Index Factors'!C"&amp;TEXT(ROUND(($I$1*'Trends Settings '!$B$1),0)+2,"0")),
'2019 Equip Index Factors'!C42)*0.01,0),
IF(OR('M&amp;E Property Good Factor'!H41 &gt; 'Trends Settings '!$B$2,B41 &lt;=ROUND($I$1*'Trends Settings '!$B$1,0)),
ROUND('Trends Settings '!$B$2*
IF(B41&gt;ROUND($I$1*'Trends Settings '!$B$1,0),INDIRECT("'2019 Equip Index Factors'!C"&amp;TEXT(ROUND(($I$1*'Trends Settings '!$B$1),0)+2,"0")),'2019 Equip Index Factors'!C42)*0.01,0),I40))</f>
        <v>10</v>
      </c>
      <c r="J41" s="37">
        <f ca="1">IF(OR(B41=1,'M&amp;E Property Good Factor'!I42&gt;'Trends Settings '!$B$2),
ROUND('M&amp;E Property Good Factor'!I42*IF(B41&gt;ROUND($J$1*'Trends Settings '!$B$1,0),
INDIRECT("'2019 Equip Index Factors'!C"&amp;TEXT(ROUND(($J$1*'Trends Settings '!$B$1),0)+2,"0")),
'2019 Equip Index Factors'!C42)*0.01,0),
IF(OR('M&amp;E Property Good Factor'!I41 &gt; 'Trends Settings '!$B$2,B41 &lt;=ROUND($J$1*'Trends Settings '!$B$1,0)),
ROUND('Trends Settings '!$B$2*
IF(B41&gt;ROUND($J$1*'Trends Settings '!$B$1,0),INDIRECT("'2019 Equip Index Factors'!C"&amp;TEXT(ROUND(($J$1*'Trends Settings '!$B$1),0)+2,"0")),'2019 Equip Index Factors'!C42)*0.01,0),J40))</f>
        <v>11</v>
      </c>
      <c r="K41" s="37">
        <f ca="1">IF(OR(B41=1,'M&amp;E Property Good Factor'!J42&gt;'Trends Settings '!$B$2),
ROUND('M&amp;E Property Good Factor'!J42*IF(B41&gt;ROUND($K$1*'Trends Settings '!$B$1,0),
INDIRECT("'2019 Equip Index Factors'!C"&amp;TEXT(ROUND(($K$1*'Trends Settings '!$B$1),0)+2,"0")),
'2019 Equip Index Factors'!C42)*0.01,0),
IF(OR('M&amp;E Property Good Factor'!J41 &gt; 'Trends Settings '!$B$2,B41 &lt;=ROUND($K$1*'Trends Settings '!$B$1,0)),
ROUND('Trends Settings '!$B$2*
IF(B41&gt;ROUND($K$1*'Trends Settings '!$B$1,0),INDIRECT("'2019 Equip Index Factors'!C"&amp;TEXT(ROUND(($K$1*'Trends Settings '!$B$1),0)+2,"0")),'2019 Equip Index Factors'!C42)*0.01,0),K40))</f>
        <v>11</v>
      </c>
      <c r="L41" s="37">
        <f ca="1">IF(OR(B41=1,'M&amp;E Property Good Factor'!K42&gt;'Trends Settings '!$B$2),
ROUND('M&amp;E Property Good Factor'!K42*IF(B41&gt;ROUND($L$1*'Trends Settings '!$B$1,0),
INDIRECT("'2019 Equip Index Factors'!C"&amp;TEXT(ROUND(($L$1*'Trends Settings '!$B$1),0)+2,"0")),
'2019 Equip Index Factors'!C42)*0.01,0),
IF(OR('M&amp;E Property Good Factor'!K41 &gt; 'Trends Settings '!$B$2,B41 &lt;=ROUND($L$1*'Trends Settings '!$B$1,0)),
ROUND('Trends Settings '!$B$2*
IF(B41&gt;ROUND($L$1*'Trends Settings '!$B$1,0),INDIRECT("'2019 Equip Index Factors'!C"&amp;TEXT(ROUND(($L$1*'Trends Settings '!$B$1),0)+2,"0")),'2019 Equip Index Factors'!C42)*0.01,0),L40))</f>
        <v>12</v>
      </c>
      <c r="M41" s="37">
        <f ca="1">IF(OR(B41=1,'M&amp;E Property Good Factor'!L42&gt;'Trends Settings '!$B$2),
ROUND('M&amp;E Property Good Factor'!L42*IF(B41&gt;ROUND($M$1*'Trends Settings '!$B$1,0),
INDIRECT("'2019 Equip Index Factors'!C"&amp;TEXT(ROUND(($M$1*'Trends Settings '!$B$1),0)+2,"0")),
'2019 Equip Index Factors'!C42)*0.01,0),
IF(OR('M&amp;E Property Good Factor'!L41 &gt; 'Trends Settings '!$B$2,B41 &lt;=ROUND($M$1*'Trends Settings '!$B$1,0)),
ROUND('Trends Settings '!$B$2*
IF(B41&gt;ROUND($M$1*'Trends Settings '!$B$1,0),INDIRECT("'2019 Equip Index Factors'!C"&amp;TEXT(ROUND(($M$1*'Trends Settings '!$B$1),0)+2,"0")),'2019 Equip Index Factors'!C42)*0.01,0),M40))</f>
        <v>12</v>
      </c>
      <c r="N41" s="37">
        <f ca="1">IF(OR(B41=1,'M&amp;E Property Good Factor'!M42&gt;'Trends Settings '!$B$2),
ROUND('M&amp;E Property Good Factor'!M42*IF(B41&gt;ROUND($N$1*'Trends Settings '!$B$1,0),
INDIRECT("'2019 Equip Index Factors'!C"&amp;TEXT(ROUND(($N$1*'Trends Settings '!$B$1),0)+2,"0")),
'2019 Equip Index Factors'!C42)*0.01,0),
IF(OR('M&amp;E Property Good Factor'!M41 &gt; 'Trends Settings '!$B$2,B41 &lt;=ROUND($N$1*'Trends Settings '!$B$1,0)),
ROUND('Trends Settings '!$B$2*
IF(B41&gt;ROUND($N$1*'Trends Settings '!$B$1,0),INDIRECT("'2019 Equip Index Factors'!C"&amp;TEXT(ROUND(($N$1*'Trends Settings '!$B$1),0)+2,"0")),'2019 Equip Index Factors'!C42)*0.01,0),N40))</f>
        <v>12</v>
      </c>
      <c r="O41" s="37">
        <f ca="1">IF(OR(B41=1,'M&amp;E Property Good Factor'!N42&gt;'Trends Settings '!$B$2),
ROUND('M&amp;E Property Good Factor'!N42*IF(B41&gt;ROUND($O$1*'Trends Settings '!$B$1,0),
INDIRECT("'2019 Equip Index Factors'!C"&amp;TEXT(ROUND(($O$1*'Trends Settings '!$B$1),0)+2,"0")),
'2019 Equip Index Factors'!C42)*0.01,0),
IF(OR('M&amp;E Property Good Factor'!N41 &gt; 'Trends Settings '!$B$2,B41 &lt;=ROUND($O$1*'Trends Settings '!$B$1,0)),
ROUND('Trends Settings '!$B$2*
IF(B41&gt;ROUND($O$1*'Trends Settings '!$B$1,0),INDIRECT("'2019 Equip Index Factors'!C"&amp;TEXT(ROUND(($O$1*'Trends Settings '!$B$1),0)+2,"0")),'2019 Equip Index Factors'!C42)*0.01,0),O40))</f>
        <v>12</v>
      </c>
      <c r="P41" s="37">
        <f ca="1">IF(OR(B41=1,'M&amp;E Property Good Factor'!O42&gt;'Trends Settings '!$B$2),
ROUND('M&amp;E Property Good Factor'!O42*IF(B41&gt;ROUND($P$1*'Trends Settings '!$B$1,0),
INDIRECT("'2019 Equip Index Factors'!C"&amp;TEXT(ROUND(($P$1*'Trends Settings '!$B$1),0)+2,"0")),
'2019 Equip Index Factors'!C42)*0.01,0),
IF(OR('M&amp;E Property Good Factor'!O41 &gt; 'Trends Settings '!$B$2,B41 &lt;=ROUND($P$1*'Trends Settings '!$B$1,0)),
ROUND('Trends Settings '!$B$2*
IF(B41&gt;ROUND($P$1*'Trends Settings '!$B$1,0),INDIRECT("'2019 Equip Index Factors'!C"&amp;TEXT(ROUND(($P$1*'Trends Settings '!$B$1),0)+2,"0")),'2019 Equip Index Factors'!C42)*0.01,0),P40))</f>
        <v>13</v>
      </c>
      <c r="Q41" s="37">
        <f ca="1">IF(OR(B41=1,'M&amp;E Property Good Factor'!P42&gt;'Trends Settings '!$B$2),
ROUND('M&amp;E Property Good Factor'!P42*IF(B41&gt;ROUND($Q$1*'Trends Settings '!$B$1,0),
INDIRECT("'2019 Equip Index Factors'!C"&amp;TEXT(ROUND(($Q$1*'Trends Settings '!$B$1),0)+2,"0")),
'2019 Equip Index Factors'!C42)*0.01,0),
IF(OR('M&amp;E Property Good Factor'!P41 &gt; 'Trends Settings '!$B$2,B41 &lt;=ROUND($Q$1*'Trends Settings '!$B$1,0)),
ROUND('Trends Settings '!$B$2*
IF(B41&gt;ROUND($Q$1*'Trends Settings '!$B$1,0),INDIRECT("'2019 Equip Index Factors'!C"&amp;TEXT(ROUND(($Q$1*'Trends Settings '!$B$1),0)+2,"0")),'2019 Equip Index Factors'!C42)*0.01,0),Q40))</f>
        <v>13</v>
      </c>
      <c r="R41" s="37">
        <f ca="1">IF(OR(B41=1,'M&amp;E Property Good Factor'!Q42&gt;'Trends Settings '!$B$2),
ROUND('M&amp;E Property Good Factor'!Q42*IF(B41&gt;ROUND($R$1*'Trends Settings '!$B$1,0),
INDIRECT("'2019 Equip Index Factors'!C"&amp;TEXT(ROUND(($R$1*'Trends Settings '!$B$1),0)+2,"0")),
'2019 Equip Index Factors'!C42)*0.01,0),
IF(OR('M&amp;E Property Good Factor'!Q41 &gt; 'Trends Settings '!$B$2,B41 &lt;=ROUND($R$1*'Trends Settings '!$B$1,0)),
ROUND('Trends Settings '!$B$2*
IF(B41&gt;ROUND($R$1*'Trends Settings '!$B$1,0),INDIRECT("'2019 Equip Index Factors'!C"&amp;TEXT(ROUND(($R$1*'Trends Settings '!$B$1),0)+2,"0")),'2019 Equip Index Factors'!C42)*0.01,0),R40))</f>
        <v>13</v>
      </c>
      <c r="S41" s="37">
        <f ca="1">IF(OR(B41=1,'M&amp;E Property Good Factor'!R42&gt;'Trends Settings '!$B$2),
ROUND('M&amp;E Property Good Factor'!R42*IF(B41&gt;ROUND($S$1*'Trends Settings '!$B$1,0),
INDIRECT("'2019 Equip Index Factors'!C"&amp;TEXT(ROUND(($S$1*'Trends Settings '!$B$1),0)+2,"0")),
'2019 Equip Index Factors'!C42)*0.01,0),
IF(OR('M&amp;E Property Good Factor'!R41 &gt; 'Trends Settings '!$B$2,B41 &lt;=ROUND($S$1*'Trends Settings '!$B$1,0)),
ROUND('Trends Settings '!$B$2*
IF(B41&gt;ROUND($S$1*'Trends Settings '!$B$1,0),INDIRECT("'2019 Equip Index Factors'!C"&amp;TEXT(ROUND(($S$1*'Trends Settings '!$B$1),0)+2,"0")),'2019 Equip Index Factors'!C42)*0.01,0),S40))</f>
        <v>14</v>
      </c>
      <c r="T41" s="37">
        <f ca="1">IF(OR(B41=1,'M&amp;E Property Good Factor'!S42&gt;'Trends Settings '!$B$2),
ROUND('M&amp;E Property Good Factor'!S42*IF(B41&gt;ROUND($T$1*'Trends Settings '!$B$1,0),
INDIRECT("'2019 Equip Index Factors'!C"&amp;TEXT(ROUND(($T$1*'Trends Settings '!$B$1),0)+2,"0")),
'2019 Equip Index Factors'!C42)*0.01,0),
IF(OR('M&amp;E Property Good Factor'!S41 &gt; 'Trends Settings '!$B$2,B41 &lt;=ROUND($T$1*'Trends Settings '!$B$1,0)),
ROUND('Trends Settings '!$B$2*
IF(B41&gt;ROUND($T$1*'Trends Settings '!$B$1,0),INDIRECT("'2019 Equip Index Factors'!C"&amp;TEXT(ROUND(($T$1*'Trends Settings '!$B$1),0)+2,"0")),'2019 Equip Index Factors'!C42)*0.01,0),T40))</f>
        <v>15</v>
      </c>
      <c r="U41" s="37">
        <f ca="1">IF(OR(B41=1,'M&amp;E Property Good Factor'!T42&gt;'Trends Settings '!$B$2),
ROUND('M&amp;E Property Good Factor'!T42*IF(B41&gt;ROUND($U$1*'Trends Settings '!$B$1,0),
INDIRECT("'2019 Equip Index Factors'!C"&amp;TEXT(ROUND(($U$1*'Trends Settings '!$B$1),0)+2,"0")),
'2019 Equip Index Factors'!C42)*0.01,0),
IF(OR('M&amp;E Property Good Factor'!T41 &gt; 'Trends Settings '!$B$2,B41 &lt;=ROUND($U$1*'Trends Settings '!$B$1,0)),
ROUND('Trends Settings '!$B$2*
IF(B41&gt;ROUND($U$1*'Trends Settings '!$B$1,0),INDIRECT("'2019 Equip Index Factors'!C"&amp;TEXT(ROUND(($U$1*'Trends Settings '!$B$1),0)+2,"0")),'2019 Equip Index Factors'!C42)*0.01,0),U40))</f>
        <v>23</v>
      </c>
      <c r="V41" s="37">
        <f ca="1">IF(OR(B41=1,'M&amp;E Property Good Factor'!U42&gt;'Trends Settings '!$B$2),
ROUND('M&amp;E Property Good Factor'!U42*IF(B41&gt;ROUND($V$1*'Trends Settings '!$B$1,0),
INDIRECT("'2019 Equip Index Factors'!C"&amp;TEXT(ROUND(($V$1*'Trends Settings '!$B$1),0)+2,"0")),
'2019 Equip Index Factors'!C42)*0.01,0),
IF(OR('M&amp;E Property Good Factor'!U41 &gt; 'Trends Settings '!$B$2,B41 &lt;=ROUND($V$1*'Trends Settings '!$B$1,0)),
ROUND('Trends Settings '!$B$2*
IF(B41&gt;ROUND($V$1*'Trends Settings '!$B$1,0),INDIRECT("'2019 Equip Index Factors'!C"&amp;TEXT(ROUND(($V$1*'Trends Settings '!$B$1),0)+2,"0")),'2019 Equip Index Factors'!C42)*0.01,0),V40))</f>
        <v>48</v>
      </c>
      <c r="W41" s="37">
        <f ca="1">IF(OR(B41=1,'M&amp;E Property Good Factor'!V42&gt;'Trends Settings '!$B$2),
ROUND('M&amp;E Property Good Factor'!V42*IF(B41&gt;ROUND($W$1*'Trends Settings '!$B$1,0),
INDIRECT("'2019 Equip Index Factors'!C"&amp;TEXT(ROUND(($W$1*'Trends Settings '!$B$1),0)+2,"0")),
'2019 Equip Index Factors'!C42)*0.01,0),
IF(OR('M&amp;E Property Good Factor'!V41 &gt; 'Trends Settings '!$B$2,B41 &lt;=ROUND($W$1*'Trends Settings '!$B$1,0)),
ROUND('Trends Settings '!$B$2*
IF(B41&gt;ROUND($W$1*'Trends Settings '!$B$1,0),INDIRECT("'2019 Equip Index Factors'!C"&amp;TEXT(ROUND(($W$1*'Trends Settings '!$B$1),0)+2,"0")),'2019 Equip Index Factors'!C42)*0.01,0),W40))</f>
        <v>74</v>
      </c>
    </row>
  </sheetData>
  <pageMargins left="0.7" right="0.7" top="0.75" bottom="0.75" header="0.3" footer="0.3"/>
  <pageSetup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W41"/>
  <sheetViews>
    <sheetView zoomScaleNormal="100" workbookViewId="0">
      <selection activeCell="D5" sqref="D5"/>
    </sheetView>
  </sheetViews>
  <sheetFormatPr defaultColWidth="6.28515625" defaultRowHeight="15"/>
  <cols>
    <col min="1" max="1" width="14.140625" style="21" bestFit="1" customWidth="1" collapsed="1"/>
    <col min="2" max="2" width="6.28515625" style="21" collapsed="1"/>
    <col min="3" max="3" width="6.28515625" style="22" customWidth="1" collapsed="1"/>
    <col min="4" max="11" width="6.28515625" style="21" customWidth="1" collapsed="1"/>
    <col min="12" max="12" width="6.28515625" style="56" customWidth="1" collapsed="1"/>
    <col min="13" max="14" width="6.28515625" style="21" customWidth="1" collapsed="1"/>
    <col min="15" max="15" width="13.140625" style="56" customWidth="1" collapsed="1"/>
    <col min="16" max="19" width="6.28515625" style="21" customWidth="1" collapsed="1"/>
    <col min="20" max="20" width="6.28515625" style="66" collapsed="1"/>
    <col min="21" max="23" width="6.28515625" style="21" customWidth="1" collapsed="1"/>
    <col min="24" max="16384" width="6.28515625" style="21" collapsed="1"/>
  </cols>
  <sheetData>
    <row r="1" spans="1:23" ht="32.1" customHeight="1">
      <c r="A1" s="64" t="s">
        <v>7</v>
      </c>
      <c r="B1" s="64" t="s">
        <v>6</v>
      </c>
      <c r="C1" s="65">
        <v>3</v>
      </c>
      <c r="D1" s="65">
        <v>4</v>
      </c>
      <c r="E1" s="65">
        <v>5</v>
      </c>
      <c r="F1" s="65">
        <v>6</v>
      </c>
      <c r="G1" s="65">
        <v>7</v>
      </c>
      <c r="H1" s="65">
        <v>8</v>
      </c>
      <c r="I1" s="65">
        <v>9</v>
      </c>
      <c r="J1" s="65">
        <v>10</v>
      </c>
      <c r="K1" s="65">
        <v>11</v>
      </c>
      <c r="L1" s="65">
        <v>12</v>
      </c>
      <c r="M1" s="65">
        <v>13</v>
      </c>
      <c r="N1" s="65">
        <v>14</v>
      </c>
      <c r="O1" s="65">
        <v>15</v>
      </c>
      <c r="P1" s="65">
        <v>17</v>
      </c>
      <c r="Q1" s="65">
        <v>18</v>
      </c>
      <c r="R1" s="65">
        <v>20</v>
      </c>
      <c r="S1" s="65">
        <v>22</v>
      </c>
      <c r="T1" s="65">
        <v>25</v>
      </c>
      <c r="U1" s="65">
        <v>30</v>
      </c>
      <c r="V1" s="65">
        <v>35</v>
      </c>
      <c r="W1" s="65">
        <v>40</v>
      </c>
    </row>
    <row r="2" spans="1:23">
      <c r="A2" s="60">
        <v>2019</v>
      </c>
      <c r="B2" s="32">
        <v>1</v>
      </c>
      <c r="C2" s="37">
        <f ca="1">IF(AND(B2=1,'M&amp;E Property Good Factor'!B3&gt;'Trends Settings '!$B$3),ROUND('M&amp;E Property Good Factor'!B3*IF(B2&gt;ROUND($C$1*'Trends Settings '!$B$1,0),INDIRECT("'2019 Equip Index Factors'!B"&amp;TEXT(ROUND(($C$1*'Trends Settings '!$B$1),0)+2,"0")),'2019 Equip Index Factors'!B3)*0.01,0),IF(OR('M&amp;E Property Good Factor'!B2 &gt; 'Trends Settings '!$B$3,B2 &lt;=ROUND($C$1*'Trends Settings '!$B$1,0)),ROUND('Trends Settings '!$B$3*IF(B2&gt;ROUND($C$1*'Trends Settings '!$B$1,0),INDIRECT("'2019 Equip Index Factors'!B"&amp;TEXT(ROUND(($C$1*'Trends Settings '!$B$1),0)+2,"0")),'2019 Equip Index Factors'!B3)*0.01,0),C1))</f>
        <v>66</v>
      </c>
      <c r="D2" s="37">
        <f ca="1">IF(AND(B2=1,'M&amp;E Property Good Factor'!C3&gt;'Trends Settings '!$B$3),
ROUND('M&amp;E Property Good Factor'!C3*IF(B2&gt;ROUND($D$1*'Trends Settings '!$B$1,0),
INDIRECT("'2019 Equip Index Factors'!B"&amp;TEXT(ROUND(($D$1*'Trends Settings '!$B$1),0)+2,"0")),
'2019 Equip Index Factors'!B3)*0.01,0),
IF(OR('M&amp;E Property Good Factor'!C2 &gt; 'Trends Settings '!$B$3,B2 &lt;=ROUND($D$1*'Trends Settings '!$B$1,0)),
ROUND('Trends Settings '!$B$3*
IF(B2&gt;ROUND($D$1*'Trends Settings '!$B$1,0),INDIRECT("'2019 Equip Index Factors'!B"&amp;TEXT(ROUND(($D$1*'Trends Settings '!$B$1),0)+2,"0")),'2019 Equip Index Factors'!B3)*0.01,0),D1))</f>
        <v>75</v>
      </c>
      <c r="E2" s="37">
        <f ca="1">IF(AND(B2=1,'M&amp;E Property Good Factor'!D3&gt;'Trends Settings '!$B$3),
ROUND('M&amp;E Property Good Factor'!D3*IF(B2&gt;ROUND($E$1*'Trends Settings '!$B$1,0),
INDIRECT("'2019 Equip Index Factors'!B"&amp;TEXT(ROUND(($E$1*'Trends Settings '!$B$1),0)+2,"0")),
'2019 Equip Index Factors'!B3)*0.01,0),
IF(OR('M&amp;E Property Good Factor'!D2 &gt; 'Trends Settings '!$B$3,B2 &lt;=ROUND($E$1*'Trends Settings '!$B$1,0)),
ROUND('Trends Settings '!$B$3*
IF(B2&gt;ROUND($E$1*'Trends Settings '!$B$1,0),INDIRECT("'2019 Equip Index Factors'!B"&amp;TEXT(ROUND(($E$1*'Trends Settings '!$B$1),0)+2,"0")),'2019 Equip Index Factors'!B3)*0.01,0),E1))</f>
        <v>80</v>
      </c>
      <c r="F2" s="37">
        <f ca="1">IF(AND(B2=1,'M&amp;E Property Good Factor'!E3&gt;'Trends Settings '!$B$3),
ROUND('M&amp;E Property Good Factor'!E3*IF(B2&gt;ROUND($F$1*'Trends Settings '!$B$1,0),
INDIRECT("'2019 Equip Index Factors'!B"&amp;TEXT(ROUND(($F$1*'Trends Settings '!$B$1),0)+2,"0")),
'2019 Equip Index Factors'!B3)*0.01,0),
IF(OR('M&amp;E Property Good Factor'!E2 &gt; 'Trends Settings '!$B$3,B2 &lt;=ROUND($F$1*'Trends Settings '!$B$1,0)),
ROUND('Trends Settings '!$B$3*
IF(B2&gt;ROUND($F$1*'Trends Settings '!$B$1,0),INDIRECT("'2019 Equip Index Factors'!B"&amp;TEXT(ROUND(($F$1*'Trends Settings '!$B$1),0)+2,"0")),'2019 Equip Index Factors'!B3)*0.01,0),F1))</f>
        <v>84</v>
      </c>
      <c r="G2" s="37">
        <f ca="1">IF(AND(B2=1,'M&amp;E Property Good Factor'!F3&gt;'Trends Settings '!$B$3),
ROUND('M&amp;E Property Good Factor'!F3*IF(B2&gt;ROUND($G$1*'Trends Settings '!$B$1,0),
INDIRECT("'2019 Equip Index Factors'!B"&amp;TEXT(ROUND(($G$1*'Trends Settings '!$B$1),0)+2,"0")),
'2019 Equip Index Factors'!B3)*0.01,0),
IF(OR('M&amp;E Property Good Factor'!F2 &gt; 'Trends Settings '!$B$3,B2 &lt;=ROUND($G$1*'Trends Settings '!$B$1,0)),
ROUND('Trends Settings '!$B$3*
IF(B2&gt;ROUND($G$1*'Trends Settings '!$B$1,0),INDIRECT("'2019 Equip Index Factors'!B"&amp;TEXT(ROUND(($G$1*'Trends Settings '!$B$1),0)+2,"0")),'2019 Equip Index Factors'!B3)*0.01,0),G1))</f>
        <v>86</v>
      </c>
      <c r="H2" s="37">
        <f ca="1">IF(AND(B2=1,'M&amp;E Property Good Factor'!G3&gt;'Trends Settings '!$B$3),
ROUND('M&amp;E Property Good Factor'!G3*IF(B2&gt;ROUND($H$1*'Trends Settings '!$B$1,0),
INDIRECT("'2019 Equip Index Factors'!B"&amp;TEXT(ROUND(($H$1*'Trends Settings '!$B$1),0)+2,"0")),
'2019 Equip Index Factors'!B3)*0.01,0),
IF(OR('M&amp;E Property Good Factor'!G2 &gt; 'Trends Settings '!$B$3,B2 &lt;=ROUND($H$1*'Trends Settings '!$B$1,0)),
ROUND('Trends Settings '!$B$3*
IF(B2&gt;ROUND($H$1*'Trends Settings '!$B$1,0),INDIRECT("'2019 Equip Index Factors'!B"&amp;TEXT(ROUND(($H$1*'Trends Settings '!$B$1),0)+2,"0")),'2019 Equip Index Factors'!B3)*0.01,0),H1))</f>
        <v>88</v>
      </c>
      <c r="I2" s="37">
        <f ca="1">IF(AND(B2=1,'M&amp;E Property Good Factor'!H3&gt;'Trends Settings '!$B$3),
ROUND('M&amp;E Property Good Factor'!H3*IF(B2&gt;ROUND($I$1*'Trends Settings '!$B$1,0),
INDIRECT("'2019 Equip Index Factors'!B"&amp;TEXT(ROUND(($I$1*'Trends Settings '!$B$1),0)+2,"0")),
'2019 Equip Index Factors'!B3)*0.01,0),
IF(OR('M&amp;E Property Good Factor'!H2 &gt; 'Trends Settings '!$B$3,B2 &lt;=ROUND($I$1*'Trends Settings '!$B$1,0)),
ROUND('Trends Settings '!$B$3*
IF(B2&gt;ROUND($I$1*'Trends Settings '!$B$1,0),INDIRECT("'2019 Equip Index Factors'!B"&amp;TEXT(ROUND(($I$1*'Trends Settings '!$B$1),0)+2,"0")),'2019 Equip Index Factors'!B3)*0.01,0),I1))</f>
        <v>90</v>
      </c>
      <c r="J2" s="37">
        <f ca="1">IF(AND(B2=1,'M&amp;E Property Good Factor'!I3&gt;'Trends Settings '!$B$3),
ROUND('M&amp;E Property Good Factor'!I3*IF(B2&gt;ROUND($J$1*'Trends Settings '!$B$1,0),
INDIRECT("'2019 Equip Index Factors'!B"&amp;TEXT(ROUND(($J$1*'Trends Settings '!$B$1),0)+2,"0")),
'2019 Equip Index Factors'!B3)*0.01,0),
IF(OR('M&amp;E Property Good Factor'!I2 &gt; 'Trends Settings '!$B$3,B2 &lt;=ROUND($J$1*'Trends Settings '!$B$1,0)),
ROUND('Trends Settings '!$B$3*
IF(B2&gt;ROUND($J$1*'Trends Settings '!$B$1,0),INDIRECT("'2019 Equip Index Factors'!B"&amp;TEXT(ROUND(($J$1*'Trends Settings '!$B$1),0)+2,"0")),'2019 Equip Index Factors'!B3)*0.01,0),J1))</f>
        <v>91</v>
      </c>
      <c r="K2" s="37">
        <f ca="1">IF(AND(B2=1,'M&amp;E Property Good Factor'!J3&gt;'Trends Settings '!$B$3),
ROUND('M&amp;E Property Good Factor'!J3*IF(B2&gt;ROUND($K$1*'Trends Settings '!$B$1,0),
INDIRECT("'2019 Equip Index Factors'!B"&amp;TEXT(ROUND(($K$1*'Trends Settings '!$B$1),0)+2,"0")),
'2019 Equip Index Factors'!B3)*0.01,0),
IF(OR('M&amp;E Property Good Factor'!J2 &gt; 'Trends Settings '!$B$3,B2 &lt;=ROUND($K$1*'Trends Settings '!$B$1,0)),
ROUND('Trends Settings '!$B$3*
IF(B2&gt;ROUND($K$1*'Trends Settings '!$B$1,0),INDIRECT("'2019 Equip Index Factors'!B"&amp;TEXT(ROUND(($K$1*'Trends Settings '!$B$1),0)+2,"0")),'2019 Equip Index Factors'!B3)*0.01,0),K1))</f>
        <v>92</v>
      </c>
      <c r="L2" s="37">
        <f ca="1">IF(AND(B2=1,'M&amp;E Property Good Factor'!K3&gt;'Trends Settings '!$B$3),
ROUND('M&amp;E Property Good Factor'!K3*IF(B2&gt;ROUND($L$1*'Trends Settings '!$B$1,0),
INDIRECT("'2019 Equip Index Factors'!B"&amp;TEXT(ROUND(($L$1*'Trends Settings '!$B$1),0)+2,"0")),
'2019 Equip Index Factors'!B3)*0.01,0),
IF(OR('M&amp;E Property Good Factor'!K2 &gt; 'Trends Settings '!$B$3,B2 &lt;=ROUND($L$1*'Trends Settings '!$B$1,0)),
ROUND('Trends Settings '!$B$3*
IF(B2&gt;ROUND($L$1*'Trends Settings '!$B$1,0),INDIRECT("'2019 Equip Index Factors'!B"&amp;TEXT(ROUND(($L$1*'Trends Settings '!$B$1),0)+2,"0")),'2019 Equip Index Factors'!B3)*0.01,0),L1))</f>
        <v>93</v>
      </c>
      <c r="M2" s="37">
        <f ca="1">IF(AND(B2=1,'M&amp;E Property Good Factor'!L3&gt;'Trends Settings '!$B$3),
ROUND('M&amp;E Property Good Factor'!L3*IF(B2&gt;ROUND($M$1*'Trends Settings '!$B$1,0),
INDIRECT("'2019 Equip Index Factors'!B"&amp;TEXT(ROUND(($M$1*'Trends Settings '!$B$1),0)+2,"0")),
'2019 Equip Index Factors'!B3)*0.01,0),
IF(OR('M&amp;E Property Good Factor'!L2 &gt; 'Trends Settings '!$B$3,B2 &lt;=ROUND($M$1*'Trends Settings '!$B$1,0)),
ROUND('Trends Settings '!$B$3*
IF(B2&gt;ROUND($M$1*'Trends Settings '!$B$1,0),INDIRECT("'2019 Equip Index Factors'!B"&amp;TEXT(ROUND(($M$1*'Trends Settings '!$B$1),0)+2,"0")),'2019 Equip Index Factors'!B3)*0.01,0),M1))</f>
        <v>93</v>
      </c>
      <c r="N2" s="37">
        <f ca="1">IF(AND(B2=1,'M&amp;E Property Good Factor'!M3&gt;'Trends Settings '!$B$3),
ROUND('M&amp;E Property Good Factor'!M3*IF(B2&gt;ROUND($N$1*'Trends Settings '!$B$1,0),
INDIRECT("'2019 Equip Index Factors'!B"&amp;TEXT(ROUND(($N$1*'Trends Settings '!$B$1),0)+2,"0")),
'2019 Equip Index Factors'!B3)*0.01,0),
IF(OR('M&amp;E Property Good Factor'!M2 &gt; 'Trends Settings '!$B$3,B2 &lt;=ROUND($N$1*'Trends Settings '!$B$1,0)),
ROUND('Trends Settings '!$B$3*
IF(B2&gt;ROUND($N$1*'Trends Settings '!$B$1,0),INDIRECT("'2019 Equip Index Factors'!B"&amp;TEXT(ROUND(($N$1*'Trends Settings '!$B$1),0)+2,"0")),'2019 Equip Index Factors'!B3)*0.01,0),N1))</f>
        <v>94</v>
      </c>
      <c r="O2" s="37">
        <f ca="1">IF(AND(B2=1,'M&amp;E Property Good Factor'!N3&gt;'Trends Settings '!$B$3),
ROUND('M&amp;E Property Good Factor'!N3*IF(B2&gt;ROUND($O$1*'Trends Settings '!$B$1,0),
INDIRECT("'2019 Equip Index Factors'!B"&amp;TEXT(ROUND(($O$1*'Trends Settings '!$B$1),0)+2,"0")),
'2019 Equip Index Factors'!B3)*0.01,0),
IF(OR('M&amp;E Property Good Factor'!N2 &gt; 'Trends Settings '!$B$3,B2 &lt;=ROUND($O$1*'Trends Settings '!$B$1,0)),
ROUND('Trends Settings '!$B$3*
IF(B2&gt;ROUND($O$1*'Trends Settings '!$B$1,0),INDIRECT("'2019 Equip Index Factors'!B"&amp;TEXT(ROUND(($O$1*'Trends Settings '!$B$1),0)+2,"0")),'2019 Equip Index Factors'!B3)*0.01,0),O1))</f>
        <v>95</v>
      </c>
      <c r="P2" s="37">
        <f ca="1">IF(AND(B2=1,'M&amp;E Property Good Factor'!O3&gt;'Trends Settings '!$B$3),
ROUND('M&amp;E Property Good Factor'!O3*IF(B2&gt;ROUND($P$1*'Trends Settings '!$B$1,0),
INDIRECT("'2019 Equip Index Factors'!B"&amp;TEXT(ROUND(($P$1*'Trends Settings '!$B$1),0)+2,"0")),
'2019 Equip Index Factors'!B3)*0.01,0),
IF(OR('M&amp;E Property Good Factor'!O2 &gt; 'Trends Settings '!$B$3,B2 &lt;=ROUND($P$1*'Trends Settings '!$B$1,0)),
ROUND('Trends Settings '!$B$3*
IF(B2&gt;ROUND($P$1*'Trends Settings '!$B$1,0),INDIRECT("'2019 Equip Index Factors'!B"&amp;TEXT(ROUND(($P$1*'Trends Settings '!$B$1),0)+2,"0")),'2019 Equip Index Factors'!B3)*0.01,0),P1))</f>
        <v>95</v>
      </c>
      <c r="Q2" s="37">
        <f ca="1">IF(AND(B2=1,'M&amp;E Property Good Factor'!P3&gt;'Trends Settings '!$B$3),
ROUND('M&amp;E Property Good Factor'!P3*IF(B2&gt;ROUND($Q$1*'Trends Settings '!$B$1,0),
INDIRECT("'2019 Equip Index Factors'!B"&amp;TEXT(ROUND(($Q$1*'Trends Settings '!$B$1),0)+2,"0")),
'2019 Equip Index Factors'!B3)*0.01,0),
IF(OR('M&amp;E Property Good Factor'!P2 &gt; 'Trends Settings '!$B$3,B2 &lt;=ROUND($Q$1*'Trends Settings '!$B$1,0)),
ROUND('Trends Settings '!$B$3*
IF(B2&gt;ROUND($Q$1*'Trends Settings '!$B$1,0),INDIRECT("'2019 Equip Index Factors'!B"&amp;TEXT(ROUND(($Q$1*'Trends Settings '!$B$1),0)+2,"0")),'2019 Equip Index Factors'!B3)*0.01,0),Q1))</f>
        <v>96</v>
      </c>
      <c r="R2" s="37">
        <f ca="1">IF(AND(B2=1,'M&amp;E Property Good Factor'!Q3&gt;'Trends Settings '!$B$3),
ROUND('M&amp;E Property Good Factor'!Q3*IF(B2&gt;ROUND($R$1*'Trends Settings '!$B$1,0),
INDIRECT("'2019 Equip Index Factors'!B"&amp;TEXT(ROUND(($R$1*'Trends Settings '!$B$1),0)+2,"0")),
'2019 Equip Index Factors'!B3)*0.01,0),
IF(OR('M&amp;E Property Good Factor'!Q2 &gt; 'Trends Settings '!$B$3,B2 &lt;=ROUND($R$1*'Trends Settings '!$B$1,0)),
ROUND('Trends Settings '!$B$3*
IF(B2&gt;ROUND($R$1*'Trends Settings '!$B$1,0),INDIRECT("'2019 Equip Index Factors'!B"&amp;TEXT(ROUND(($R$1*'Trends Settings '!$B$1),0)+2,"0")),'2019 Equip Index Factors'!B3)*0.01,0),R1))</f>
        <v>96</v>
      </c>
      <c r="S2" s="37">
        <f ca="1">IF(AND(B2=1,'M&amp;E Property Good Factor'!R3&gt;'Trends Settings '!$B$3),
ROUND('M&amp;E Property Good Factor'!R3*IF(B2&gt;ROUND($S$1*'Trends Settings '!$B$1,0),
INDIRECT("'2019 Equip Index Factors'!B"&amp;TEXT(ROUND(($S$1*'Trends Settings '!$B$1),0)+2,"0")),
'2019 Equip Index Factors'!B3)*0.01,0),
IF(OR('M&amp;E Property Good Factor'!R2 &gt; 'Trends Settings '!$B$3,B2 &lt;=ROUND($S$1*'Trends Settings '!$B$1,0)),
ROUND('Trends Settings '!$B$3*
IF(B2&gt;ROUND($S$1*'Trends Settings '!$B$1,0),INDIRECT("'2019 Equip Index Factors'!B"&amp;TEXT(ROUND(($S$1*'Trends Settings '!$B$1),0)+2,"0")),'2019 Equip Index Factors'!B3)*0.01,0),S1))</f>
        <v>97</v>
      </c>
      <c r="T2" s="37">
        <f ca="1">IF(AND(B2=1,'M&amp;E Property Good Factor'!S3&gt;'Trends Settings '!$B$3),
ROUND('M&amp;E Property Good Factor'!S3*IF(B2&gt;ROUND($T$1*'Trends Settings '!$B$1,0),
INDIRECT("'2019 Equip Index Factors'!B"&amp;TEXT(ROUND(($T$1*'Trends Settings '!$B$1),0)+2,"0")),
'2019 Equip Index Factors'!B3)*0.01,0),
IF(OR('M&amp;E Property Good Factor'!S2 &gt; 'Trends Settings '!$B$3,B2 &lt;=ROUND($T$1*'Trends Settings '!$B$1,0)),
ROUND('Trends Settings '!$B$3*
IF(B2&gt;ROUND($T$1*'Trends Settings '!$B$1,0),INDIRECT("'2019 Equip Index Factors'!B"&amp;TEXT(ROUND(($T$1*'Trends Settings '!$B$1),0)+2,"0")),'2019 Equip Index Factors'!B3)*0.01,0),T1))</f>
        <v>97</v>
      </c>
      <c r="U2" s="37">
        <f ca="1">IF(AND(B2=1,'M&amp;E Property Good Factor'!T3&gt;'Trends Settings '!$B$3),
ROUND('M&amp;E Property Good Factor'!T3*IF(B2&gt;ROUND($U$1*'Trends Settings '!$B$1,0),
INDIRECT("'2019 Equip Index Factors'!B"&amp;TEXT(ROUND(($U$1*'Trends Settings '!$B$1),0)+2,"0")),
'2019 Equip Index Factors'!B3)*0.01,0),
IF(OR('M&amp;E Property Good Factor'!T2 &gt; 'Trends Settings '!$B$3,B2 &lt;=ROUND($U$1*'Trends Settings '!$B$1,0)),
ROUND('Trends Settings '!$B$3*
IF(B2&gt;ROUND($U$1*'Trends Settings '!$B$1,0),INDIRECT("'2019 Equip Index Factors'!B"&amp;TEXT(ROUND(($U$1*'Trends Settings '!$B$1),0)+2,"0")),'2019 Equip Index Factors'!B3)*0.01,0),U1))</f>
        <v>98</v>
      </c>
      <c r="V2" s="37">
        <f ca="1">IF(AND(B2=1,'M&amp;E Property Good Factor'!U3&gt;'Trends Settings '!$B$3),
ROUND('M&amp;E Property Good Factor'!U3*IF(B2&gt;ROUND($V$1*'Trends Settings '!$B$1,0),
INDIRECT("'2019 Equip Index Factors'!B"&amp;TEXT(ROUND(($V$1*'Trends Settings '!$B$1),0)+2,"0")),
'2019 Equip Index Factors'!B3)*0.01,0),
IF(OR('M&amp;E Property Good Factor'!U2 &gt; 'Trends Settings '!$B$3,B2 &lt;=ROUND($V$1*'Trends Settings '!$B$1,0)),
ROUND('Trends Settings '!$B$3*
IF(B2&gt;ROUND($V$1*'Trends Settings '!$B$1,0),INDIRECT("'2019 Equip Index Factors'!B"&amp;TEXT(ROUND(($V$1*'Trends Settings '!$B$1),0)+2,"0")),'2019 Equip Index Factors'!B3)*0.01,0),V1))</f>
        <v>98</v>
      </c>
      <c r="W2" s="37">
        <f ca="1">IF(AND(B2=1,'M&amp;E Property Good Factor'!V3&gt;'Trends Settings '!$B$3),
ROUND('M&amp;E Property Good Factor'!V3*IF(B2&gt;ROUND($W$1*'Trends Settings '!$B$1,0),
INDIRECT("'2019 Equip Index Factors'!B"&amp;TEXT(ROUND(($W$1*'Trends Settings '!$B$1),0)+2,"0")),
'2019 Equip Index Factors'!B3)*0.01,0),
IF(OR('M&amp;E Property Good Factor'!V2 &gt; 'Trends Settings '!$B$3,B2 &lt;=ROUND($W$1*'Trends Settings '!$B$1,0)),
ROUND('Trends Settings '!$B$3*
IF(B2&gt;ROUND($W$1*'Trends Settings '!$B$1,0),INDIRECT("'2019 Equip Index Factors'!B"&amp;TEXT(ROUND(($W$1*'Trends Settings '!$B$1),0)+2,"0")),'2019 Equip Index Factors'!B3)*0.01,0),W1))</f>
        <v>99</v>
      </c>
    </row>
    <row r="3" spans="1:23" ht="12.75" customHeight="1">
      <c r="A3" s="60">
        <v>2018</v>
      </c>
      <c r="B3" s="32">
        <v>2</v>
      </c>
      <c r="C3" s="37">
        <f ca="1">IF(OR(B3=1,'M&amp;E Property Good Factor'!B4&gt;'Trends Settings '!$B$3),ROUND('M&amp;E Property Good Factor'!B4*IF(B3&gt;ROUND($C$1*'Trends Settings '!$B$1,0),INDIRECT("'2019 Equip Index Factors'!B"&amp;TEXT(ROUND(($C$1*'Trends Settings '!$B$1),0)+2,"0")),'2019 Equip Index Factors'!B4)*0.01,0),IF(OR('M&amp;E Property Good Factor'!B3 &gt; 'Trends Settings '!$B$3,B3 &lt;=ROUND($C$1*'Trends Settings '!$B$1,0)),ROUND('Trends Settings '!$B$3*IF(B3&gt;ROUND($C$1*'Trends Settings '!$B$1,0),INDIRECT("'2019 Equip Index Factors'!B"&amp;TEXT(ROUND(($C$1*'Trends Settings '!$B$1),0)+2,"0")),'2019 Equip Index Factors'!B4)*0.01,0),C2))</f>
        <v>38</v>
      </c>
      <c r="D3" s="37">
        <f ca="1">IF(OR(B3=1,'M&amp;E Property Good Factor'!C4&gt;'Trends Settings '!$B$3),
ROUND('M&amp;E Property Good Factor'!C4*IF(B3&gt;ROUND($D$1*'Trends Settings '!$B$1,0),
INDIRECT("'2019 Equip Index Factors'!B"&amp;TEXT(ROUND(($D$1*'Trends Settings '!$B$1),0)+2,"0")),
'2019 Equip Index Factors'!B4)*0.01,0),
IF(OR('M&amp;E Property Good Factor'!C3 &gt; 'Trends Settings '!$B$3,B3 &lt;=ROUND($D$1*'Trends Settings '!$B$1,0)),
ROUND('Trends Settings '!$B$3*
IF(B3&gt;ROUND($D$1*'Trends Settings '!$B$1,0),INDIRECT("'2019 Equip Index Factors'!B"&amp;TEXT(ROUND(($D$1*'Trends Settings '!$B$1),0)+2,"0")),'2019 Equip Index Factors'!B4)*0.01,0),D2))</f>
        <v>53</v>
      </c>
      <c r="E3" s="37">
        <f ca="1">IF(OR(B3=1,'M&amp;E Property Good Factor'!D4&gt;'Trends Settings '!$B$3),
ROUND('M&amp;E Property Good Factor'!D4*IF(B3&gt;ROUND($E$1*'Trends Settings '!$B$1,0),
INDIRECT("'2019 Equip Index Factors'!B"&amp;TEXT(ROUND(($E$1*'Trends Settings '!$B$1),0)+2,"0")),
'2019 Equip Index Factors'!B4)*0.01,0),
IF(OR('M&amp;E Property Good Factor'!D3 &gt; 'Trends Settings '!$B$3,B3 &lt;=ROUND($E$1*'Trends Settings '!$B$1,0)),
ROUND('Trends Settings '!$B$3*
IF(B3&gt;ROUND($E$1*'Trends Settings '!$B$1,0),INDIRECT("'2019 Equip Index Factors'!B"&amp;TEXT(ROUND(($E$1*'Trends Settings '!$B$1),0)+2,"0")),'2019 Equip Index Factors'!B4)*0.01,0),E2))</f>
        <v>63</v>
      </c>
      <c r="F3" s="37">
        <f ca="1">IF(OR(B3=1,'M&amp;E Property Good Factor'!E4&gt;'Trends Settings '!$B$3),
ROUND('M&amp;E Property Good Factor'!E4*IF(B3&gt;ROUND($F$1*'Trends Settings '!$B$1,0),
INDIRECT("'2019 Equip Index Factors'!B"&amp;TEXT(ROUND(($F$1*'Trends Settings '!$B$1),0)+2,"0")),
'2019 Equip Index Factors'!B4)*0.01,0),
IF(OR('M&amp;E Property Good Factor'!E3 &gt; 'Trends Settings '!$B$3,B3 &lt;=ROUND($F$1*'Trends Settings '!$B$1,0)),
ROUND('Trends Settings '!$B$3*
IF(B3&gt;ROUND($F$1*'Trends Settings '!$B$1,0),INDIRECT("'2019 Equip Index Factors'!B"&amp;TEXT(ROUND(($F$1*'Trends Settings '!$B$1),0)+2,"0")),'2019 Equip Index Factors'!B4)*0.01,0),F2))</f>
        <v>71</v>
      </c>
      <c r="G3" s="37">
        <f ca="1">IF(OR(B3=1,'M&amp;E Property Good Factor'!F4&gt;'Trends Settings '!$B$3),
ROUND('M&amp;E Property Good Factor'!F4*IF(B3&gt;ROUND($G$1*'Trends Settings '!$B$1,0),
INDIRECT("'2019 Equip Index Factors'!B"&amp;TEXT(ROUND(($G$1*'Trends Settings '!$B$1),0)+2,"0")),
'2019 Equip Index Factors'!B4)*0.01,0),
IF(OR('M&amp;E Property Good Factor'!F3 &gt; 'Trends Settings '!$B$3,B3 &lt;=ROUND($G$1*'Trends Settings '!$B$1,0)),
ROUND('Trends Settings '!$B$3*
IF(B3&gt;ROUND($G$1*'Trends Settings '!$B$1,0),INDIRECT("'2019 Equip Index Factors'!B"&amp;TEXT(ROUND(($G$1*'Trends Settings '!$B$1),0)+2,"0")),'2019 Equip Index Factors'!B4)*0.01,0),G2))</f>
        <v>76</v>
      </c>
      <c r="H3" s="37">
        <f ca="1">IF(OR(B3=1,'M&amp;E Property Good Factor'!G4&gt;'Trends Settings '!$B$3),
ROUND('M&amp;E Property Good Factor'!G4*IF(B3&gt;ROUND($H$1*'Trends Settings '!$B$1,0),
INDIRECT("'2019 Equip Index Factors'!B"&amp;TEXT(ROUND(($H$1*'Trends Settings '!$B$1),0)+2,"0")),
'2019 Equip Index Factors'!B4)*0.01,0),
IF(OR('M&amp;E Property Good Factor'!G3 &gt; 'Trends Settings '!$B$3,B3 &lt;=ROUND($H$1*'Trends Settings '!$B$1,0)),
ROUND('Trends Settings '!$B$3*
IF(B3&gt;ROUND($H$1*'Trends Settings '!$B$1,0),INDIRECT("'2019 Equip Index Factors'!B"&amp;TEXT(ROUND(($H$1*'Trends Settings '!$B$1),0)+2,"0")),'2019 Equip Index Factors'!B4)*0.01,0),H2))</f>
        <v>79</v>
      </c>
      <c r="I3" s="37">
        <f ca="1">IF(OR(B3=1,'M&amp;E Property Good Factor'!H4&gt;'Trends Settings '!$B$3),
ROUND('M&amp;E Property Good Factor'!H4*IF(B3&gt;ROUND($I$1*'Trends Settings '!$B$1,0),
INDIRECT("'2019 Equip Index Factors'!B"&amp;TEXT(ROUND(($I$1*'Trends Settings '!$B$1),0)+2,"0")),
'2019 Equip Index Factors'!B4)*0.01,0),
IF(OR('M&amp;E Property Good Factor'!H3 &gt; 'Trends Settings '!$B$3,B3 &lt;=ROUND($I$1*'Trends Settings '!$B$1,0)),
ROUND('Trends Settings '!$B$3*
IF(B3&gt;ROUND($I$1*'Trends Settings '!$B$1,0),INDIRECT("'2019 Equip Index Factors'!B"&amp;TEXT(ROUND(($I$1*'Trends Settings '!$B$1),0)+2,"0")),'2019 Equip Index Factors'!B4)*0.01,0),I2))</f>
        <v>82</v>
      </c>
      <c r="J3" s="37">
        <f ca="1">IF(OR(B3=1,'M&amp;E Property Good Factor'!I4&gt;'Trends Settings '!$B$3),
ROUND('M&amp;E Property Good Factor'!I4*IF(B3&gt;ROUND($J$1*'Trends Settings '!$B$1,0),
INDIRECT("'2019 Equip Index Factors'!B"&amp;TEXT(ROUND(($J$1*'Trends Settings '!$B$1),0)+2,"0")),
'2019 Equip Index Factors'!B4)*0.01,0),
IF(OR('M&amp;E Property Good Factor'!I3 &gt; 'Trends Settings '!$B$3,B3 &lt;=ROUND($J$1*'Trends Settings '!$B$1,0)),
ROUND('Trends Settings '!$B$3*
IF(B3&gt;ROUND($J$1*'Trends Settings '!$B$1,0),INDIRECT("'2019 Equip Index Factors'!B"&amp;TEXT(ROUND(($J$1*'Trends Settings '!$B$1),0)+2,"0")),'2019 Equip Index Factors'!B4)*0.01,0),J2))</f>
        <v>85</v>
      </c>
      <c r="K3" s="37">
        <f ca="1">IF(OR(B3=1,'M&amp;E Property Good Factor'!J4&gt;'Trends Settings '!$B$3),
ROUND('M&amp;E Property Good Factor'!J4*IF(B3&gt;ROUND($K$1*'Trends Settings '!$B$1,0),
INDIRECT("'2019 Equip Index Factors'!B"&amp;TEXT(ROUND(($K$1*'Trends Settings '!$B$1),0)+2,"0")),
'2019 Equip Index Factors'!B4)*0.01,0),
IF(OR('M&amp;E Property Good Factor'!J3 &gt; 'Trends Settings '!$B$3,B3 &lt;=ROUND($K$1*'Trends Settings '!$B$1,0)),
ROUND('Trends Settings '!$B$3*
IF(B3&gt;ROUND($K$1*'Trends Settings '!$B$1,0),INDIRECT("'2019 Equip Index Factors'!B"&amp;TEXT(ROUND(($K$1*'Trends Settings '!$B$1),0)+2,"0")),'2019 Equip Index Factors'!B4)*0.01,0),K2))</f>
        <v>87</v>
      </c>
      <c r="L3" s="37">
        <f ca="1">IF(OR(B3=1,'M&amp;E Property Good Factor'!K4&gt;'Trends Settings '!$B$3),
ROUND('M&amp;E Property Good Factor'!K4*IF(B3&gt;ROUND($L$1*'Trends Settings '!$B$1,0),
INDIRECT("'2019 Equip Index Factors'!B"&amp;TEXT(ROUND(($L$1*'Trends Settings '!$B$1),0)+2,"0")),
'2019 Equip Index Factors'!B4)*0.01,0),
IF(OR('M&amp;E Property Good Factor'!K3 &gt; 'Trends Settings '!$B$3,B3 &lt;=ROUND($L$1*'Trends Settings '!$B$1,0)),
ROUND('Trends Settings '!$B$3*
IF(B3&gt;ROUND($L$1*'Trends Settings '!$B$1,0),INDIRECT("'2019 Equip Index Factors'!B"&amp;TEXT(ROUND(($L$1*'Trends Settings '!$B$1),0)+2,"0")),'2019 Equip Index Factors'!B4)*0.01,0),L2))</f>
        <v>88</v>
      </c>
      <c r="M3" s="37">
        <f ca="1">IF(OR(B3=1,'M&amp;E Property Good Factor'!L4&gt;'Trends Settings '!$B$3),
ROUND('M&amp;E Property Good Factor'!L4*IF(B3&gt;ROUND($M$1*'Trends Settings '!$B$1,0),
INDIRECT("'2019 Equip Index Factors'!B"&amp;TEXT(ROUND(($M$1*'Trends Settings '!$B$1),0)+2,"0")),
'2019 Equip Index Factors'!B4)*0.01,0),
IF(OR('M&amp;E Property Good Factor'!L3 &gt; 'Trends Settings '!$B$3,B3 &lt;=ROUND($M$1*'Trends Settings '!$B$1,0)),
ROUND('Trends Settings '!$B$3*
IF(B3&gt;ROUND($M$1*'Trends Settings '!$B$1,0),INDIRECT("'2019 Equip Index Factors'!B"&amp;TEXT(ROUND(($M$1*'Trends Settings '!$B$1),0)+2,"0")),'2019 Equip Index Factors'!B4)*0.01,0),M2))</f>
        <v>90</v>
      </c>
      <c r="N3" s="37">
        <f ca="1">IF(OR(B3=1,'M&amp;E Property Good Factor'!M4&gt;'Trends Settings '!$B$3),
ROUND('M&amp;E Property Good Factor'!M4*IF(B3&gt;ROUND($N$1*'Trends Settings '!$B$1,0),
INDIRECT("'2019 Equip Index Factors'!B"&amp;TEXT(ROUND(($N$1*'Trends Settings '!$B$1),0)+2,"0")),
'2019 Equip Index Factors'!B4)*0.01,0),
IF(OR('M&amp;E Property Good Factor'!M3 &gt; 'Trends Settings '!$B$3,B3 &lt;=ROUND($N$1*'Trends Settings '!$B$1,0)),
ROUND('Trends Settings '!$B$3*
IF(B3&gt;ROUND($N$1*'Trends Settings '!$B$1,0),INDIRECT("'2019 Equip Index Factors'!B"&amp;TEXT(ROUND(($N$1*'Trends Settings '!$B$1),0)+2,"0")),'2019 Equip Index Factors'!B4)*0.01,0),N2))</f>
        <v>92</v>
      </c>
      <c r="O3" s="37">
        <f ca="1">IF(OR(B3=1,'M&amp;E Property Good Factor'!N4&gt;'Trends Settings '!$B$3),
ROUND('M&amp;E Property Good Factor'!N4*IF(B3&gt;ROUND($O$1*'Trends Settings '!$B$1,0),
INDIRECT("'2019 Equip Index Factors'!B"&amp;TEXT(ROUND(($O$1*'Trends Settings '!$B$1),0)+2,"0")),
'2019 Equip Index Factors'!B4)*0.01,0),
IF(OR('M&amp;E Property Good Factor'!N3 &gt; 'Trends Settings '!$B$3,B3 &lt;=ROUND($O$1*'Trends Settings '!$B$1,0)),
ROUND('Trends Settings '!$B$3*
IF(B3&gt;ROUND($O$1*'Trends Settings '!$B$1,0),INDIRECT("'2019 Equip Index Factors'!B"&amp;TEXT(ROUND(($O$1*'Trends Settings '!$B$1),0)+2,"0")),'2019 Equip Index Factors'!B4)*0.01,0),O2))</f>
        <v>93</v>
      </c>
      <c r="P3" s="37">
        <f ca="1">IF(OR(B3=1,'M&amp;E Property Good Factor'!O4&gt;'Trends Settings '!$B$3),
ROUND('M&amp;E Property Good Factor'!O4*IF(B3&gt;ROUND($P$1*'Trends Settings '!$B$1,0),
INDIRECT("'2019 Equip Index Factors'!B"&amp;TEXT(ROUND(($P$1*'Trends Settings '!$B$1),0)+2,"0")),
'2019 Equip Index Factors'!B4)*0.01,0),
IF(OR('M&amp;E Property Good Factor'!O3 &gt; 'Trends Settings '!$B$3,B3 &lt;=ROUND($P$1*'Trends Settings '!$B$1,0)),
ROUND('Trends Settings '!$B$3*
IF(B3&gt;ROUND($P$1*'Trends Settings '!$B$1,0),INDIRECT("'2019 Equip Index Factors'!B"&amp;TEXT(ROUND(($P$1*'Trends Settings '!$B$1),0)+2,"0")),'2019 Equip Index Factors'!B4)*0.01,0),P2))</f>
        <v>95</v>
      </c>
      <c r="Q3" s="37">
        <f ca="1">IF(OR(B3=1,'M&amp;E Property Good Factor'!P4&gt;'Trends Settings '!$B$3),
ROUND('M&amp;E Property Good Factor'!P4*IF(B3&gt;ROUND($Q$1*'Trends Settings '!$B$1,0),
INDIRECT("'2019 Equip Index Factors'!B"&amp;TEXT(ROUND(($Q$1*'Trends Settings '!$B$1),0)+2,"0")),
'2019 Equip Index Factors'!B4)*0.01,0),
IF(OR('M&amp;E Property Good Factor'!P3 &gt; 'Trends Settings '!$B$3,B3 &lt;=ROUND($Q$1*'Trends Settings '!$B$1,0)),
ROUND('Trends Settings '!$B$3*
IF(B3&gt;ROUND($Q$1*'Trends Settings '!$B$1,0),INDIRECT("'2019 Equip Index Factors'!B"&amp;TEXT(ROUND(($Q$1*'Trends Settings '!$B$1),0)+2,"0")),'2019 Equip Index Factors'!B4)*0.01,0),Q2))</f>
        <v>95</v>
      </c>
      <c r="R3" s="37">
        <f ca="1">IF(OR(B3=1,'M&amp;E Property Good Factor'!Q4&gt;'Trends Settings '!$B$3),
ROUND('M&amp;E Property Good Factor'!Q4*IF(B3&gt;ROUND($R$1*'Trends Settings '!$B$1,0),
INDIRECT("'2019 Equip Index Factors'!B"&amp;TEXT(ROUND(($R$1*'Trends Settings '!$B$1),0)+2,"0")),
'2019 Equip Index Factors'!B4)*0.01,0),
IF(OR('M&amp;E Property Good Factor'!Q3 &gt; 'Trends Settings '!$B$3,B3 &lt;=ROUND($R$1*'Trends Settings '!$B$1,0)),
ROUND('Trends Settings '!$B$3*
IF(B3&gt;ROUND($R$1*'Trends Settings '!$B$1,0),INDIRECT("'2019 Equip Index Factors'!B"&amp;TEXT(ROUND(($R$1*'Trends Settings '!$B$1),0)+2,"0")),'2019 Equip Index Factors'!B4)*0.01,0),R2))</f>
        <v>97</v>
      </c>
      <c r="S3" s="37">
        <f ca="1">IF(OR(B3=1,'M&amp;E Property Good Factor'!R4&gt;'Trends Settings '!$B$3),
ROUND('M&amp;E Property Good Factor'!R4*IF(B3&gt;ROUND($S$1*'Trends Settings '!$B$1,0),
INDIRECT("'2019 Equip Index Factors'!B"&amp;TEXT(ROUND(($S$1*'Trends Settings '!$B$1),0)+2,"0")),
'2019 Equip Index Factors'!B4)*0.01,0),
IF(OR('M&amp;E Property Good Factor'!R3 &gt; 'Trends Settings '!$B$3,B3 &lt;=ROUND($S$1*'Trends Settings '!$B$1,0)),
ROUND('Trends Settings '!$B$3*
IF(B3&gt;ROUND($S$1*'Trends Settings '!$B$1,0),INDIRECT("'2019 Equip Index Factors'!B"&amp;TEXT(ROUND(($S$1*'Trends Settings '!$B$1),0)+2,"0")),'2019 Equip Index Factors'!B4)*0.01,0),S2))</f>
        <v>98</v>
      </c>
      <c r="T3" s="37">
        <f ca="1">IF(OR(B3=1,'M&amp;E Property Good Factor'!S4&gt;'Trends Settings '!$B$3),
ROUND('M&amp;E Property Good Factor'!S4*IF(B3&gt;ROUND($T$1*'Trends Settings '!$B$1,0),
INDIRECT("'2019 Equip Index Factors'!B"&amp;TEXT(ROUND(($T$1*'Trends Settings '!$B$1),0)+2,"0")),
'2019 Equip Index Factors'!B4)*0.01,0),
IF(OR('M&amp;E Property Good Factor'!S3 &gt; 'Trends Settings '!$B$3,B3 &lt;=ROUND($T$1*'Trends Settings '!$B$1,0)),
ROUND('Trends Settings '!$B$3*
IF(B3&gt;ROUND($T$1*'Trends Settings '!$B$1,0),INDIRECT("'2019 Equip Index Factors'!B"&amp;TEXT(ROUND(($T$1*'Trends Settings '!$B$1),0)+2,"0")),'2019 Equip Index Factors'!B4)*0.01,0),T2))</f>
        <v>99</v>
      </c>
      <c r="U3" s="37">
        <f ca="1">IF(OR(B3=1,'M&amp;E Property Good Factor'!T4&gt;'Trends Settings '!$B$3),
ROUND('M&amp;E Property Good Factor'!T4*IF(B3&gt;ROUND($U$1*'Trends Settings '!$B$1,0),
INDIRECT("'2019 Equip Index Factors'!B"&amp;TEXT(ROUND(($U$1*'Trends Settings '!$B$1),0)+2,"0")),
'2019 Equip Index Factors'!B4)*0.01,0),
IF(OR('M&amp;E Property Good Factor'!T3 &gt; 'Trends Settings '!$B$3,B3 &lt;=ROUND($U$1*'Trends Settings '!$B$1,0)),
ROUND('Trends Settings '!$B$3*
IF(B3&gt;ROUND($U$1*'Trends Settings '!$B$1,0),INDIRECT("'2019 Equip Index Factors'!B"&amp;TEXT(ROUND(($U$1*'Trends Settings '!$B$1),0)+2,"0")),'2019 Equip Index Factors'!B4)*0.01,0),U2))</f>
        <v>100</v>
      </c>
      <c r="V3" s="37">
        <f ca="1">IF(OR(B3=1,'M&amp;E Property Good Factor'!U4&gt;'Trends Settings '!$B$3),
ROUND('M&amp;E Property Good Factor'!U4*IF(B3&gt;ROUND($V$1*'Trends Settings '!$B$1,0),
INDIRECT("'2019 Equip Index Factors'!B"&amp;TEXT(ROUND(($V$1*'Trends Settings '!$B$1),0)+2,"0")),
'2019 Equip Index Factors'!B4)*0.01,0),
IF(OR('M&amp;E Property Good Factor'!U3 &gt; 'Trends Settings '!$B$3,B3 &lt;=ROUND($V$1*'Trends Settings '!$B$1,0)),
ROUND('Trends Settings '!$B$3*
IF(B3&gt;ROUND($V$1*'Trends Settings '!$B$1,0),INDIRECT("'2019 Equip Index Factors'!B"&amp;TEXT(ROUND(($V$1*'Trends Settings '!$B$1),0)+2,"0")),'2019 Equip Index Factors'!B4)*0.01,0),V2))</f>
        <v>101</v>
      </c>
      <c r="W3" s="37">
        <f ca="1">IF(OR(B3=1,'M&amp;E Property Good Factor'!V4&gt;'Trends Settings '!$B$3),
ROUND('M&amp;E Property Good Factor'!V4*IF(B3&gt;ROUND($W$1*'Trends Settings '!$B$1,0),
INDIRECT("'2019 Equip Index Factors'!B"&amp;TEXT(ROUND(($W$1*'Trends Settings '!$B$1),0)+2,"0")),
'2019 Equip Index Factors'!B4)*0.01,0),
IF(OR('M&amp;E Property Good Factor'!V3 &gt; 'Trends Settings '!$B$3,B3 &lt;=ROUND($W$1*'Trends Settings '!$B$1,0)),
ROUND('Trends Settings '!$B$3*
IF(B3&gt;ROUND($W$1*'Trends Settings '!$B$1,0),INDIRECT("'2019 Equip Index Factors'!B"&amp;TEXT(ROUND(($W$1*'Trends Settings '!$B$1),0)+2,"0")),'2019 Equip Index Factors'!B4)*0.01,0),W2))</f>
        <v>102</v>
      </c>
    </row>
    <row r="4" spans="1:23" ht="12.75" customHeight="1">
      <c r="A4" s="60">
        <v>2017</v>
      </c>
      <c r="B4" s="32">
        <v>3</v>
      </c>
      <c r="C4" s="37">
        <f ca="1">IF(OR(B4=1,'M&amp;E Property Good Factor'!B5&gt;'Trends Settings '!$B$3),ROUND('M&amp;E Property Good Factor'!B5*IF(B4&gt;ROUND($C$1*'Trends Settings '!$B$1,0),INDIRECT("'2019 Equip Index Factors'!B"&amp;TEXT(ROUND(($C$1*'Trends Settings '!$B$1),0)+2,"0")),'2019 Equip Index Factors'!B5)*0.01,0),IF(OR('M&amp;E Property Good Factor'!B4 &gt; 'Trends Settings '!$B$3,B4 &lt;=ROUND($C$1*'Trends Settings '!$B$1,0)),ROUND('Trends Settings '!$B$3*IF(B4&gt;ROUND($C$1*'Trends Settings '!$B$1,0),INDIRECT("'2019 Equip Index Factors'!B"&amp;TEXT(ROUND(($C$1*'Trends Settings '!$B$1),0)+2,"0")),'2019 Equip Index Factors'!B5)*0.01,0),C3))</f>
        <v>17</v>
      </c>
      <c r="D4" s="37">
        <f ca="1">IF(OR(B4=1,'M&amp;E Property Good Factor'!C5&gt;'Trends Settings '!$B$3),
ROUND('M&amp;E Property Good Factor'!C5*IF(B4&gt;ROUND($D$1*'Trends Settings '!$B$1,0),
INDIRECT("'2019 Equip Index Factors'!B"&amp;TEXT(ROUND(($D$1*'Trends Settings '!$B$1),0)+2,"0")),
'2019 Equip Index Factors'!B5)*0.01,0),
IF(OR('M&amp;E Property Good Factor'!C4 &gt; 'Trends Settings '!$B$3,B4 &lt;=ROUND($D$1*'Trends Settings '!$B$1,0)),
ROUND('Trends Settings '!$B$3*
IF(B4&gt;ROUND($D$1*'Trends Settings '!$B$1,0),INDIRECT("'2019 Equip Index Factors'!B"&amp;TEXT(ROUND(($D$1*'Trends Settings '!$B$1),0)+2,"0")),'2019 Equip Index Factors'!B5)*0.01,0),D3))</f>
        <v>33</v>
      </c>
      <c r="E4" s="37">
        <f ca="1">IF(OR(B4=1,'M&amp;E Property Good Factor'!D5&gt;'Trends Settings '!$B$3),
ROUND('M&amp;E Property Good Factor'!D5*IF(B4&gt;ROUND($E$1*'Trends Settings '!$B$1,0),
INDIRECT("'2019 Equip Index Factors'!B"&amp;TEXT(ROUND(($E$1*'Trends Settings '!$B$1),0)+2,"0")),
'2019 Equip Index Factors'!B5)*0.01,0),
IF(OR('M&amp;E Property Good Factor'!D4 &gt; 'Trends Settings '!$B$3,B4 &lt;=ROUND($E$1*'Trends Settings '!$B$1,0)),
ROUND('Trends Settings '!$B$3*
IF(B4&gt;ROUND($E$1*'Trends Settings '!$B$1,0),INDIRECT("'2019 Equip Index Factors'!B"&amp;TEXT(ROUND(($E$1*'Trends Settings '!$B$1),0)+2,"0")),'2019 Equip Index Factors'!B5)*0.01,0),E3))</f>
        <v>46</v>
      </c>
      <c r="F4" s="37">
        <f ca="1">IF(OR(B4=1,'M&amp;E Property Good Factor'!E5&gt;'Trends Settings '!$B$3),
ROUND('M&amp;E Property Good Factor'!E5*IF(B4&gt;ROUND($F$1*'Trends Settings '!$B$1,0),
INDIRECT("'2019 Equip Index Factors'!B"&amp;TEXT(ROUND(($F$1*'Trends Settings '!$B$1),0)+2,"0")),
'2019 Equip Index Factors'!B5)*0.01,0),
IF(OR('M&amp;E Property Good Factor'!E4 &gt; 'Trends Settings '!$B$3,B4 &lt;=ROUND($F$1*'Trends Settings '!$B$1,0)),
ROUND('Trends Settings '!$B$3*
IF(B4&gt;ROUND($F$1*'Trends Settings '!$B$1,0),INDIRECT("'2019 Equip Index Factors'!B"&amp;TEXT(ROUND(($F$1*'Trends Settings '!$B$1),0)+2,"0")),'2019 Equip Index Factors'!B5)*0.01,0),F3))</f>
        <v>56</v>
      </c>
      <c r="G4" s="37">
        <f ca="1">IF(OR(B4=1,'M&amp;E Property Good Factor'!F5&gt;'Trends Settings '!$B$3),
ROUND('M&amp;E Property Good Factor'!F5*IF(B4&gt;ROUND($G$1*'Trends Settings '!$B$1,0),
INDIRECT("'2019 Equip Index Factors'!B"&amp;TEXT(ROUND(($G$1*'Trends Settings '!$B$1),0)+2,"0")),
'2019 Equip Index Factors'!B5)*0.01,0),
IF(OR('M&amp;E Property Good Factor'!F4 &gt; 'Trends Settings '!$B$3,B4 &lt;=ROUND($G$1*'Trends Settings '!$B$1,0)),
ROUND('Trends Settings '!$B$3*
IF(B4&gt;ROUND($G$1*'Trends Settings '!$B$1,0),INDIRECT("'2019 Equip Index Factors'!B"&amp;TEXT(ROUND(($G$1*'Trends Settings '!$B$1),0)+2,"0")),'2019 Equip Index Factors'!B5)*0.01,0),G3))</f>
        <v>63</v>
      </c>
      <c r="H4" s="37">
        <f ca="1">IF(OR(B4=1,'M&amp;E Property Good Factor'!G5&gt;'Trends Settings '!$B$3),
ROUND('M&amp;E Property Good Factor'!G5*IF(B4&gt;ROUND($H$1*'Trends Settings '!$B$1,0),
INDIRECT("'2019 Equip Index Factors'!B"&amp;TEXT(ROUND(($H$1*'Trends Settings '!$B$1),0)+2,"0")),
'2019 Equip Index Factors'!B5)*0.01,0),
IF(OR('M&amp;E Property Good Factor'!G4 &gt; 'Trends Settings '!$B$3,B4 &lt;=ROUND($H$1*'Trends Settings '!$B$1,0)),
ROUND('Trends Settings '!$B$3*
IF(B4&gt;ROUND($H$1*'Trends Settings '!$B$1,0),INDIRECT("'2019 Equip Index Factors'!B"&amp;TEXT(ROUND(($H$1*'Trends Settings '!$B$1),0)+2,"0")),'2019 Equip Index Factors'!B5)*0.01,0),H3))</f>
        <v>70</v>
      </c>
      <c r="I4" s="37">
        <f ca="1">IF(OR(B4=1,'M&amp;E Property Good Factor'!H5&gt;'Trends Settings '!$B$3),
ROUND('M&amp;E Property Good Factor'!H5*IF(B4&gt;ROUND($I$1*'Trends Settings '!$B$1,0),
INDIRECT("'2019 Equip Index Factors'!B"&amp;TEXT(ROUND(($I$1*'Trends Settings '!$B$1),0)+2,"0")),
'2019 Equip Index Factors'!B5)*0.01,0),
IF(OR('M&amp;E Property Good Factor'!H4 &gt; 'Trends Settings '!$B$3,B4 &lt;=ROUND($I$1*'Trends Settings '!$B$1,0)),
ROUND('Trends Settings '!$B$3*
IF(B4&gt;ROUND($I$1*'Trends Settings '!$B$1,0),INDIRECT("'2019 Equip Index Factors'!B"&amp;TEXT(ROUND(($I$1*'Trends Settings '!$B$1),0)+2,"0")),'2019 Equip Index Factors'!B5)*0.01,0),I3))</f>
        <v>74</v>
      </c>
      <c r="J4" s="37">
        <f ca="1">IF(OR(B4=1,'M&amp;E Property Good Factor'!I5&gt;'Trends Settings '!$B$3),
ROUND('M&amp;E Property Good Factor'!I5*IF(B4&gt;ROUND($J$1*'Trends Settings '!$B$1,0),
INDIRECT("'2019 Equip Index Factors'!B"&amp;TEXT(ROUND(($J$1*'Trends Settings '!$B$1),0)+2,"0")),
'2019 Equip Index Factors'!B5)*0.01,0),
IF(OR('M&amp;E Property Good Factor'!I4 &gt; 'Trends Settings '!$B$3,B4 &lt;=ROUND($J$1*'Trends Settings '!$B$1,0)),
ROUND('Trends Settings '!$B$3*
IF(B4&gt;ROUND($J$1*'Trends Settings '!$B$1,0),INDIRECT("'2019 Equip Index Factors'!B"&amp;TEXT(ROUND(($J$1*'Trends Settings '!$B$1),0)+2,"0")),'2019 Equip Index Factors'!B5)*0.01,0),J3))</f>
        <v>78</v>
      </c>
      <c r="K4" s="37">
        <f ca="1">IF(OR(B4=1,'M&amp;E Property Good Factor'!J5&gt;'Trends Settings '!$B$3),
ROUND('M&amp;E Property Good Factor'!J5*IF(B4&gt;ROUND($K$1*'Trends Settings '!$B$1,0),
INDIRECT("'2019 Equip Index Factors'!B"&amp;TEXT(ROUND(($K$1*'Trends Settings '!$B$1),0)+2,"0")),
'2019 Equip Index Factors'!B5)*0.01,0),
IF(OR('M&amp;E Property Good Factor'!J4 &gt; 'Trends Settings '!$B$3,B4 &lt;=ROUND($K$1*'Trends Settings '!$B$1,0)),
ROUND('Trends Settings '!$B$3*
IF(B4&gt;ROUND($K$1*'Trends Settings '!$B$1,0),INDIRECT("'2019 Equip Index Factors'!B"&amp;TEXT(ROUND(($K$1*'Trends Settings '!$B$1),0)+2,"0")),'2019 Equip Index Factors'!B5)*0.01,0),K3))</f>
        <v>80</v>
      </c>
      <c r="L4" s="37">
        <f ca="1">IF(OR(B4=1,'M&amp;E Property Good Factor'!K5&gt;'Trends Settings '!$B$3),
ROUND('M&amp;E Property Good Factor'!K5*IF(B4&gt;ROUND($L$1*'Trends Settings '!$B$1,0),
INDIRECT("'2019 Equip Index Factors'!B"&amp;TEXT(ROUND(($L$1*'Trends Settings '!$B$1),0)+2,"0")),
'2019 Equip Index Factors'!B5)*0.01,0),
IF(OR('M&amp;E Property Good Factor'!K4 &gt; 'Trends Settings '!$B$3,B4 &lt;=ROUND($L$1*'Trends Settings '!$B$1,0)),
ROUND('Trends Settings '!$B$3*
IF(B4&gt;ROUND($L$1*'Trends Settings '!$B$1,0),INDIRECT("'2019 Equip Index Factors'!B"&amp;TEXT(ROUND(($L$1*'Trends Settings '!$B$1),0)+2,"0")),'2019 Equip Index Factors'!B5)*0.01,0),L3))</f>
        <v>83</v>
      </c>
      <c r="M4" s="37">
        <f ca="1">IF(OR(B4=1,'M&amp;E Property Good Factor'!L5&gt;'Trends Settings '!$B$3),
ROUND('M&amp;E Property Good Factor'!L5*IF(B4&gt;ROUND($M$1*'Trends Settings '!$B$1,0),
INDIRECT("'2019 Equip Index Factors'!B"&amp;TEXT(ROUND(($M$1*'Trends Settings '!$B$1),0)+2,"0")),
'2019 Equip Index Factors'!B5)*0.01,0),
IF(OR('M&amp;E Property Good Factor'!L4 &gt; 'Trends Settings '!$B$3,B4 &lt;=ROUND($M$1*'Trends Settings '!$B$1,0)),
ROUND('Trends Settings '!$B$3*
IF(B4&gt;ROUND($M$1*'Trends Settings '!$B$1,0),INDIRECT("'2019 Equip Index Factors'!B"&amp;TEXT(ROUND(($M$1*'Trends Settings '!$B$1),0)+2,"0")),'2019 Equip Index Factors'!B5)*0.01,0),M3))</f>
        <v>86</v>
      </c>
      <c r="N4" s="37">
        <f ca="1">IF(OR(B4=1,'M&amp;E Property Good Factor'!M5&gt;'Trends Settings '!$B$3),
ROUND('M&amp;E Property Good Factor'!M5*IF(B4&gt;ROUND($N$1*'Trends Settings '!$B$1,0),
INDIRECT("'2019 Equip Index Factors'!B"&amp;TEXT(ROUND(($N$1*'Trends Settings '!$B$1),0)+2,"0")),
'2019 Equip Index Factors'!B5)*0.01,0),
IF(OR('M&amp;E Property Good Factor'!M4 &gt; 'Trends Settings '!$B$3,B4 &lt;=ROUND($N$1*'Trends Settings '!$B$1,0)),
ROUND('Trends Settings '!$B$3*
IF(B4&gt;ROUND($N$1*'Trends Settings '!$B$1,0),INDIRECT("'2019 Equip Index Factors'!B"&amp;TEXT(ROUND(($N$1*'Trends Settings '!$B$1),0)+2,"0")),'2019 Equip Index Factors'!B5)*0.01,0),N3))</f>
        <v>88</v>
      </c>
      <c r="O4" s="37">
        <f ca="1">IF(OR(B4=1,'M&amp;E Property Good Factor'!N5&gt;'Trends Settings '!$B$3),
ROUND('M&amp;E Property Good Factor'!N5*IF(B4&gt;ROUND($O$1*'Trends Settings '!$B$1,0),
INDIRECT("'2019 Equip Index Factors'!B"&amp;TEXT(ROUND(($O$1*'Trends Settings '!$B$1),0)+2,"0")),
'2019 Equip Index Factors'!B5)*0.01,0),
IF(OR('M&amp;E Property Good Factor'!N4 &gt; 'Trends Settings '!$B$3,B4 &lt;=ROUND($O$1*'Trends Settings '!$B$1,0)),
ROUND('Trends Settings '!$B$3*
IF(B4&gt;ROUND($O$1*'Trends Settings '!$B$1,0),INDIRECT("'2019 Equip Index Factors'!B"&amp;TEXT(ROUND(($O$1*'Trends Settings '!$B$1),0)+2,"0")),'2019 Equip Index Factors'!B5)*0.01,0),O3))</f>
        <v>89</v>
      </c>
      <c r="P4" s="37">
        <f ca="1">IF(OR(B4=1,'M&amp;E Property Good Factor'!O5&gt;'Trends Settings '!$B$3),
ROUND('M&amp;E Property Good Factor'!O5*IF(B4&gt;ROUND($P$1*'Trends Settings '!$B$1,0),
INDIRECT("'2019 Equip Index Factors'!B"&amp;TEXT(ROUND(($P$1*'Trends Settings '!$B$1),0)+2,"0")),
'2019 Equip Index Factors'!B5)*0.01,0),
IF(OR('M&amp;E Property Good Factor'!O4 &gt; 'Trends Settings '!$B$3,B4 &lt;=ROUND($P$1*'Trends Settings '!$B$1,0)),
ROUND('Trends Settings '!$B$3*
IF(B4&gt;ROUND($P$1*'Trends Settings '!$B$1,0),INDIRECT("'2019 Equip Index Factors'!B"&amp;TEXT(ROUND(($P$1*'Trends Settings '!$B$1),0)+2,"0")),'2019 Equip Index Factors'!B5)*0.01,0),P3))</f>
        <v>92</v>
      </c>
      <c r="Q4" s="37">
        <f ca="1">IF(OR(B4=1,'M&amp;E Property Good Factor'!P5&gt;'Trends Settings '!$B$3),
ROUND('M&amp;E Property Good Factor'!P5*IF(B4&gt;ROUND($Q$1*'Trends Settings '!$B$1,0),
INDIRECT("'2019 Equip Index Factors'!B"&amp;TEXT(ROUND(($Q$1*'Trends Settings '!$B$1),0)+2,"0")),
'2019 Equip Index Factors'!B5)*0.01,0),
IF(OR('M&amp;E Property Good Factor'!P4 &gt; 'Trends Settings '!$B$3,B4 &lt;=ROUND($Q$1*'Trends Settings '!$B$1,0)),
ROUND('Trends Settings '!$B$3*
IF(B4&gt;ROUND($Q$1*'Trends Settings '!$B$1,0),INDIRECT("'2019 Equip Index Factors'!B"&amp;TEXT(ROUND(($Q$1*'Trends Settings '!$B$1),0)+2,"0")),'2019 Equip Index Factors'!B5)*0.01,0),Q3))</f>
        <v>93</v>
      </c>
      <c r="R4" s="37">
        <f ca="1">IF(OR(B4=1,'M&amp;E Property Good Factor'!Q5&gt;'Trends Settings '!$B$3),
ROUND('M&amp;E Property Good Factor'!Q5*IF(B4&gt;ROUND($R$1*'Trends Settings '!$B$1,0),
INDIRECT("'2019 Equip Index Factors'!B"&amp;TEXT(ROUND(($R$1*'Trends Settings '!$B$1),0)+2,"0")),
'2019 Equip Index Factors'!B5)*0.01,0),
IF(OR('M&amp;E Property Good Factor'!Q4 &gt; 'Trends Settings '!$B$3,B4 &lt;=ROUND($R$1*'Trends Settings '!$B$1,0)),
ROUND('Trends Settings '!$B$3*
IF(B4&gt;ROUND($R$1*'Trends Settings '!$B$1,0),INDIRECT("'2019 Equip Index Factors'!B"&amp;TEXT(ROUND(($R$1*'Trends Settings '!$B$1),0)+2,"0")),'2019 Equip Index Factors'!B5)*0.01,0),R3))</f>
        <v>95</v>
      </c>
      <c r="S4" s="37">
        <f ca="1">IF(OR(B4=1,'M&amp;E Property Good Factor'!R5&gt;'Trends Settings '!$B$3),
ROUND('M&amp;E Property Good Factor'!R5*IF(B4&gt;ROUND($S$1*'Trends Settings '!$B$1,0),
INDIRECT("'2019 Equip Index Factors'!B"&amp;TEXT(ROUND(($S$1*'Trends Settings '!$B$1),0)+2,"0")),
'2019 Equip Index Factors'!B5)*0.01,0),
IF(OR('M&amp;E Property Good Factor'!R4 &gt; 'Trends Settings '!$B$3,B4 &lt;=ROUND($S$1*'Trends Settings '!$B$1,0)),
ROUND('Trends Settings '!$B$3*
IF(B4&gt;ROUND($S$1*'Trends Settings '!$B$1,0),INDIRECT("'2019 Equip Index Factors'!B"&amp;TEXT(ROUND(($S$1*'Trends Settings '!$B$1),0)+2,"0")),'2019 Equip Index Factors'!B5)*0.01,0),S3))</f>
        <v>96</v>
      </c>
      <c r="T4" s="37">
        <f ca="1">IF(OR(B4=1,'M&amp;E Property Good Factor'!S5&gt;'Trends Settings '!$B$3),
ROUND('M&amp;E Property Good Factor'!S5*IF(B4&gt;ROUND($T$1*'Trends Settings '!$B$1,0),
INDIRECT("'2019 Equip Index Factors'!B"&amp;TEXT(ROUND(($T$1*'Trends Settings '!$B$1),0)+2,"0")),
'2019 Equip Index Factors'!B5)*0.01,0),
IF(OR('M&amp;E Property Good Factor'!S4 &gt; 'Trends Settings '!$B$3,B4 &lt;=ROUND($T$1*'Trends Settings '!$B$1,0)),
ROUND('Trends Settings '!$B$3*
IF(B4&gt;ROUND($T$1*'Trends Settings '!$B$1,0),INDIRECT("'2019 Equip Index Factors'!B"&amp;TEXT(ROUND(($T$1*'Trends Settings '!$B$1),0)+2,"0")),'2019 Equip Index Factors'!B5)*0.01,0),T3))</f>
        <v>98</v>
      </c>
      <c r="U4" s="37">
        <f ca="1">IF(OR(B4=1,'M&amp;E Property Good Factor'!T5&gt;'Trends Settings '!$B$3),
ROUND('M&amp;E Property Good Factor'!T5*IF(B4&gt;ROUND($U$1*'Trends Settings '!$B$1,0),
INDIRECT("'2019 Equip Index Factors'!B"&amp;TEXT(ROUND(($U$1*'Trends Settings '!$B$1),0)+2,"0")),
'2019 Equip Index Factors'!B5)*0.01,0),
IF(OR('M&amp;E Property Good Factor'!T4 &gt; 'Trends Settings '!$B$3,B4 &lt;=ROUND($U$1*'Trends Settings '!$B$1,0)),
ROUND('Trends Settings '!$B$3*
IF(B4&gt;ROUND($U$1*'Trends Settings '!$B$1,0),INDIRECT("'2019 Equip Index Factors'!B"&amp;TEXT(ROUND(($U$1*'Trends Settings '!$B$1),0)+2,"0")),'2019 Equip Index Factors'!B5)*0.01,0),U3))</f>
        <v>101</v>
      </c>
      <c r="V4" s="37">
        <f ca="1">IF(OR(B4=1,'M&amp;E Property Good Factor'!U5&gt;'Trends Settings '!$B$3),
ROUND('M&amp;E Property Good Factor'!U5*IF(B4&gt;ROUND($V$1*'Trends Settings '!$B$1,0),
INDIRECT("'2019 Equip Index Factors'!B"&amp;TEXT(ROUND(($V$1*'Trends Settings '!$B$1),0)+2,"0")),
'2019 Equip Index Factors'!B5)*0.01,0),
IF(OR('M&amp;E Property Good Factor'!U4 &gt; 'Trends Settings '!$B$3,B4 &lt;=ROUND($V$1*'Trends Settings '!$B$1,0)),
ROUND('Trends Settings '!$B$3*
IF(B4&gt;ROUND($V$1*'Trends Settings '!$B$1,0),INDIRECT("'2019 Equip Index Factors'!B"&amp;TEXT(ROUND(($V$1*'Trends Settings '!$B$1),0)+2,"0")),'2019 Equip Index Factors'!B5)*0.01,0),V3))</f>
        <v>102</v>
      </c>
      <c r="W4" s="37">
        <f ca="1">IF(OR(B4=1,'M&amp;E Property Good Factor'!V5&gt;'Trends Settings '!$B$3),
ROUND('M&amp;E Property Good Factor'!V5*IF(B4&gt;ROUND($W$1*'Trends Settings '!$B$1,0),
INDIRECT("'2019 Equip Index Factors'!B"&amp;TEXT(ROUND(($W$1*'Trends Settings '!$B$1),0)+2,"0")),
'2019 Equip Index Factors'!B5)*0.01,0),
IF(OR('M&amp;E Property Good Factor'!V4 &gt; 'Trends Settings '!$B$3,B4 &lt;=ROUND($W$1*'Trends Settings '!$B$1,0)),
ROUND('Trends Settings '!$B$3*
IF(B4&gt;ROUND($W$1*'Trends Settings '!$B$1,0),INDIRECT("'2019 Equip Index Factors'!B"&amp;TEXT(ROUND(($W$1*'Trends Settings '!$B$1),0)+2,"0")),'2019 Equip Index Factors'!B5)*0.01,0),W3))</f>
        <v>103</v>
      </c>
    </row>
    <row r="5" spans="1:23" ht="12.75" customHeight="1">
      <c r="A5" s="60">
        <v>2016</v>
      </c>
      <c r="B5" s="32">
        <v>4</v>
      </c>
      <c r="C5" s="37">
        <f ca="1">IF(OR(B5=1,'M&amp;E Property Good Factor'!B6&gt;'Trends Settings '!$B$3),ROUND('M&amp;E Property Good Factor'!B6*IF(B5&gt;ROUND($C$1*'Trends Settings '!$B$1,0),INDIRECT("'2019 Equip Index Factors'!B"&amp;TEXT(ROUND(($C$1*'Trends Settings '!$B$1),0)+2,"0")),'2019 Equip Index Factors'!B6)*0.01,0),IF(OR('M&amp;E Property Good Factor'!B5 &gt; 'Trends Settings '!$B$3,B5 &lt;=ROUND($C$1*'Trends Settings '!$B$1,0)),ROUND('Trends Settings '!$B$3*IF(B5&gt;ROUND($C$1*'Trends Settings '!$B$1,0),INDIRECT("'2019 Equip Index Factors'!B"&amp;TEXT(ROUND(($C$1*'Trends Settings '!$B$1),0)+2,"0")),'2019 Equip Index Factors'!B6)*0.01,0),C4))</f>
        <v>11</v>
      </c>
      <c r="D5" s="37">
        <f ca="1">IF(OR(B5=1,'M&amp;E Property Good Factor'!C6&gt;'Trends Settings '!$B$3),
ROUND('M&amp;E Property Good Factor'!C6*IF(B5&gt;ROUND($D$1*'Trends Settings '!$B$1,0),
INDIRECT("'2019 Equip Index Factors'!B"&amp;TEXT(ROUND(($D$1*'Trends Settings '!$B$1),0)+2,"0")),
'2019 Equip Index Factors'!B6)*0.01,0),
IF(OR('M&amp;E Property Good Factor'!C5 &gt; 'Trends Settings '!$B$3,B5 &lt;=ROUND($D$1*'Trends Settings '!$B$1,0)),
ROUND('Trends Settings '!$B$3*
IF(B5&gt;ROUND($D$1*'Trends Settings '!$B$1,0),INDIRECT("'2019 Equip Index Factors'!B"&amp;TEXT(ROUND(($D$1*'Trends Settings '!$B$1),0)+2,"0")),'2019 Equip Index Factors'!B6)*0.01,0),D4))</f>
        <v>17</v>
      </c>
      <c r="E5" s="37">
        <f ca="1">IF(OR(B5=1,'M&amp;E Property Good Factor'!D6&gt;'Trends Settings '!$B$3),
ROUND('M&amp;E Property Good Factor'!D6*IF(B5&gt;ROUND($E$1*'Trends Settings '!$B$1,0),
INDIRECT("'2019 Equip Index Factors'!B"&amp;TEXT(ROUND(($E$1*'Trends Settings '!$B$1),0)+2,"0")),
'2019 Equip Index Factors'!B6)*0.01,0),
IF(OR('M&amp;E Property Good Factor'!D5 &gt; 'Trends Settings '!$B$3,B5 &lt;=ROUND($E$1*'Trends Settings '!$B$1,0)),
ROUND('Trends Settings '!$B$3*
IF(B5&gt;ROUND($E$1*'Trends Settings '!$B$1,0),INDIRECT("'2019 Equip Index Factors'!B"&amp;TEXT(ROUND(($E$1*'Trends Settings '!$B$1),0)+2,"0")),'2019 Equip Index Factors'!B6)*0.01,0),E4))</f>
        <v>31</v>
      </c>
      <c r="F5" s="37">
        <f ca="1">IF(OR(B5=1,'M&amp;E Property Good Factor'!E6&gt;'Trends Settings '!$B$3),
ROUND('M&amp;E Property Good Factor'!E6*IF(B5&gt;ROUND($F$1*'Trends Settings '!$B$1,0),
INDIRECT("'2019 Equip Index Factors'!B"&amp;TEXT(ROUND(($F$1*'Trends Settings '!$B$1),0)+2,"0")),
'2019 Equip Index Factors'!B6)*0.01,0),
IF(OR('M&amp;E Property Good Factor'!E5 &gt; 'Trends Settings '!$B$3,B5 &lt;=ROUND($F$1*'Trends Settings '!$B$1,0)),
ROUND('Trends Settings '!$B$3*
IF(B5&gt;ROUND($F$1*'Trends Settings '!$B$1,0),INDIRECT("'2019 Equip Index Factors'!B"&amp;TEXT(ROUND(($F$1*'Trends Settings '!$B$1),0)+2,"0")),'2019 Equip Index Factors'!B6)*0.01,0),F4))</f>
        <v>41</v>
      </c>
      <c r="G5" s="37">
        <f ca="1">IF(OR(B5=1,'M&amp;E Property Good Factor'!F6&gt;'Trends Settings '!$B$3),
ROUND('M&amp;E Property Good Factor'!F6*IF(B5&gt;ROUND($G$1*'Trends Settings '!$B$1,0),
INDIRECT("'2019 Equip Index Factors'!B"&amp;TEXT(ROUND(($G$1*'Trends Settings '!$B$1),0)+2,"0")),
'2019 Equip Index Factors'!B6)*0.01,0),
IF(OR('M&amp;E Property Good Factor'!F5 &gt; 'Trends Settings '!$B$3,B5 &lt;=ROUND($G$1*'Trends Settings '!$B$1,0)),
ROUND('Trends Settings '!$B$3*
IF(B5&gt;ROUND($G$1*'Trends Settings '!$B$1,0),INDIRECT("'2019 Equip Index Factors'!B"&amp;TEXT(ROUND(($G$1*'Trends Settings '!$B$1),0)+2,"0")),'2019 Equip Index Factors'!B6)*0.01,0),G4))</f>
        <v>51</v>
      </c>
      <c r="H5" s="37">
        <f ca="1">IF(OR(B5=1,'M&amp;E Property Good Factor'!G6&gt;'Trends Settings '!$B$3),
ROUND('M&amp;E Property Good Factor'!G6*IF(B5&gt;ROUND($H$1*'Trends Settings '!$B$1,0),
INDIRECT("'2019 Equip Index Factors'!B"&amp;TEXT(ROUND(($H$1*'Trends Settings '!$B$1),0)+2,"0")),
'2019 Equip Index Factors'!B6)*0.01,0),
IF(OR('M&amp;E Property Good Factor'!G5 &gt; 'Trends Settings '!$B$3,B5 &lt;=ROUND($H$1*'Trends Settings '!$B$1,0)),
ROUND('Trends Settings '!$B$3*
IF(B5&gt;ROUND($H$1*'Trends Settings '!$B$1,0),INDIRECT("'2019 Equip Index Factors'!B"&amp;TEXT(ROUND(($H$1*'Trends Settings '!$B$1),0)+2,"0")),'2019 Equip Index Factors'!B6)*0.01,0),H4))</f>
        <v>59</v>
      </c>
      <c r="I5" s="37">
        <f ca="1">IF(OR(B5=1,'M&amp;E Property Good Factor'!H6&gt;'Trends Settings '!$B$3),
ROUND('M&amp;E Property Good Factor'!H6*IF(B5&gt;ROUND($I$1*'Trends Settings '!$B$1,0),
INDIRECT("'2019 Equip Index Factors'!B"&amp;TEXT(ROUND(($I$1*'Trends Settings '!$B$1),0)+2,"0")),
'2019 Equip Index Factors'!B6)*0.01,0),
IF(OR('M&amp;E Property Good Factor'!H5 &gt; 'Trends Settings '!$B$3,B5 &lt;=ROUND($I$1*'Trends Settings '!$B$1,0)),
ROUND('Trends Settings '!$B$3*
IF(B5&gt;ROUND($I$1*'Trends Settings '!$B$1,0),INDIRECT("'2019 Equip Index Factors'!B"&amp;TEXT(ROUND(($I$1*'Trends Settings '!$B$1),0)+2,"0")),'2019 Equip Index Factors'!B6)*0.01,0),I4))</f>
        <v>64</v>
      </c>
      <c r="J5" s="37">
        <f ca="1">IF(OR(B5=1,'M&amp;E Property Good Factor'!I6&gt;'Trends Settings '!$B$3),
ROUND('M&amp;E Property Good Factor'!I6*IF(B5&gt;ROUND($J$1*'Trends Settings '!$B$1,0),
INDIRECT("'2019 Equip Index Factors'!B"&amp;TEXT(ROUND(($J$1*'Trends Settings '!$B$1),0)+2,"0")),
'2019 Equip Index Factors'!B6)*0.01,0),
IF(OR('M&amp;E Property Good Factor'!I5 &gt; 'Trends Settings '!$B$3,B5 &lt;=ROUND($J$1*'Trends Settings '!$B$1,0)),
ROUND('Trends Settings '!$B$3*
IF(B5&gt;ROUND($J$1*'Trends Settings '!$B$1,0),INDIRECT("'2019 Equip Index Factors'!B"&amp;TEXT(ROUND(($J$1*'Trends Settings '!$B$1),0)+2,"0")),'2019 Equip Index Factors'!B6)*0.01,0),J4))</f>
        <v>69</v>
      </c>
      <c r="K5" s="37">
        <f ca="1">IF(OR(B5=1,'M&amp;E Property Good Factor'!J6&gt;'Trends Settings '!$B$3),
ROUND('M&amp;E Property Good Factor'!J6*IF(B5&gt;ROUND($K$1*'Trends Settings '!$B$1,0),
INDIRECT("'2019 Equip Index Factors'!B"&amp;TEXT(ROUND(($K$1*'Trends Settings '!$B$1),0)+2,"0")),
'2019 Equip Index Factors'!B6)*0.01,0),
IF(OR('M&amp;E Property Good Factor'!J5 &gt; 'Trends Settings '!$B$3,B5 &lt;=ROUND($K$1*'Trends Settings '!$B$1,0)),
ROUND('Trends Settings '!$B$3*
IF(B5&gt;ROUND($K$1*'Trends Settings '!$B$1,0),INDIRECT("'2019 Equip Index Factors'!B"&amp;TEXT(ROUND(($K$1*'Trends Settings '!$B$1),0)+2,"0")),'2019 Equip Index Factors'!B6)*0.01,0),K4))</f>
        <v>73</v>
      </c>
      <c r="L5" s="37">
        <f ca="1">IF(OR(B5=1,'M&amp;E Property Good Factor'!K6&gt;'Trends Settings '!$B$3),
ROUND('M&amp;E Property Good Factor'!K6*IF(B5&gt;ROUND($L$1*'Trends Settings '!$B$1,0),
INDIRECT("'2019 Equip Index Factors'!B"&amp;TEXT(ROUND(($L$1*'Trends Settings '!$B$1),0)+2,"0")),
'2019 Equip Index Factors'!B6)*0.01,0),
IF(OR('M&amp;E Property Good Factor'!K5 &gt; 'Trends Settings '!$B$3,B5 &lt;=ROUND($L$1*'Trends Settings '!$B$1,0)),
ROUND('Trends Settings '!$B$3*
IF(B5&gt;ROUND($L$1*'Trends Settings '!$B$1,0),INDIRECT("'2019 Equip Index Factors'!B"&amp;TEXT(ROUND(($L$1*'Trends Settings '!$B$1),0)+2,"0")),'2019 Equip Index Factors'!B6)*0.01,0),L4))</f>
        <v>76</v>
      </c>
      <c r="M5" s="37">
        <f ca="1">IF(OR(B5=1,'M&amp;E Property Good Factor'!L6&gt;'Trends Settings '!$B$3),
ROUND('M&amp;E Property Good Factor'!L6*IF(B5&gt;ROUND($M$1*'Trends Settings '!$B$1,0),
INDIRECT("'2019 Equip Index Factors'!B"&amp;TEXT(ROUND(($M$1*'Trends Settings '!$B$1),0)+2,"0")),
'2019 Equip Index Factors'!B6)*0.01,0),
IF(OR('M&amp;E Property Good Factor'!L5 &gt; 'Trends Settings '!$B$3,B5 &lt;=ROUND($M$1*'Trends Settings '!$B$1,0)),
ROUND('Trends Settings '!$B$3*
IF(B5&gt;ROUND($M$1*'Trends Settings '!$B$1,0),INDIRECT("'2019 Equip Index Factors'!B"&amp;TEXT(ROUND(($M$1*'Trends Settings '!$B$1),0)+2,"0")),'2019 Equip Index Factors'!B6)*0.01,0),M4))</f>
        <v>80</v>
      </c>
      <c r="N5" s="37">
        <f ca="1">IF(OR(B5=1,'M&amp;E Property Good Factor'!M6&gt;'Trends Settings '!$B$3),
ROUND('M&amp;E Property Good Factor'!M6*IF(B5&gt;ROUND($N$1*'Trends Settings '!$B$1,0),
INDIRECT("'2019 Equip Index Factors'!B"&amp;TEXT(ROUND(($N$1*'Trends Settings '!$B$1),0)+2,"0")),
'2019 Equip Index Factors'!B6)*0.01,0),
IF(OR('M&amp;E Property Good Factor'!M5 &gt; 'Trends Settings '!$B$3,B5 &lt;=ROUND($N$1*'Trends Settings '!$B$1,0)),
ROUND('Trends Settings '!$B$3*
IF(B5&gt;ROUND($N$1*'Trends Settings '!$B$1,0),INDIRECT("'2019 Equip Index Factors'!B"&amp;TEXT(ROUND(($N$1*'Trends Settings '!$B$1),0)+2,"0")),'2019 Equip Index Factors'!B6)*0.01,0),N4))</f>
        <v>82</v>
      </c>
      <c r="O5" s="37">
        <f ca="1">IF(OR(B5=1,'M&amp;E Property Good Factor'!N6&gt;'Trends Settings '!$B$3),
ROUND('M&amp;E Property Good Factor'!N6*IF(B5&gt;ROUND($O$1*'Trends Settings '!$B$1,0),
INDIRECT("'2019 Equip Index Factors'!B"&amp;TEXT(ROUND(($O$1*'Trends Settings '!$B$1),0)+2,"0")),
'2019 Equip Index Factors'!B6)*0.01,0),
IF(OR('M&amp;E Property Good Factor'!N5 &gt; 'Trends Settings '!$B$3,B5 &lt;=ROUND($O$1*'Trends Settings '!$B$1,0)),
ROUND('Trends Settings '!$B$3*
IF(B5&gt;ROUND($O$1*'Trends Settings '!$B$1,0),INDIRECT("'2019 Equip Index Factors'!B"&amp;TEXT(ROUND(($O$1*'Trends Settings '!$B$1),0)+2,"0")),'2019 Equip Index Factors'!B6)*0.01,0),O4))</f>
        <v>85</v>
      </c>
      <c r="P5" s="37">
        <f ca="1">IF(OR(B5=1,'M&amp;E Property Good Factor'!O6&gt;'Trends Settings '!$B$3),
ROUND('M&amp;E Property Good Factor'!O6*IF(B5&gt;ROUND($P$1*'Trends Settings '!$B$1,0),
INDIRECT("'2019 Equip Index Factors'!B"&amp;TEXT(ROUND(($P$1*'Trends Settings '!$B$1),0)+2,"0")),
'2019 Equip Index Factors'!B6)*0.01,0),
IF(OR('M&amp;E Property Good Factor'!O5 &gt; 'Trends Settings '!$B$3,B5 &lt;=ROUND($P$1*'Trends Settings '!$B$1,0)),
ROUND('Trends Settings '!$B$3*
IF(B5&gt;ROUND($P$1*'Trends Settings '!$B$1,0),INDIRECT("'2019 Equip Index Factors'!B"&amp;TEXT(ROUND(($P$1*'Trends Settings '!$B$1),0)+2,"0")),'2019 Equip Index Factors'!B6)*0.01,0),P4))</f>
        <v>88</v>
      </c>
      <c r="Q5" s="37">
        <f ca="1">IF(OR(B5=1,'M&amp;E Property Good Factor'!P6&gt;'Trends Settings '!$B$3),
ROUND('M&amp;E Property Good Factor'!P6*IF(B5&gt;ROUND($Q$1*'Trends Settings '!$B$1,0),
INDIRECT("'2019 Equip Index Factors'!B"&amp;TEXT(ROUND(($Q$1*'Trends Settings '!$B$1),0)+2,"0")),
'2019 Equip Index Factors'!B6)*0.01,0),
IF(OR('M&amp;E Property Good Factor'!P5 &gt; 'Trends Settings '!$B$3,B5 &lt;=ROUND($Q$1*'Trends Settings '!$B$1,0)),
ROUND('Trends Settings '!$B$3*
IF(B5&gt;ROUND($Q$1*'Trends Settings '!$B$1,0),INDIRECT("'2019 Equip Index Factors'!B"&amp;TEXT(ROUND(($Q$1*'Trends Settings '!$B$1),0)+2,"0")),'2019 Equip Index Factors'!B6)*0.01,0),Q4))</f>
        <v>89</v>
      </c>
      <c r="R5" s="37">
        <f ca="1">IF(OR(B5=1,'M&amp;E Property Good Factor'!Q6&gt;'Trends Settings '!$B$3),
ROUND('M&amp;E Property Good Factor'!Q6*IF(B5&gt;ROUND($R$1*'Trends Settings '!$B$1,0),
INDIRECT("'2019 Equip Index Factors'!B"&amp;TEXT(ROUND(($R$1*'Trends Settings '!$B$1),0)+2,"0")),
'2019 Equip Index Factors'!B6)*0.01,0),
IF(OR('M&amp;E Property Good Factor'!Q5 &gt; 'Trends Settings '!$B$3,B5 &lt;=ROUND($R$1*'Trends Settings '!$B$1,0)),
ROUND('Trends Settings '!$B$3*
IF(B5&gt;ROUND($R$1*'Trends Settings '!$B$1,0),INDIRECT("'2019 Equip Index Factors'!B"&amp;TEXT(ROUND(($R$1*'Trends Settings '!$B$1),0)+2,"0")),'2019 Equip Index Factors'!B6)*0.01,0),R4))</f>
        <v>93</v>
      </c>
      <c r="S5" s="37">
        <f ca="1">IF(OR(B5=1,'M&amp;E Property Good Factor'!R6&gt;'Trends Settings '!$B$3),
ROUND('M&amp;E Property Good Factor'!R6*IF(B5&gt;ROUND($S$1*'Trends Settings '!$B$1,0),
INDIRECT("'2019 Equip Index Factors'!B"&amp;TEXT(ROUND(($S$1*'Trends Settings '!$B$1),0)+2,"0")),
'2019 Equip Index Factors'!B6)*0.01,0),
IF(OR('M&amp;E Property Good Factor'!R5 &gt; 'Trends Settings '!$B$3,B5 &lt;=ROUND($S$1*'Trends Settings '!$B$1,0)),
ROUND('Trends Settings '!$B$3*
IF(B5&gt;ROUND($S$1*'Trends Settings '!$B$1,0),INDIRECT("'2019 Equip Index Factors'!B"&amp;TEXT(ROUND(($S$1*'Trends Settings '!$B$1),0)+2,"0")),'2019 Equip Index Factors'!B6)*0.01,0),S4))</f>
        <v>95</v>
      </c>
      <c r="T5" s="37">
        <f ca="1">IF(OR(B5=1,'M&amp;E Property Good Factor'!S6&gt;'Trends Settings '!$B$3),
ROUND('M&amp;E Property Good Factor'!S6*IF(B5&gt;ROUND($T$1*'Trends Settings '!$B$1,0),
INDIRECT("'2019 Equip Index Factors'!B"&amp;TEXT(ROUND(($T$1*'Trends Settings '!$B$1),0)+2,"0")),
'2019 Equip Index Factors'!B6)*0.01,0),
IF(OR('M&amp;E Property Good Factor'!S5 &gt; 'Trends Settings '!$B$3,B5 &lt;=ROUND($T$1*'Trends Settings '!$B$1,0)),
ROUND('Trends Settings '!$B$3*
IF(B5&gt;ROUND($T$1*'Trends Settings '!$B$1,0),INDIRECT("'2019 Equip Index Factors'!B"&amp;TEXT(ROUND(($T$1*'Trends Settings '!$B$1),0)+2,"0")),'2019 Equip Index Factors'!B6)*0.01,0),T4))</f>
        <v>97</v>
      </c>
      <c r="U5" s="37">
        <f ca="1">IF(OR(B5=1,'M&amp;E Property Good Factor'!T6&gt;'Trends Settings '!$B$3),
ROUND('M&amp;E Property Good Factor'!T6*IF(B5&gt;ROUND($U$1*'Trends Settings '!$B$1,0),
INDIRECT("'2019 Equip Index Factors'!B"&amp;TEXT(ROUND(($U$1*'Trends Settings '!$B$1),0)+2,"0")),
'2019 Equip Index Factors'!B6)*0.01,0),
IF(OR('M&amp;E Property Good Factor'!T5 &gt; 'Trends Settings '!$B$3,B5 &lt;=ROUND($U$1*'Trends Settings '!$B$1,0)),
ROUND('Trends Settings '!$B$3*
IF(B5&gt;ROUND($U$1*'Trends Settings '!$B$1,0),INDIRECT("'2019 Equip Index Factors'!B"&amp;TEXT(ROUND(($U$1*'Trends Settings '!$B$1),0)+2,"0")),'2019 Equip Index Factors'!B6)*0.01,0),U4))</f>
        <v>100</v>
      </c>
      <c r="V5" s="37">
        <f ca="1">IF(OR(B5=1,'M&amp;E Property Good Factor'!U6&gt;'Trends Settings '!$B$3),
ROUND('M&amp;E Property Good Factor'!U6*IF(B5&gt;ROUND($V$1*'Trends Settings '!$B$1,0),
INDIRECT("'2019 Equip Index Factors'!B"&amp;TEXT(ROUND(($V$1*'Trends Settings '!$B$1),0)+2,"0")),
'2019 Equip Index Factors'!B6)*0.01,0),
IF(OR('M&amp;E Property Good Factor'!U5 &gt; 'Trends Settings '!$B$3,B5 &lt;=ROUND($V$1*'Trends Settings '!$B$1,0)),
ROUND('Trends Settings '!$B$3*
IF(B5&gt;ROUND($V$1*'Trends Settings '!$B$1,0),INDIRECT("'2019 Equip Index Factors'!B"&amp;TEXT(ROUND(($V$1*'Trends Settings '!$B$1),0)+2,"0")),'2019 Equip Index Factors'!B6)*0.01,0),V4))</f>
        <v>102</v>
      </c>
      <c r="W5" s="37">
        <f ca="1">IF(OR(B5=1,'M&amp;E Property Good Factor'!V6&gt;'Trends Settings '!$B$3),
ROUND('M&amp;E Property Good Factor'!V6*IF(B5&gt;ROUND($W$1*'Trends Settings '!$B$1,0),
INDIRECT("'2019 Equip Index Factors'!B"&amp;TEXT(ROUND(($W$1*'Trends Settings '!$B$1),0)+2,"0")),
'2019 Equip Index Factors'!B6)*0.01,0),
IF(OR('M&amp;E Property Good Factor'!V5 &gt; 'Trends Settings '!$B$3,B5 &lt;=ROUND($W$1*'Trends Settings '!$B$1,0)),
ROUND('Trends Settings '!$B$3*
IF(B5&gt;ROUND($W$1*'Trends Settings '!$B$1,0),INDIRECT("'2019 Equip Index Factors'!B"&amp;TEXT(ROUND(($W$1*'Trends Settings '!$B$1),0)+2,"0")),'2019 Equip Index Factors'!B6)*0.01,0),W4))</f>
        <v>104</v>
      </c>
    </row>
    <row r="6" spans="1:23" ht="12.75" customHeight="1">
      <c r="A6" s="60">
        <v>2015</v>
      </c>
      <c r="B6" s="32">
        <v>5</v>
      </c>
      <c r="C6" s="37">
        <f ca="1">IF(OR(B6=1,'M&amp;E Property Good Factor'!B7&gt;'Trends Settings '!$B$3),ROUND('M&amp;E Property Good Factor'!B7*IF(B6&gt;ROUND($C$1*'Trends Settings '!$B$1,0),INDIRECT("'2019 Equip Index Factors'!B"&amp;TEXT(ROUND(($C$1*'Trends Settings '!$B$1),0)+2,"0")),'2019 Equip Index Factors'!B7)*0.01,0),IF(OR('M&amp;E Property Good Factor'!B6 &gt; 'Trends Settings '!$B$3,B6 &lt;=ROUND($C$1*'Trends Settings '!$B$1,0)),ROUND('Trends Settings '!$B$3*IF(B6&gt;ROUND($C$1*'Trends Settings '!$B$1,0),INDIRECT("'2019 Equip Index Factors'!B"&amp;TEXT(ROUND(($C$1*'Trends Settings '!$B$1),0)+2,"0")),'2019 Equip Index Factors'!B7)*0.01,0),C5))</f>
        <v>11</v>
      </c>
      <c r="D6" s="37">
        <f ca="1">IF(OR(B6=1,'M&amp;E Property Good Factor'!C7&gt;'Trends Settings '!$B$3),
ROUND('M&amp;E Property Good Factor'!C7*IF(B6&gt;ROUND($D$1*'Trends Settings '!$B$1,0),
INDIRECT("'2019 Equip Index Factors'!B"&amp;TEXT(ROUND(($D$1*'Trends Settings '!$B$1),0)+2,"0")),
'2019 Equip Index Factors'!B7)*0.01,0),
IF(OR('M&amp;E Property Good Factor'!C6 &gt; 'Trends Settings '!$B$3,B6 &lt;=ROUND($D$1*'Trends Settings '!$B$1,0)),
ROUND('Trends Settings '!$B$3*
IF(B6&gt;ROUND($D$1*'Trends Settings '!$B$1,0),INDIRECT("'2019 Equip Index Factors'!B"&amp;TEXT(ROUND(($D$1*'Trends Settings '!$B$1),0)+2,"0")),'2019 Equip Index Factors'!B7)*0.01,0),D5))</f>
        <v>11</v>
      </c>
      <c r="E6" s="37">
        <f ca="1">IF(OR(B6=1,'M&amp;E Property Good Factor'!D7&gt;'Trends Settings '!$B$3),
ROUND('M&amp;E Property Good Factor'!D7*IF(B6&gt;ROUND($E$1*'Trends Settings '!$B$1,0),
INDIRECT("'2019 Equip Index Factors'!B"&amp;TEXT(ROUND(($E$1*'Trends Settings '!$B$1),0)+2,"0")),
'2019 Equip Index Factors'!B7)*0.01,0),
IF(OR('M&amp;E Property Good Factor'!D6 &gt; 'Trends Settings '!$B$3,B6 &lt;=ROUND($E$1*'Trends Settings '!$B$1,0)),
ROUND('Trends Settings '!$B$3*
IF(B6&gt;ROUND($E$1*'Trends Settings '!$B$1,0),INDIRECT("'2019 Equip Index Factors'!B"&amp;TEXT(ROUND(($E$1*'Trends Settings '!$B$1),0)+2,"0")),'2019 Equip Index Factors'!B7)*0.01,0),E5))</f>
        <v>19</v>
      </c>
      <c r="F6" s="37">
        <f ca="1">IF(OR(B6=1,'M&amp;E Property Good Factor'!E7&gt;'Trends Settings '!$B$3),
ROUND('M&amp;E Property Good Factor'!E7*IF(B6&gt;ROUND($F$1*'Trends Settings '!$B$1,0),
INDIRECT("'2019 Equip Index Factors'!B"&amp;TEXT(ROUND(($F$1*'Trends Settings '!$B$1),0)+2,"0")),
'2019 Equip Index Factors'!B7)*0.01,0),
IF(OR('M&amp;E Property Good Factor'!E6 &gt; 'Trends Settings '!$B$3,B6 &lt;=ROUND($F$1*'Trends Settings '!$B$1,0)),
ROUND('Trends Settings '!$B$3*
IF(B6&gt;ROUND($F$1*'Trends Settings '!$B$1,0),INDIRECT("'2019 Equip Index Factors'!B"&amp;TEXT(ROUND(($F$1*'Trends Settings '!$B$1),0)+2,"0")),'2019 Equip Index Factors'!B7)*0.01,0),F5))</f>
        <v>28</v>
      </c>
      <c r="G6" s="37">
        <f ca="1">IF(OR(B6=1,'M&amp;E Property Good Factor'!F7&gt;'Trends Settings '!$B$3),
ROUND('M&amp;E Property Good Factor'!F7*IF(B6&gt;ROUND($G$1*'Trends Settings '!$B$1,0),
INDIRECT("'2019 Equip Index Factors'!B"&amp;TEXT(ROUND(($G$1*'Trends Settings '!$B$1),0)+2,"0")),
'2019 Equip Index Factors'!B7)*0.01,0),
IF(OR('M&amp;E Property Good Factor'!F6 &gt; 'Trends Settings '!$B$3,B6 &lt;=ROUND($G$1*'Trends Settings '!$B$1,0)),
ROUND('Trends Settings '!$B$3*
IF(B6&gt;ROUND($G$1*'Trends Settings '!$B$1,0),INDIRECT("'2019 Equip Index Factors'!B"&amp;TEXT(ROUND(($G$1*'Trends Settings '!$B$1),0)+2,"0")),'2019 Equip Index Factors'!B7)*0.01,0),G5))</f>
        <v>38</v>
      </c>
      <c r="H6" s="37">
        <f ca="1">IF(OR(B6=1,'M&amp;E Property Good Factor'!G7&gt;'Trends Settings '!$B$3),
ROUND('M&amp;E Property Good Factor'!G7*IF(B6&gt;ROUND($H$1*'Trends Settings '!$B$1,0),
INDIRECT("'2019 Equip Index Factors'!B"&amp;TEXT(ROUND(($H$1*'Trends Settings '!$B$1),0)+2,"0")),
'2019 Equip Index Factors'!B7)*0.01,0),
IF(OR('M&amp;E Property Good Factor'!G6 &gt; 'Trends Settings '!$B$3,B6 &lt;=ROUND($H$1*'Trends Settings '!$B$1,0)),
ROUND('Trends Settings '!$B$3*
IF(B6&gt;ROUND($H$1*'Trends Settings '!$B$1,0),INDIRECT("'2019 Equip Index Factors'!B"&amp;TEXT(ROUND(($H$1*'Trends Settings '!$B$1),0)+2,"0")),'2019 Equip Index Factors'!B7)*0.01,0),H5))</f>
        <v>47</v>
      </c>
      <c r="I6" s="37">
        <f ca="1">IF(OR(B6=1,'M&amp;E Property Good Factor'!H7&gt;'Trends Settings '!$B$3),
ROUND('M&amp;E Property Good Factor'!H7*IF(B6&gt;ROUND($I$1*'Trends Settings '!$B$1,0),
INDIRECT("'2019 Equip Index Factors'!B"&amp;TEXT(ROUND(($I$1*'Trends Settings '!$B$1),0)+2,"0")),
'2019 Equip Index Factors'!B7)*0.01,0),
IF(OR('M&amp;E Property Good Factor'!H6 &gt; 'Trends Settings '!$B$3,B6 &lt;=ROUND($I$1*'Trends Settings '!$B$1,0)),
ROUND('Trends Settings '!$B$3*
IF(B6&gt;ROUND($I$1*'Trends Settings '!$B$1,0),INDIRECT("'2019 Equip Index Factors'!B"&amp;TEXT(ROUND(($I$1*'Trends Settings '!$B$1),0)+2,"0")),'2019 Equip Index Factors'!B7)*0.01,0),I5))</f>
        <v>53</v>
      </c>
      <c r="J6" s="37">
        <f ca="1">IF(OR(B6=1,'M&amp;E Property Good Factor'!I7&gt;'Trends Settings '!$B$3),
ROUND('M&amp;E Property Good Factor'!I7*IF(B6&gt;ROUND($J$1*'Trends Settings '!$B$1,0),
INDIRECT("'2019 Equip Index Factors'!B"&amp;TEXT(ROUND(($J$1*'Trends Settings '!$B$1),0)+2,"0")),
'2019 Equip Index Factors'!B7)*0.01,0),
IF(OR('M&amp;E Property Good Factor'!I6 &gt; 'Trends Settings '!$B$3,B6 &lt;=ROUND($J$1*'Trends Settings '!$B$1,0)),
ROUND('Trends Settings '!$B$3*
IF(B6&gt;ROUND($J$1*'Trends Settings '!$B$1,0),INDIRECT("'2019 Equip Index Factors'!B"&amp;TEXT(ROUND(($J$1*'Trends Settings '!$B$1),0)+2,"0")),'2019 Equip Index Factors'!B7)*0.01,0),J5))</f>
        <v>60</v>
      </c>
      <c r="K6" s="37">
        <f ca="1">IF(OR(B6=1,'M&amp;E Property Good Factor'!J7&gt;'Trends Settings '!$B$3),
ROUND('M&amp;E Property Good Factor'!J7*IF(B6&gt;ROUND($K$1*'Trends Settings '!$B$1,0),
INDIRECT("'2019 Equip Index Factors'!B"&amp;TEXT(ROUND(($K$1*'Trends Settings '!$B$1),0)+2,"0")),
'2019 Equip Index Factors'!B7)*0.01,0),
IF(OR('M&amp;E Property Good Factor'!J6 &gt; 'Trends Settings '!$B$3,B6 &lt;=ROUND($K$1*'Trends Settings '!$B$1,0)),
ROUND('Trends Settings '!$B$3*
IF(B6&gt;ROUND($K$1*'Trends Settings '!$B$1,0),INDIRECT("'2019 Equip Index Factors'!B"&amp;TEXT(ROUND(($K$1*'Trends Settings '!$B$1),0)+2,"0")),'2019 Equip Index Factors'!B7)*0.01,0),K5))</f>
        <v>64</v>
      </c>
      <c r="L6" s="37">
        <f ca="1">IF(OR(B6=1,'M&amp;E Property Good Factor'!K7&gt;'Trends Settings '!$B$3),
ROUND('M&amp;E Property Good Factor'!K7*IF(B6&gt;ROUND($L$1*'Trends Settings '!$B$1,0),
INDIRECT("'2019 Equip Index Factors'!B"&amp;TEXT(ROUND(($L$1*'Trends Settings '!$B$1),0)+2,"0")),
'2019 Equip Index Factors'!B7)*0.01,0),
IF(OR('M&amp;E Property Good Factor'!K6 &gt; 'Trends Settings '!$B$3,B6 &lt;=ROUND($L$1*'Trends Settings '!$B$1,0)),
ROUND('Trends Settings '!$B$3*
IF(B6&gt;ROUND($L$1*'Trends Settings '!$B$1,0),INDIRECT("'2019 Equip Index Factors'!B"&amp;TEXT(ROUND(($L$1*'Trends Settings '!$B$1),0)+2,"0")),'2019 Equip Index Factors'!B7)*0.01,0),L5))</f>
        <v>69</v>
      </c>
      <c r="M6" s="37">
        <f ca="1">IF(OR(B6=1,'M&amp;E Property Good Factor'!L7&gt;'Trends Settings '!$B$3),
ROUND('M&amp;E Property Good Factor'!L7*IF(B6&gt;ROUND($M$1*'Trends Settings '!$B$1,0),
INDIRECT("'2019 Equip Index Factors'!B"&amp;TEXT(ROUND(($M$1*'Trends Settings '!$B$1),0)+2,"0")),
'2019 Equip Index Factors'!B7)*0.01,0),
IF(OR('M&amp;E Property Good Factor'!L6 &gt; 'Trends Settings '!$B$3,B6 &lt;=ROUND($M$1*'Trends Settings '!$B$1,0)),
ROUND('Trends Settings '!$B$3*
IF(B6&gt;ROUND($M$1*'Trends Settings '!$B$1,0),INDIRECT("'2019 Equip Index Factors'!B"&amp;TEXT(ROUND(($M$1*'Trends Settings '!$B$1),0)+2,"0")),'2019 Equip Index Factors'!B7)*0.01,0),M5))</f>
        <v>72</v>
      </c>
      <c r="N6" s="37">
        <f ca="1">IF(OR(B6=1,'M&amp;E Property Good Factor'!M7&gt;'Trends Settings '!$B$3),
ROUND('M&amp;E Property Good Factor'!M7*IF(B6&gt;ROUND($N$1*'Trends Settings '!$B$1,0),
INDIRECT("'2019 Equip Index Factors'!B"&amp;TEXT(ROUND(($N$1*'Trends Settings '!$B$1),0)+2,"0")),
'2019 Equip Index Factors'!B7)*0.01,0),
IF(OR('M&amp;E Property Good Factor'!M6 &gt; 'Trends Settings '!$B$3,B6 &lt;=ROUND($N$1*'Trends Settings '!$B$1,0)),
ROUND('Trends Settings '!$B$3*
IF(B6&gt;ROUND($N$1*'Trends Settings '!$B$1,0),INDIRECT("'2019 Equip Index Factors'!B"&amp;TEXT(ROUND(($N$1*'Trends Settings '!$B$1),0)+2,"0")),'2019 Equip Index Factors'!B7)*0.01,0),N5))</f>
        <v>75</v>
      </c>
      <c r="O6" s="37">
        <f ca="1">IF(OR(B6=1,'M&amp;E Property Good Factor'!N7&gt;'Trends Settings '!$B$3),
ROUND('M&amp;E Property Good Factor'!N7*IF(B6&gt;ROUND($O$1*'Trends Settings '!$B$1,0),
INDIRECT("'2019 Equip Index Factors'!B"&amp;TEXT(ROUND(($O$1*'Trends Settings '!$B$1),0)+2,"0")),
'2019 Equip Index Factors'!B7)*0.01,0),
IF(OR('M&amp;E Property Good Factor'!N6 &gt; 'Trends Settings '!$B$3,B6 &lt;=ROUND($O$1*'Trends Settings '!$B$1,0)),
ROUND('Trends Settings '!$B$3*
IF(B6&gt;ROUND($O$1*'Trends Settings '!$B$1,0),INDIRECT("'2019 Equip Index Factors'!B"&amp;TEXT(ROUND(($O$1*'Trends Settings '!$B$1),0)+2,"0")),'2019 Equip Index Factors'!B7)*0.01,0),O5))</f>
        <v>78</v>
      </c>
      <c r="P6" s="37">
        <f ca="1">IF(OR(B6=1,'M&amp;E Property Good Factor'!O7&gt;'Trends Settings '!$B$3),
ROUND('M&amp;E Property Good Factor'!O7*IF(B6&gt;ROUND($P$1*'Trends Settings '!$B$1,0),
INDIRECT("'2019 Equip Index Factors'!B"&amp;TEXT(ROUND(($P$1*'Trends Settings '!$B$1),0)+2,"0")),
'2019 Equip Index Factors'!B7)*0.01,0),
IF(OR('M&amp;E Property Good Factor'!O6 &gt; 'Trends Settings '!$B$3,B6 &lt;=ROUND($P$1*'Trends Settings '!$B$1,0)),
ROUND('Trends Settings '!$B$3*
IF(B6&gt;ROUND($P$1*'Trends Settings '!$B$1,0),INDIRECT("'2019 Equip Index Factors'!B"&amp;TEXT(ROUND(($P$1*'Trends Settings '!$B$1),0)+2,"0")),'2019 Equip Index Factors'!B7)*0.01,0),P5))</f>
        <v>83</v>
      </c>
      <c r="Q6" s="37">
        <f ca="1">IF(OR(B6=1,'M&amp;E Property Good Factor'!P7&gt;'Trends Settings '!$B$3),
ROUND('M&amp;E Property Good Factor'!P7*IF(B6&gt;ROUND($Q$1*'Trends Settings '!$B$1,0),
INDIRECT("'2019 Equip Index Factors'!B"&amp;TEXT(ROUND(($Q$1*'Trends Settings '!$B$1),0)+2,"0")),
'2019 Equip Index Factors'!B7)*0.01,0),
IF(OR('M&amp;E Property Good Factor'!P6 &gt; 'Trends Settings '!$B$3,B6 &lt;=ROUND($Q$1*'Trends Settings '!$B$1,0)),
ROUND('Trends Settings '!$B$3*
IF(B6&gt;ROUND($Q$1*'Trends Settings '!$B$1,0),INDIRECT("'2019 Equip Index Factors'!B"&amp;TEXT(ROUND(($Q$1*'Trends Settings '!$B$1),0)+2,"0")),'2019 Equip Index Factors'!B7)*0.01,0),Q5))</f>
        <v>85</v>
      </c>
      <c r="R6" s="37">
        <f ca="1">IF(OR(B6=1,'M&amp;E Property Good Factor'!Q7&gt;'Trends Settings '!$B$3),
ROUND('M&amp;E Property Good Factor'!Q7*IF(B6&gt;ROUND($R$1*'Trends Settings '!$B$1,0),
INDIRECT("'2019 Equip Index Factors'!B"&amp;TEXT(ROUND(($R$1*'Trends Settings '!$B$1),0)+2,"0")),
'2019 Equip Index Factors'!B7)*0.01,0),
IF(OR('M&amp;E Property Good Factor'!Q6 &gt; 'Trends Settings '!$B$3,B6 &lt;=ROUND($R$1*'Trends Settings '!$B$1,0)),
ROUND('Trends Settings '!$B$3*
IF(B6&gt;ROUND($R$1*'Trends Settings '!$B$1,0),INDIRECT("'2019 Equip Index Factors'!B"&amp;TEXT(ROUND(($R$1*'Trends Settings '!$B$1),0)+2,"0")),'2019 Equip Index Factors'!B7)*0.01,0),R5))</f>
        <v>88</v>
      </c>
      <c r="S6" s="37">
        <f ca="1">IF(OR(B6=1,'M&amp;E Property Good Factor'!R7&gt;'Trends Settings '!$B$3),
ROUND('M&amp;E Property Good Factor'!R7*IF(B6&gt;ROUND($S$1*'Trends Settings '!$B$1,0),
INDIRECT("'2019 Equip Index Factors'!B"&amp;TEXT(ROUND(($S$1*'Trends Settings '!$B$1),0)+2,"0")),
'2019 Equip Index Factors'!B7)*0.01,0),
IF(OR('M&amp;E Property Good Factor'!R6 &gt; 'Trends Settings '!$B$3,B6 &lt;=ROUND($S$1*'Trends Settings '!$B$1,0)),
ROUND('Trends Settings '!$B$3*
IF(B6&gt;ROUND($S$1*'Trends Settings '!$B$1,0),INDIRECT("'2019 Equip Index Factors'!B"&amp;TEXT(ROUND(($S$1*'Trends Settings '!$B$1),0)+2,"0")),'2019 Equip Index Factors'!B7)*0.01,0),S5))</f>
        <v>90</v>
      </c>
      <c r="T6" s="37">
        <f ca="1">IF(OR(B6=1,'M&amp;E Property Good Factor'!S7&gt;'Trends Settings '!$B$3),
ROUND('M&amp;E Property Good Factor'!S7*IF(B6&gt;ROUND($T$1*'Trends Settings '!$B$1,0),
INDIRECT("'2019 Equip Index Factors'!B"&amp;TEXT(ROUND(($T$1*'Trends Settings '!$B$1),0)+2,"0")),
'2019 Equip Index Factors'!B7)*0.01,0),
IF(OR('M&amp;E Property Good Factor'!S6 &gt; 'Trends Settings '!$B$3,B6 &lt;=ROUND($T$1*'Trends Settings '!$B$1,0)),
ROUND('Trends Settings '!$B$3*
IF(B6&gt;ROUND($T$1*'Trends Settings '!$B$1,0),INDIRECT("'2019 Equip Index Factors'!B"&amp;TEXT(ROUND(($T$1*'Trends Settings '!$B$1),0)+2,"0")),'2019 Equip Index Factors'!B7)*0.01,0),T5))</f>
        <v>94</v>
      </c>
      <c r="U6" s="37">
        <f ca="1">IF(OR(B6=1,'M&amp;E Property Good Factor'!T7&gt;'Trends Settings '!$B$3),
ROUND('M&amp;E Property Good Factor'!T7*IF(B6&gt;ROUND($U$1*'Trends Settings '!$B$1,0),
INDIRECT("'2019 Equip Index Factors'!B"&amp;TEXT(ROUND(($U$1*'Trends Settings '!$B$1),0)+2,"0")),
'2019 Equip Index Factors'!B7)*0.01,0),
IF(OR('M&amp;E Property Good Factor'!T6 &gt; 'Trends Settings '!$B$3,B6 &lt;=ROUND($U$1*'Trends Settings '!$B$1,0)),
ROUND('Trends Settings '!$B$3*
IF(B6&gt;ROUND($U$1*'Trends Settings '!$B$1,0),INDIRECT("'2019 Equip Index Factors'!B"&amp;TEXT(ROUND(($U$1*'Trends Settings '!$B$1),0)+2,"0")),'2019 Equip Index Factors'!B7)*0.01,0),U5))</f>
        <v>98</v>
      </c>
      <c r="V6" s="37">
        <f ca="1">IF(OR(B6=1,'M&amp;E Property Good Factor'!U7&gt;'Trends Settings '!$B$3),
ROUND('M&amp;E Property Good Factor'!U7*IF(B6&gt;ROUND($V$1*'Trends Settings '!$B$1,0),
INDIRECT("'2019 Equip Index Factors'!B"&amp;TEXT(ROUND(($V$1*'Trends Settings '!$B$1),0)+2,"0")),
'2019 Equip Index Factors'!B7)*0.01,0),
IF(OR('M&amp;E Property Good Factor'!U6 &gt; 'Trends Settings '!$B$3,B6 &lt;=ROUND($V$1*'Trends Settings '!$B$1,0)),
ROUND('Trends Settings '!$B$3*
IF(B6&gt;ROUND($V$1*'Trends Settings '!$B$1,0),INDIRECT("'2019 Equip Index Factors'!B"&amp;TEXT(ROUND(($V$1*'Trends Settings '!$B$1),0)+2,"0")),'2019 Equip Index Factors'!B7)*0.01,0),V5))</f>
        <v>100</v>
      </c>
      <c r="W6" s="37">
        <f ca="1">IF(OR(B6=1,'M&amp;E Property Good Factor'!V7&gt;'Trends Settings '!$B$3),
ROUND('M&amp;E Property Good Factor'!V7*IF(B6&gt;ROUND($W$1*'Trends Settings '!$B$1,0),
INDIRECT("'2019 Equip Index Factors'!B"&amp;TEXT(ROUND(($W$1*'Trends Settings '!$B$1),0)+2,"0")),
'2019 Equip Index Factors'!B7)*0.01,0),
IF(OR('M&amp;E Property Good Factor'!V6 &gt; 'Trends Settings '!$B$3,B6 &lt;=ROUND($W$1*'Trends Settings '!$B$1,0)),
ROUND('Trends Settings '!$B$3*
IF(B6&gt;ROUND($W$1*'Trends Settings '!$B$1,0),INDIRECT("'2019 Equip Index Factors'!B"&amp;TEXT(ROUND(($W$1*'Trends Settings '!$B$1),0)+2,"0")),'2019 Equip Index Factors'!B7)*0.01,0),W5))</f>
        <v>102</v>
      </c>
    </row>
    <row r="7" spans="1:23" ht="12.75" customHeight="1">
      <c r="A7" s="60">
        <v>2014</v>
      </c>
      <c r="B7" s="32">
        <v>6</v>
      </c>
      <c r="C7" s="37">
        <f ca="1">IF(OR(B7=1,'M&amp;E Property Good Factor'!B8&gt;'Trends Settings '!$B$3),ROUND('M&amp;E Property Good Factor'!B8*IF(B7&gt;ROUND($C$1*'Trends Settings '!$B$1,0),INDIRECT("'2019 Equip Index Factors'!B"&amp;TEXT(ROUND(($C$1*'Trends Settings '!$B$1),0)+2,"0")),'2019 Equip Index Factors'!B8)*0.01,0),IF(OR('M&amp;E Property Good Factor'!B7 &gt; 'Trends Settings '!$B$3,B7 &lt;=ROUND($C$1*'Trends Settings '!$B$1,0)),ROUND('Trends Settings '!$B$3*IF(B7&gt;ROUND($C$1*'Trends Settings '!$B$1,0),INDIRECT("'2019 Equip Index Factors'!B"&amp;TEXT(ROUND(($C$1*'Trends Settings '!$B$1),0)+2,"0")),'2019 Equip Index Factors'!B8)*0.01,0),C6))</f>
        <v>11</v>
      </c>
      <c r="D7" s="37">
        <f ca="1">IF(OR(B7=1,'M&amp;E Property Good Factor'!C8&gt;'Trends Settings '!$B$3),
ROUND('M&amp;E Property Good Factor'!C8*IF(B7&gt;ROUND($D$1*'Trends Settings '!$B$1,0),
INDIRECT("'2019 Equip Index Factors'!B"&amp;TEXT(ROUND(($D$1*'Trends Settings '!$B$1),0)+2,"0")),
'2019 Equip Index Factors'!B8)*0.01,0),
IF(OR('M&amp;E Property Good Factor'!C7 &gt; 'Trends Settings '!$B$3,B7 &lt;=ROUND($D$1*'Trends Settings '!$B$1,0)),
ROUND('Trends Settings '!$B$3*
IF(B7&gt;ROUND($D$1*'Trends Settings '!$B$1,0),INDIRECT("'2019 Equip Index Factors'!B"&amp;TEXT(ROUND(($D$1*'Trends Settings '!$B$1),0)+2,"0")),'2019 Equip Index Factors'!B8)*0.01,0),D6))</f>
        <v>11</v>
      </c>
      <c r="E7" s="37">
        <f ca="1">IF(OR(B7=1,'M&amp;E Property Good Factor'!D8&gt;'Trends Settings '!$B$3),
ROUND('M&amp;E Property Good Factor'!D8*IF(B7&gt;ROUND($E$1*'Trends Settings '!$B$1,0),
INDIRECT("'2019 Equip Index Factors'!B"&amp;TEXT(ROUND(($E$1*'Trends Settings '!$B$1),0)+2,"0")),
'2019 Equip Index Factors'!B8)*0.01,0),
IF(OR('M&amp;E Property Good Factor'!D7 &gt; 'Trends Settings '!$B$3,B7 &lt;=ROUND($E$1*'Trends Settings '!$B$1,0)),
ROUND('Trends Settings '!$B$3*
IF(B7&gt;ROUND($E$1*'Trends Settings '!$B$1,0),INDIRECT("'2019 Equip Index Factors'!B"&amp;TEXT(ROUND(($E$1*'Trends Settings '!$B$1),0)+2,"0")),'2019 Equip Index Factors'!B8)*0.01,0),E6))</f>
        <v>11</v>
      </c>
      <c r="F7" s="37">
        <f ca="1">IF(OR(B7=1,'M&amp;E Property Good Factor'!E8&gt;'Trends Settings '!$B$3),
ROUND('M&amp;E Property Good Factor'!E8*IF(B7&gt;ROUND($F$1*'Trends Settings '!$B$1,0),
INDIRECT("'2019 Equip Index Factors'!B"&amp;TEXT(ROUND(($F$1*'Trends Settings '!$B$1),0)+2,"0")),
'2019 Equip Index Factors'!B8)*0.01,0),
IF(OR('M&amp;E Property Good Factor'!E7 &gt; 'Trends Settings '!$B$3,B7 &lt;=ROUND($F$1*'Trends Settings '!$B$1,0)),
ROUND('Trends Settings '!$B$3*
IF(B7&gt;ROUND($F$1*'Trends Settings '!$B$1,0),INDIRECT("'2019 Equip Index Factors'!B"&amp;TEXT(ROUND(($F$1*'Trends Settings '!$B$1),0)+2,"0")),'2019 Equip Index Factors'!B8)*0.01,0),F6))</f>
        <v>19</v>
      </c>
      <c r="G7" s="37">
        <f ca="1">IF(OR(B7=1,'M&amp;E Property Good Factor'!F8&gt;'Trends Settings '!$B$3),
ROUND('M&amp;E Property Good Factor'!F8*IF(B7&gt;ROUND($G$1*'Trends Settings '!$B$1,0),
INDIRECT("'2019 Equip Index Factors'!B"&amp;TEXT(ROUND(($G$1*'Trends Settings '!$B$1),0)+2,"0")),
'2019 Equip Index Factors'!B8)*0.01,0),
IF(OR('M&amp;E Property Good Factor'!F7 &gt; 'Trends Settings '!$B$3,B7 &lt;=ROUND($G$1*'Trends Settings '!$B$1,0)),
ROUND('Trends Settings '!$B$3*
IF(B7&gt;ROUND($G$1*'Trends Settings '!$B$1,0),INDIRECT("'2019 Equip Index Factors'!B"&amp;TEXT(ROUND(($G$1*'Trends Settings '!$B$1),0)+2,"0")),'2019 Equip Index Factors'!B8)*0.01,0),G6))</f>
        <v>28</v>
      </c>
      <c r="H7" s="37">
        <f ca="1">IF(OR(B7=1,'M&amp;E Property Good Factor'!G8&gt;'Trends Settings '!$B$3),
ROUND('M&amp;E Property Good Factor'!G8*IF(B7&gt;ROUND($H$1*'Trends Settings '!$B$1,0),
INDIRECT("'2019 Equip Index Factors'!B"&amp;TEXT(ROUND(($H$1*'Trends Settings '!$B$1),0)+2,"0")),
'2019 Equip Index Factors'!B8)*0.01,0),
IF(OR('M&amp;E Property Good Factor'!G7 &gt; 'Trends Settings '!$B$3,B7 &lt;=ROUND($H$1*'Trends Settings '!$B$1,0)),
ROUND('Trends Settings '!$B$3*
IF(B7&gt;ROUND($H$1*'Trends Settings '!$B$1,0),INDIRECT("'2019 Equip Index Factors'!B"&amp;TEXT(ROUND(($H$1*'Trends Settings '!$B$1),0)+2,"0")),'2019 Equip Index Factors'!B8)*0.01,0),H6))</f>
        <v>36</v>
      </c>
      <c r="I7" s="37">
        <f ca="1">IF(OR(B7=1,'M&amp;E Property Good Factor'!H8&gt;'Trends Settings '!$B$3),
ROUND('M&amp;E Property Good Factor'!H8*IF(B7&gt;ROUND($I$1*'Trends Settings '!$B$1,0),
INDIRECT("'2019 Equip Index Factors'!B"&amp;TEXT(ROUND(($I$1*'Trends Settings '!$B$1),0)+2,"0")),
'2019 Equip Index Factors'!B8)*0.01,0),
IF(OR('M&amp;E Property Good Factor'!H7 &gt; 'Trends Settings '!$B$3,B7 &lt;=ROUND($I$1*'Trends Settings '!$B$1,0)),
ROUND('Trends Settings '!$B$3*
IF(B7&gt;ROUND($I$1*'Trends Settings '!$B$1,0),INDIRECT("'2019 Equip Index Factors'!B"&amp;TEXT(ROUND(($I$1*'Trends Settings '!$B$1),0)+2,"0")),'2019 Equip Index Factors'!B8)*0.01,0),I6))</f>
        <v>44</v>
      </c>
      <c r="J7" s="37">
        <f ca="1">IF(OR(B7=1,'M&amp;E Property Good Factor'!I8&gt;'Trends Settings '!$B$3),
ROUND('M&amp;E Property Good Factor'!I8*IF(B7&gt;ROUND($J$1*'Trends Settings '!$B$1,0),
INDIRECT("'2019 Equip Index Factors'!B"&amp;TEXT(ROUND(($J$1*'Trends Settings '!$B$1),0)+2,"0")),
'2019 Equip Index Factors'!B8)*0.01,0),
IF(OR('M&amp;E Property Good Factor'!I7 &gt; 'Trends Settings '!$B$3,B7 &lt;=ROUND($J$1*'Trends Settings '!$B$1,0)),
ROUND('Trends Settings '!$B$3*
IF(B7&gt;ROUND($J$1*'Trends Settings '!$B$1,0),INDIRECT("'2019 Equip Index Factors'!B"&amp;TEXT(ROUND(($J$1*'Trends Settings '!$B$1),0)+2,"0")),'2019 Equip Index Factors'!B8)*0.01,0),J6))</f>
        <v>51</v>
      </c>
      <c r="K7" s="37">
        <f ca="1">IF(OR(B7=1,'M&amp;E Property Good Factor'!J8&gt;'Trends Settings '!$B$3),
ROUND('M&amp;E Property Good Factor'!J8*IF(B7&gt;ROUND($K$1*'Trends Settings '!$B$1,0),
INDIRECT("'2019 Equip Index Factors'!B"&amp;TEXT(ROUND(($K$1*'Trends Settings '!$B$1),0)+2,"0")),
'2019 Equip Index Factors'!B8)*0.01,0),
IF(OR('M&amp;E Property Good Factor'!J7 &gt; 'Trends Settings '!$B$3,B7 &lt;=ROUND($K$1*'Trends Settings '!$B$1,0)),
ROUND('Trends Settings '!$B$3*
IF(B7&gt;ROUND($K$1*'Trends Settings '!$B$1,0),INDIRECT("'2019 Equip Index Factors'!B"&amp;TEXT(ROUND(($K$1*'Trends Settings '!$B$1),0)+2,"0")),'2019 Equip Index Factors'!B8)*0.01,0),K6))</f>
        <v>56</v>
      </c>
      <c r="L7" s="37">
        <f ca="1">IF(OR(B7=1,'M&amp;E Property Good Factor'!K8&gt;'Trends Settings '!$B$3),
ROUND('M&amp;E Property Good Factor'!K8*IF(B7&gt;ROUND($L$1*'Trends Settings '!$B$1,0),
INDIRECT("'2019 Equip Index Factors'!B"&amp;TEXT(ROUND(($L$1*'Trends Settings '!$B$1),0)+2,"0")),
'2019 Equip Index Factors'!B8)*0.01,0),
IF(OR('M&amp;E Property Good Factor'!K7 &gt; 'Trends Settings '!$B$3,B7 &lt;=ROUND($L$1*'Trends Settings '!$B$1,0)),
ROUND('Trends Settings '!$B$3*
IF(B7&gt;ROUND($L$1*'Trends Settings '!$B$1,0),INDIRECT("'2019 Equip Index Factors'!B"&amp;TEXT(ROUND(($L$1*'Trends Settings '!$B$1),0)+2,"0")),'2019 Equip Index Factors'!B8)*0.01,0),L6))</f>
        <v>62</v>
      </c>
      <c r="M7" s="37">
        <f ca="1">IF(OR(B7=1,'M&amp;E Property Good Factor'!L8&gt;'Trends Settings '!$B$3),
ROUND('M&amp;E Property Good Factor'!L8*IF(B7&gt;ROUND($M$1*'Trends Settings '!$B$1,0),
INDIRECT("'2019 Equip Index Factors'!B"&amp;TEXT(ROUND(($M$1*'Trends Settings '!$B$1),0)+2,"0")),
'2019 Equip Index Factors'!B8)*0.01,0),
IF(OR('M&amp;E Property Good Factor'!L7 &gt; 'Trends Settings '!$B$3,B7 &lt;=ROUND($M$1*'Trends Settings '!$B$1,0)),
ROUND('Trends Settings '!$B$3*
IF(B7&gt;ROUND($M$1*'Trends Settings '!$B$1,0),INDIRECT("'2019 Equip Index Factors'!B"&amp;TEXT(ROUND(($M$1*'Trends Settings '!$B$1),0)+2,"0")),'2019 Equip Index Factors'!B8)*0.01,0),M6))</f>
        <v>66</v>
      </c>
      <c r="N7" s="37">
        <f ca="1">IF(OR(B7=1,'M&amp;E Property Good Factor'!M8&gt;'Trends Settings '!$B$3),
ROUND('M&amp;E Property Good Factor'!M8*IF(B7&gt;ROUND($N$1*'Trends Settings '!$B$1,0),
INDIRECT("'2019 Equip Index Factors'!B"&amp;TEXT(ROUND(($N$1*'Trends Settings '!$B$1),0)+2,"0")),
'2019 Equip Index Factors'!B8)*0.01,0),
IF(OR('M&amp;E Property Good Factor'!M7 &gt; 'Trends Settings '!$B$3,B7 &lt;=ROUND($N$1*'Trends Settings '!$B$1,0)),
ROUND('Trends Settings '!$B$3*
IF(B7&gt;ROUND($N$1*'Trends Settings '!$B$1,0),INDIRECT("'2019 Equip Index Factors'!B"&amp;TEXT(ROUND(($N$1*'Trends Settings '!$B$1),0)+2,"0")),'2019 Equip Index Factors'!B8)*0.01,0),N6))</f>
        <v>69</v>
      </c>
      <c r="O7" s="37">
        <f ca="1">IF(OR(B7=1,'M&amp;E Property Good Factor'!N8&gt;'Trends Settings '!$B$3),
ROUND('M&amp;E Property Good Factor'!N8*IF(B7&gt;ROUND($O$1*'Trends Settings '!$B$1,0),
INDIRECT("'2019 Equip Index Factors'!B"&amp;TEXT(ROUND(($O$1*'Trends Settings '!$B$1),0)+2,"0")),
'2019 Equip Index Factors'!B8)*0.01,0),
IF(OR('M&amp;E Property Good Factor'!N7 &gt; 'Trends Settings '!$B$3,B7 &lt;=ROUND($O$1*'Trends Settings '!$B$1,0)),
ROUND('Trends Settings '!$B$3*
IF(B7&gt;ROUND($O$1*'Trends Settings '!$B$1,0),INDIRECT("'2019 Equip Index Factors'!B"&amp;TEXT(ROUND(($O$1*'Trends Settings '!$B$1),0)+2,"0")),'2019 Equip Index Factors'!B8)*0.01,0),O6))</f>
        <v>73</v>
      </c>
      <c r="P7" s="37">
        <f ca="1">IF(OR(B7=1,'M&amp;E Property Good Factor'!O8&gt;'Trends Settings '!$B$3),
ROUND('M&amp;E Property Good Factor'!O8*IF(B7&gt;ROUND($P$1*'Trends Settings '!$B$1,0),
INDIRECT("'2019 Equip Index Factors'!B"&amp;TEXT(ROUND(($P$1*'Trends Settings '!$B$1),0)+2,"0")),
'2019 Equip Index Factors'!B8)*0.01,0),
IF(OR('M&amp;E Property Good Factor'!O7 &gt; 'Trends Settings '!$B$3,B7 &lt;=ROUND($P$1*'Trends Settings '!$B$1,0)),
ROUND('Trends Settings '!$B$3*
IF(B7&gt;ROUND($P$1*'Trends Settings '!$B$1,0),INDIRECT("'2019 Equip Index Factors'!B"&amp;TEXT(ROUND(($P$1*'Trends Settings '!$B$1),0)+2,"0")),'2019 Equip Index Factors'!B8)*0.01,0),P6))</f>
        <v>78</v>
      </c>
      <c r="Q7" s="37">
        <f ca="1">IF(OR(B7=1,'M&amp;E Property Good Factor'!P8&gt;'Trends Settings '!$B$3),
ROUND('M&amp;E Property Good Factor'!P8*IF(B7&gt;ROUND($Q$1*'Trends Settings '!$B$1,0),
INDIRECT("'2019 Equip Index Factors'!B"&amp;TEXT(ROUND(($Q$1*'Trends Settings '!$B$1),0)+2,"0")),
'2019 Equip Index Factors'!B8)*0.01,0),
IF(OR('M&amp;E Property Good Factor'!P7 &gt; 'Trends Settings '!$B$3,B7 &lt;=ROUND($Q$1*'Trends Settings '!$B$1,0)),
ROUND('Trends Settings '!$B$3*
IF(B7&gt;ROUND($Q$1*'Trends Settings '!$B$1,0),INDIRECT("'2019 Equip Index Factors'!B"&amp;TEXT(ROUND(($Q$1*'Trends Settings '!$B$1),0)+2,"0")),'2019 Equip Index Factors'!B8)*0.01,0),Q6))</f>
        <v>80</v>
      </c>
      <c r="R7" s="37">
        <f ca="1">IF(OR(B7=1,'M&amp;E Property Good Factor'!Q8&gt;'Trends Settings '!$B$3),
ROUND('M&amp;E Property Good Factor'!Q8*IF(B7&gt;ROUND($R$1*'Trends Settings '!$B$1,0),
INDIRECT("'2019 Equip Index Factors'!B"&amp;TEXT(ROUND(($R$1*'Trends Settings '!$B$1),0)+2,"0")),
'2019 Equip Index Factors'!B8)*0.01,0),
IF(OR('M&amp;E Property Good Factor'!Q7 &gt; 'Trends Settings '!$B$3,B7 &lt;=ROUND($R$1*'Trends Settings '!$B$1,0)),
ROUND('Trends Settings '!$B$3*
IF(B7&gt;ROUND($R$1*'Trends Settings '!$B$1,0),INDIRECT("'2019 Equip Index Factors'!B"&amp;TEXT(ROUND(($R$1*'Trends Settings '!$B$1),0)+2,"0")),'2019 Equip Index Factors'!B8)*0.01,0),R6))</f>
        <v>85</v>
      </c>
      <c r="S7" s="37">
        <f ca="1">IF(OR(B7=1,'M&amp;E Property Good Factor'!R8&gt;'Trends Settings '!$B$3),
ROUND('M&amp;E Property Good Factor'!R8*IF(B7&gt;ROUND($S$1*'Trends Settings '!$B$1,0),
INDIRECT("'2019 Equip Index Factors'!B"&amp;TEXT(ROUND(($S$1*'Trends Settings '!$B$1),0)+2,"0")),
'2019 Equip Index Factors'!B8)*0.01,0),
IF(OR('M&amp;E Property Good Factor'!R7 &gt; 'Trends Settings '!$B$3,B7 &lt;=ROUND($S$1*'Trends Settings '!$B$1,0)),
ROUND('Trends Settings '!$B$3*
IF(B7&gt;ROUND($S$1*'Trends Settings '!$B$1,0),INDIRECT("'2019 Equip Index Factors'!B"&amp;TEXT(ROUND(($S$1*'Trends Settings '!$B$1),0)+2,"0")),'2019 Equip Index Factors'!B8)*0.01,0),S6))</f>
        <v>88</v>
      </c>
      <c r="T7" s="37">
        <f ca="1">IF(OR(B7=1,'M&amp;E Property Good Factor'!S8&gt;'Trends Settings '!$B$3),
ROUND('M&amp;E Property Good Factor'!S8*IF(B7&gt;ROUND($T$1*'Trends Settings '!$B$1,0),
INDIRECT("'2019 Equip Index Factors'!B"&amp;TEXT(ROUND(($T$1*'Trends Settings '!$B$1),0)+2,"0")),
'2019 Equip Index Factors'!B8)*0.01,0),
IF(OR('M&amp;E Property Good Factor'!S7 &gt; 'Trends Settings '!$B$3,B7 &lt;=ROUND($T$1*'Trends Settings '!$B$1,0)),
ROUND('Trends Settings '!$B$3*
IF(B7&gt;ROUND($T$1*'Trends Settings '!$B$1,0),INDIRECT("'2019 Equip Index Factors'!B"&amp;TEXT(ROUND(($T$1*'Trends Settings '!$B$1),0)+2,"0")),'2019 Equip Index Factors'!B8)*0.01,0),T6))</f>
        <v>91</v>
      </c>
      <c r="U7" s="37">
        <f ca="1">IF(OR(B7=1,'M&amp;E Property Good Factor'!T8&gt;'Trends Settings '!$B$3),
ROUND('M&amp;E Property Good Factor'!T8*IF(B7&gt;ROUND($U$1*'Trends Settings '!$B$1,0),
INDIRECT("'2019 Equip Index Factors'!B"&amp;TEXT(ROUND(($U$1*'Trends Settings '!$B$1),0)+2,"0")),
'2019 Equip Index Factors'!B8)*0.01,0),
IF(OR('M&amp;E Property Good Factor'!T7 &gt; 'Trends Settings '!$B$3,B7 &lt;=ROUND($U$1*'Trends Settings '!$B$1,0)),
ROUND('Trends Settings '!$B$3*
IF(B7&gt;ROUND($U$1*'Trends Settings '!$B$1,0),INDIRECT("'2019 Equip Index Factors'!B"&amp;TEXT(ROUND(($U$1*'Trends Settings '!$B$1),0)+2,"0")),'2019 Equip Index Factors'!B8)*0.01,0),U6))</f>
        <v>96</v>
      </c>
      <c r="V7" s="37">
        <f ca="1">IF(OR(B7=1,'M&amp;E Property Good Factor'!U8&gt;'Trends Settings '!$B$3),
ROUND('M&amp;E Property Good Factor'!U8*IF(B7&gt;ROUND($V$1*'Trends Settings '!$B$1,0),
INDIRECT("'2019 Equip Index Factors'!B"&amp;TEXT(ROUND(($V$1*'Trends Settings '!$B$1),0)+2,"0")),
'2019 Equip Index Factors'!B8)*0.01,0),
IF(OR('M&amp;E Property Good Factor'!U7 &gt; 'Trends Settings '!$B$3,B7 &lt;=ROUND($V$1*'Trends Settings '!$B$1,0)),
ROUND('Trends Settings '!$B$3*
IF(B7&gt;ROUND($V$1*'Trends Settings '!$B$1,0),INDIRECT("'2019 Equip Index Factors'!B"&amp;TEXT(ROUND(($V$1*'Trends Settings '!$B$1),0)+2,"0")),'2019 Equip Index Factors'!B8)*0.01,0),V6))</f>
        <v>99</v>
      </c>
      <c r="W7" s="37">
        <f ca="1">IF(OR(B7=1,'M&amp;E Property Good Factor'!V8&gt;'Trends Settings '!$B$3),
ROUND('M&amp;E Property Good Factor'!V8*IF(B7&gt;ROUND($W$1*'Trends Settings '!$B$1,0),
INDIRECT("'2019 Equip Index Factors'!B"&amp;TEXT(ROUND(($W$1*'Trends Settings '!$B$1),0)+2,"0")),
'2019 Equip Index Factors'!B8)*0.01,0),
IF(OR('M&amp;E Property Good Factor'!V7 &gt; 'Trends Settings '!$B$3,B7 &lt;=ROUND($W$1*'Trends Settings '!$B$1,0)),
ROUND('Trends Settings '!$B$3*
IF(B7&gt;ROUND($W$1*'Trends Settings '!$B$1,0),INDIRECT("'2019 Equip Index Factors'!B"&amp;TEXT(ROUND(($W$1*'Trends Settings '!$B$1),0)+2,"0")),'2019 Equip Index Factors'!B8)*0.01,0),W6))</f>
        <v>101</v>
      </c>
    </row>
    <row r="8" spans="1:23" ht="12.75" customHeight="1">
      <c r="A8" s="60">
        <v>2013</v>
      </c>
      <c r="B8" s="32">
        <v>7</v>
      </c>
      <c r="C8" s="37">
        <f ca="1">IF(OR(B8=1,'M&amp;E Property Good Factor'!B9&gt;'Trends Settings '!$B$3),ROUND('M&amp;E Property Good Factor'!B9*IF(B8&gt;ROUND($C$1*'Trends Settings '!$B$1,0),INDIRECT("'2019 Equip Index Factors'!B"&amp;TEXT(ROUND(($C$1*'Trends Settings '!$B$1),0)+2,"0")),'2019 Equip Index Factors'!B9)*0.01,0),IF(OR('M&amp;E Property Good Factor'!B8 &gt; 'Trends Settings '!$B$3,B8 &lt;=ROUND($C$1*'Trends Settings '!$B$1,0)),ROUND('Trends Settings '!$B$3*IF(B8&gt;ROUND($C$1*'Trends Settings '!$B$1,0),INDIRECT("'2019 Equip Index Factors'!B"&amp;TEXT(ROUND(($C$1*'Trends Settings '!$B$1),0)+2,"0")),'2019 Equip Index Factors'!B9)*0.01,0),C7))</f>
        <v>11</v>
      </c>
      <c r="D8" s="37">
        <f ca="1">IF(OR(B8=1,'M&amp;E Property Good Factor'!C9&gt;'Trends Settings '!$B$3),
ROUND('M&amp;E Property Good Factor'!C9*IF(B8&gt;ROUND($D$1*'Trends Settings '!$B$1,0),
INDIRECT("'2019 Equip Index Factors'!B"&amp;TEXT(ROUND(($D$1*'Trends Settings '!$B$1),0)+2,"0")),
'2019 Equip Index Factors'!B9)*0.01,0),
IF(OR('M&amp;E Property Good Factor'!C8 &gt; 'Trends Settings '!$B$3,B8 &lt;=ROUND($D$1*'Trends Settings '!$B$1,0)),
ROUND('Trends Settings '!$B$3*
IF(B8&gt;ROUND($D$1*'Trends Settings '!$B$1,0),INDIRECT("'2019 Equip Index Factors'!B"&amp;TEXT(ROUND(($D$1*'Trends Settings '!$B$1),0)+2,"0")),'2019 Equip Index Factors'!B9)*0.01,0),D7))</f>
        <v>11</v>
      </c>
      <c r="E8" s="37">
        <f ca="1">IF(OR(B8=1,'M&amp;E Property Good Factor'!D9&gt;'Trends Settings '!$B$3),
ROUND('M&amp;E Property Good Factor'!D9*IF(B8&gt;ROUND($E$1*'Trends Settings '!$B$1,0),
INDIRECT("'2019 Equip Index Factors'!B"&amp;TEXT(ROUND(($E$1*'Trends Settings '!$B$1),0)+2,"0")),
'2019 Equip Index Factors'!B9)*0.01,0),
IF(OR('M&amp;E Property Good Factor'!D8 &gt; 'Trends Settings '!$B$3,B8 &lt;=ROUND($E$1*'Trends Settings '!$B$1,0)),
ROUND('Trends Settings '!$B$3*
IF(B8&gt;ROUND($E$1*'Trends Settings '!$B$1,0),INDIRECT("'2019 Equip Index Factors'!B"&amp;TEXT(ROUND(($E$1*'Trends Settings '!$B$1),0)+2,"0")),'2019 Equip Index Factors'!B9)*0.01,0),E7))</f>
        <v>11</v>
      </c>
      <c r="F8" s="37">
        <f ca="1">IF(OR(B8=1,'M&amp;E Property Good Factor'!E9&gt;'Trends Settings '!$B$3),
ROUND('M&amp;E Property Good Factor'!E9*IF(B8&gt;ROUND($F$1*'Trends Settings '!$B$1,0),
INDIRECT("'2019 Equip Index Factors'!B"&amp;TEXT(ROUND(($F$1*'Trends Settings '!$B$1),0)+2,"0")),
'2019 Equip Index Factors'!B9)*0.01,0),
IF(OR('M&amp;E Property Good Factor'!E8 &gt; 'Trends Settings '!$B$3,B8 &lt;=ROUND($F$1*'Trends Settings '!$B$1,0)),
ROUND('Trends Settings '!$B$3*
IF(B8&gt;ROUND($F$1*'Trends Settings '!$B$1,0),INDIRECT("'2019 Equip Index Factors'!B"&amp;TEXT(ROUND(($F$1*'Trends Settings '!$B$1),0)+2,"0")),'2019 Equip Index Factors'!B9)*0.01,0),F7))</f>
        <v>11</v>
      </c>
      <c r="G8" s="37">
        <f ca="1">IF(OR(B8=1,'M&amp;E Property Good Factor'!F9&gt;'Trends Settings '!$B$3),
ROUND('M&amp;E Property Good Factor'!F9*IF(B8&gt;ROUND($G$1*'Trends Settings '!$B$1,0),
INDIRECT("'2019 Equip Index Factors'!B"&amp;TEXT(ROUND(($G$1*'Trends Settings '!$B$1),0)+2,"0")),
'2019 Equip Index Factors'!B9)*0.01,0),
IF(OR('M&amp;E Property Good Factor'!F8 &gt; 'Trends Settings '!$B$3,B8 &lt;=ROUND($G$1*'Trends Settings '!$B$1,0)),
ROUND('Trends Settings '!$B$3*
IF(B8&gt;ROUND($G$1*'Trends Settings '!$B$1,0),INDIRECT("'2019 Equip Index Factors'!B"&amp;TEXT(ROUND(($G$1*'Trends Settings '!$B$1),0)+2,"0")),'2019 Equip Index Factors'!B9)*0.01,0),G7))</f>
        <v>20</v>
      </c>
      <c r="H8" s="37">
        <f ca="1">IF(OR(B8=1,'M&amp;E Property Good Factor'!G9&gt;'Trends Settings '!$B$3),
ROUND('M&amp;E Property Good Factor'!G9*IF(B8&gt;ROUND($H$1*'Trends Settings '!$B$1,0),
INDIRECT("'2019 Equip Index Factors'!B"&amp;TEXT(ROUND(($H$1*'Trends Settings '!$B$1),0)+2,"0")),
'2019 Equip Index Factors'!B9)*0.01,0),
IF(OR('M&amp;E Property Good Factor'!G8 &gt; 'Trends Settings '!$B$3,B8 &lt;=ROUND($H$1*'Trends Settings '!$B$1,0)),
ROUND('Trends Settings '!$B$3*
IF(B8&gt;ROUND($H$1*'Trends Settings '!$B$1,0),INDIRECT("'2019 Equip Index Factors'!B"&amp;TEXT(ROUND(($H$1*'Trends Settings '!$B$1),0)+2,"0")),'2019 Equip Index Factors'!B9)*0.01,0),H7))</f>
        <v>28</v>
      </c>
      <c r="I8" s="37">
        <f ca="1">IF(OR(B8=1,'M&amp;E Property Good Factor'!H9&gt;'Trends Settings '!$B$3),
ROUND('M&amp;E Property Good Factor'!H9*IF(B8&gt;ROUND($I$1*'Trends Settings '!$B$1,0),
INDIRECT("'2019 Equip Index Factors'!B"&amp;TEXT(ROUND(($I$1*'Trends Settings '!$B$1),0)+2,"0")),
'2019 Equip Index Factors'!B9)*0.01,0),
IF(OR('M&amp;E Property Good Factor'!H8 &gt; 'Trends Settings '!$B$3,B8 &lt;=ROUND($I$1*'Trends Settings '!$B$1,0)),
ROUND('Trends Settings '!$B$3*
IF(B8&gt;ROUND($I$1*'Trends Settings '!$B$1,0),INDIRECT("'2019 Equip Index Factors'!B"&amp;TEXT(ROUND(($I$1*'Trends Settings '!$B$1),0)+2,"0")),'2019 Equip Index Factors'!B9)*0.01,0),I7))</f>
        <v>36</v>
      </c>
      <c r="J8" s="37">
        <f ca="1">IF(OR(B8=1,'M&amp;E Property Good Factor'!I9&gt;'Trends Settings '!$B$3),
ROUND('M&amp;E Property Good Factor'!I9*IF(B8&gt;ROUND($J$1*'Trends Settings '!$B$1,0),
INDIRECT("'2019 Equip Index Factors'!B"&amp;TEXT(ROUND(($J$1*'Trends Settings '!$B$1),0)+2,"0")),
'2019 Equip Index Factors'!B9)*0.01,0),
IF(OR('M&amp;E Property Good Factor'!I8 &gt; 'Trends Settings '!$B$3,B8 &lt;=ROUND($J$1*'Trends Settings '!$B$1,0)),
ROUND('Trends Settings '!$B$3*
IF(B8&gt;ROUND($J$1*'Trends Settings '!$B$1,0),INDIRECT("'2019 Equip Index Factors'!B"&amp;TEXT(ROUND(($J$1*'Trends Settings '!$B$1),0)+2,"0")),'2019 Equip Index Factors'!B9)*0.01,0),J7))</f>
        <v>42</v>
      </c>
      <c r="K8" s="37">
        <f ca="1">IF(OR(B8=1,'M&amp;E Property Good Factor'!J9&gt;'Trends Settings '!$B$3),
ROUND('M&amp;E Property Good Factor'!J9*IF(B8&gt;ROUND($K$1*'Trends Settings '!$B$1,0),
INDIRECT("'2019 Equip Index Factors'!B"&amp;TEXT(ROUND(($K$1*'Trends Settings '!$B$1),0)+2,"0")),
'2019 Equip Index Factors'!B9)*0.01,0),
IF(OR('M&amp;E Property Good Factor'!J8 &gt; 'Trends Settings '!$B$3,B8 &lt;=ROUND($K$1*'Trends Settings '!$B$1,0)),
ROUND('Trends Settings '!$B$3*
IF(B8&gt;ROUND($K$1*'Trends Settings '!$B$1,0),INDIRECT("'2019 Equip Index Factors'!B"&amp;TEXT(ROUND(($K$1*'Trends Settings '!$B$1),0)+2,"0")),'2019 Equip Index Factors'!B9)*0.01,0),K7))</f>
        <v>49</v>
      </c>
      <c r="L8" s="37">
        <f ca="1">IF(OR(B8=1,'M&amp;E Property Good Factor'!K9&gt;'Trends Settings '!$B$3),
ROUND('M&amp;E Property Good Factor'!K9*IF(B8&gt;ROUND($L$1*'Trends Settings '!$B$1,0),
INDIRECT("'2019 Equip Index Factors'!B"&amp;TEXT(ROUND(($L$1*'Trends Settings '!$B$1),0)+2,"0")),
'2019 Equip Index Factors'!B9)*0.01,0),
IF(OR('M&amp;E Property Good Factor'!K8 &gt; 'Trends Settings '!$B$3,B8 &lt;=ROUND($L$1*'Trends Settings '!$B$1,0)),
ROUND('Trends Settings '!$B$3*
IF(B8&gt;ROUND($L$1*'Trends Settings '!$B$1,0),INDIRECT("'2019 Equip Index Factors'!B"&amp;TEXT(ROUND(($L$1*'Trends Settings '!$B$1),0)+2,"0")),'2019 Equip Index Factors'!B9)*0.01,0),L7))</f>
        <v>54</v>
      </c>
      <c r="M8" s="37">
        <f ca="1">IF(OR(B8=1,'M&amp;E Property Good Factor'!L9&gt;'Trends Settings '!$B$3),
ROUND('M&amp;E Property Good Factor'!L9*IF(B8&gt;ROUND($M$1*'Trends Settings '!$B$1,0),
INDIRECT("'2019 Equip Index Factors'!B"&amp;TEXT(ROUND(($M$1*'Trends Settings '!$B$1),0)+2,"0")),
'2019 Equip Index Factors'!B9)*0.01,0),
IF(OR('M&amp;E Property Good Factor'!L8 &gt; 'Trends Settings '!$B$3,B8 &lt;=ROUND($M$1*'Trends Settings '!$B$1,0)),
ROUND('Trends Settings '!$B$3*
IF(B8&gt;ROUND($M$1*'Trends Settings '!$B$1,0),INDIRECT("'2019 Equip Index Factors'!B"&amp;TEXT(ROUND(($M$1*'Trends Settings '!$B$1),0)+2,"0")),'2019 Equip Index Factors'!B9)*0.01,0),M7))</f>
        <v>59</v>
      </c>
      <c r="N8" s="37">
        <f ca="1">IF(OR(B8=1,'M&amp;E Property Good Factor'!M9&gt;'Trends Settings '!$B$3),
ROUND('M&amp;E Property Good Factor'!M9*IF(B8&gt;ROUND($N$1*'Trends Settings '!$B$1,0),
INDIRECT("'2019 Equip Index Factors'!B"&amp;TEXT(ROUND(($N$1*'Trends Settings '!$B$1),0)+2,"0")),
'2019 Equip Index Factors'!B9)*0.01,0),
IF(OR('M&amp;E Property Good Factor'!M8 &gt; 'Trends Settings '!$B$3,B8 &lt;=ROUND($N$1*'Trends Settings '!$B$1,0)),
ROUND('Trends Settings '!$B$3*
IF(B8&gt;ROUND($N$1*'Trends Settings '!$B$1,0),INDIRECT("'2019 Equip Index Factors'!B"&amp;TEXT(ROUND(($N$1*'Trends Settings '!$B$1),0)+2,"0")),'2019 Equip Index Factors'!B9)*0.01,0),N7))</f>
        <v>63</v>
      </c>
      <c r="O8" s="37">
        <f ca="1">IF(OR(B8=1,'M&amp;E Property Good Factor'!N9&gt;'Trends Settings '!$B$3),
ROUND('M&amp;E Property Good Factor'!N9*IF(B8&gt;ROUND($O$1*'Trends Settings '!$B$1,0),
INDIRECT("'2019 Equip Index Factors'!B"&amp;TEXT(ROUND(($O$1*'Trends Settings '!$B$1),0)+2,"0")),
'2019 Equip Index Factors'!B9)*0.01,0),
IF(OR('M&amp;E Property Good Factor'!N8 &gt; 'Trends Settings '!$B$3,B8 &lt;=ROUND($O$1*'Trends Settings '!$B$1,0)),
ROUND('Trends Settings '!$B$3*
IF(B8&gt;ROUND($O$1*'Trends Settings '!$B$1,0),INDIRECT("'2019 Equip Index Factors'!B"&amp;TEXT(ROUND(($O$1*'Trends Settings '!$B$1),0)+2,"0")),'2019 Equip Index Factors'!B9)*0.01,0),O7))</f>
        <v>67</v>
      </c>
      <c r="P8" s="37">
        <f ca="1">IF(OR(B8=1,'M&amp;E Property Good Factor'!O9&gt;'Trends Settings '!$B$3),
ROUND('M&amp;E Property Good Factor'!O9*IF(B8&gt;ROUND($P$1*'Trends Settings '!$B$1,0),
INDIRECT("'2019 Equip Index Factors'!B"&amp;TEXT(ROUND(($P$1*'Trends Settings '!$B$1),0)+2,"0")),
'2019 Equip Index Factors'!B9)*0.01,0),
IF(OR('M&amp;E Property Good Factor'!O8 &gt; 'Trends Settings '!$B$3,B8 &lt;=ROUND($P$1*'Trends Settings '!$B$1,0)),
ROUND('Trends Settings '!$B$3*
IF(B8&gt;ROUND($P$1*'Trends Settings '!$B$1,0),INDIRECT("'2019 Equip Index Factors'!B"&amp;TEXT(ROUND(($P$1*'Trends Settings '!$B$1),0)+2,"0")),'2019 Equip Index Factors'!B9)*0.01,0),P7))</f>
        <v>73</v>
      </c>
      <c r="Q8" s="37">
        <f ca="1">IF(OR(B8=1,'M&amp;E Property Good Factor'!P9&gt;'Trends Settings '!$B$3),
ROUND('M&amp;E Property Good Factor'!P9*IF(B8&gt;ROUND($Q$1*'Trends Settings '!$B$1,0),
INDIRECT("'2019 Equip Index Factors'!B"&amp;TEXT(ROUND(($Q$1*'Trends Settings '!$B$1),0)+2,"0")),
'2019 Equip Index Factors'!B9)*0.01,0),
IF(OR('M&amp;E Property Good Factor'!P8 &gt; 'Trends Settings '!$B$3,B8 &lt;=ROUND($Q$1*'Trends Settings '!$B$1,0)),
ROUND('Trends Settings '!$B$3*
IF(B8&gt;ROUND($Q$1*'Trends Settings '!$B$1,0),INDIRECT("'2019 Equip Index Factors'!B"&amp;TEXT(ROUND(($Q$1*'Trends Settings '!$B$1),0)+2,"0")),'2019 Equip Index Factors'!B9)*0.01,0),Q7))</f>
        <v>75</v>
      </c>
      <c r="R8" s="37">
        <f ca="1">IF(OR(B8=1,'M&amp;E Property Good Factor'!Q9&gt;'Trends Settings '!$B$3),
ROUND('M&amp;E Property Good Factor'!Q9*IF(B8&gt;ROUND($R$1*'Trends Settings '!$B$1,0),
INDIRECT("'2019 Equip Index Factors'!B"&amp;TEXT(ROUND(($R$1*'Trends Settings '!$B$1),0)+2,"0")),
'2019 Equip Index Factors'!B9)*0.01,0),
IF(OR('M&amp;E Property Good Factor'!Q8 &gt; 'Trends Settings '!$B$3,B8 &lt;=ROUND($R$1*'Trends Settings '!$B$1,0)),
ROUND('Trends Settings '!$B$3*
IF(B8&gt;ROUND($R$1*'Trends Settings '!$B$1,0),INDIRECT("'2019 Equip Index Factors'!B"&amp;TEXT(ROUND(($R$1*'Trends Settings '!$B$1),0)+2,"0")),'2019 Equip Index Factors'!B9)*0.01,0),R7))</f>
        <v>80</v>
      </c>
      <c r="S8" s="37">
        <f ca="1">IF(OR(B8=1,'M&amp;E Property Good Factor'!R9&gt;'Trends Settings '!$B$3),
ROUND('M&amp;E Property Good Factor'!R9*IF(B8&gt;ROUND($S$1*'Trends Settings '!$B$1,0),
INDIRECT("'2019 Equip Index Factors'!B"&amp;TEXT(ROUND(($S$1*'Trends Settings '!$B$1),0)+2,"0")),
'2019 Equip Index Factors'!B9)*0.01,0),
IF(OR('M&amp;E Property Good Factor'!R8 &gt; 'Trends Settings '!$B$3,B8 &lt;=ROUND($S$1*'Trends Settings '!$B$1,0)),
ROUND('Trends Settings '!$B$3*
IF(B8&gt;ROUND($S$1*'Trends Settings '!$B$1,0),INDIRECT("'2019 Equip Index Factors'!B"&amp;TEXT(ROUND(($S$1*'Trends Settings '!$B$1),0)+2,"0")),'2019 Equip Index Factors'!B9)*0.01,0),S7))</f>
        <v>84</v>
      </c>
      <c r="T8" s="37">
        <f ca="1">IF(OR(B8=1,'M&amp;E Property Good Factor'!S9&gt;'Trends Settings '!$B$3),
ROUND('M&amp;E Property Good Factor'!S9*IF(B8&gt;ROUND($T$1*'Trends Settings '!$B$1,0),
INDIRECT("'2019 Equip Index Factors'!B"&amp;TEXT(ROUND(($T$1*'Trends Settings '!$B$1),0)+2,"0")),
'2019 Equip Index Factors'!B9)*0.01,0),
IF(OR('M&amp;E Property Good Factor'!S8 &gt; 'Trends Settings '!$B$3,B8 &lt;=ROUND($T$1*'Trends Settings '!$B$1,0)),
ROUND('Trends Settings '!$B$3*
IF(B8&gt;ROUND($T$1*'Trends Settings '!$B$1,0),INDIRECT("'2019 Equip Index Factors'!B"&amp;TEXT(ROUND(($T$1*'Trends Settings '!$B$1),0)+2,"0")),'2019 Equip Index Factors'!B9)*0.01,0),T7))</f>
        <v>89</v>
      </c>
      <c r="U8" s="37">
        <f ca="1">IF(OR(B8=1,'M&amp;E Property Good Factor'!T9&gt;'Trends Settings '!$B$3),
ROUND('M&amp;E Property Good Factor'!T9*IF(B8&gt;ROUND($U$1*'Trends Settings '!$B$1,0),
INDIRECT("'2019 Equip Index Factors'!B"&amp;TEXT(ROUND(($U$1*'Trends Settings '!$B$1),0)+2,"0")),
'2019 Equip Index Factors'!B9)*0.01,0),
IF(OR('M&amp;E Property Good Factor'!T8 &gt; 'Trends Settings '!$B$3,B8 &lt;=ROUND($U$1*'Trends Settings '!$B$1,0)),
ROUND('Trends Settings '!$B$3*
IF(B8&gt;ROUND($U$1*'Trends Settings '!$B$1,0),INDIRECT("'2019 Equip Index Factors'!B"&amp;TEXT(ROUND(($U$1*'Trends Settings '!$B$1),0)+2,"0")),'2019 Equip Index Factors'!B9)*0.01,0),U7))</f>
        <v>94</v>
      </c>
      <c r="V8" s="37">
        <f ca="1">IF(OR(B8=1,'M&amp;E Property Good Factor'!U9&gt;'Trends Settings '!$B$3),
ROUND('M&amp;E Property Good Factor'!U9*IF(B8&gt;ROUND($V$1*'Trends Settings '!$B$1,0),
INDIRECT("'2019 Equip Index Factors'!B"&amp;TEXT(ROUND(($V$1*'Trends Settings '!$B$1),0)+2,"0")),
'2019 Equip Index Factors'!B9)*0.01,0),
IF(OR('M&amp;E Property Good Factor'!U8 &gt; 'Trends Settings '!$B$3,B8 &lt;=ROUND($V$1*'Trends Settings '!$B$1,0)),
ROUND('Trends Settings '!$B$3*
IF(B8&gt;ROUND($V$1*'Trends Settings '!$B$1,0),INDIRECT("'2019 Equip Index Factors'!B"&amp;TEXT(ROUND(($V$1*'Trends Settings '!$B$1),0)+2,"0")),'2019 Equip Index Factors'!B9)*0.01,0),V7))</f>
        <v>98</v>
      </c>
      <c r="W8" s="37">
        <f ca="1">IF(OR(B8=1,'M&amp;E Property Good Factor'!V9&gt;'Trends Settings '!$B$3),
ROUND('M&amp;E Property Good Factor'!V9*IF(B8&gt;ROUND($W$1*'Trends Settings '!$B$1,0),
INDIRECT("'2019 Equip Index Factors'!B"&amp;TEXT(ROUND(($W$1*'Trends Settings '!$B$1),0)+2,"0")),
'2019 Equip Index Factors'!B9)*0.01,0),
IF(OR('M&amp;E Property Good Factor'!V8 &gt; 'Trends Settings '!$B$3,B8 &lt;=ROUND($W$1*'Trends Settings '!$B$1,0)),
ROUND('Trends Settings '!$B$3*
IF(B8&gt;ROUND($W$1*'Trends Settings '!$B$1,0),INDIRECT("'2019 Equip Index Factors'!B"&amp;TEXT(ROUND(($W$1*'Trends Settings '!$B$1),0)+2,"0")),'2019 Equip Index Factors'!B9)*0.01,0),W7))</f>
        <v>101</v>
      </c>
    </row>
    <row r="9" spans="1:23" ht="12.75" customHeight="1">
      <c r="A9" s="60">
        <v>2012</v>
      </c>
      <c r="B9" s="32">
        <v>8</v>
      </c>
      <c r="C9" s="37">
        <f ca="1">IF(OR(B9=1,'M&amp;E Property Good Factor'!B10&gt;'Trends Settings '!$B$3),ROUND('M&amp;E Property Good Factor'!B10*IF(B9&gt;ROUND($C$1*'Trends Settings '!$B$1,0),INDIRECT("'2019 Equip Index Factors'!B"&amp;TEXT(ROUND(($C$1*'Trends Settings '!$B$1),0)+2,"0")),'2019 Equip Index Factors'!B10)*0.01,0),IF(OR('M&amp;E Property Good Factor'!B9 &gt; 'Trends Settings '!$B$3,B9 &lt;=ROUND($C$1*'Trends Settings '!$B$1,0)),ROUND('Trends Settings '!$B$3*IF(B9&gt;ROUND($C$1*'Trends Settings '!$B$1,0),INDIRECT("'2019 Equip Index Factors'!B"&amp;TEXT(ROUND(($C$1*'Trends Settings '!$B$1),0)+2,"0")),'2019 Equip Index Factors'!B10)*0.01,0),C8))</f>
        <v>11</v>
      </c>
      <c r="D9" s="37">
        <f ca="1">IF(OR(B9=1,'M&amp;E Property Good Factor'!C10&gt;'Trends Settings '!$B$3),
ROUND('M&amp;E Property Good Factor'!C10*IF(B9&gt;ROUND($D$1*'Trends Settings '!$B$1,0),
INDIRECT("'2019 Equip Index Factors'!B"&amp;TEXT(ROUND(($D$1*'Trends Settings '!$B$1),0)+2,"0")),
'2019 Equip Index Factors'!B10)*0.01,0),
IF(OR('M&amp;E Property Good Factor'!C9 &gt; 'Trends Settings '!$B$3,B9 &lt;=ROUND($D$1*'Trends Settings '!$B$1,0)),
ROUND('Trends Settings '!$B$3*
IF(B9&gt;ROUND($D$1*'Trends Settings '!$B$1,0),INDIRECT("'2019 Equip Index Factors'!B"&amp;TEXT(ROUND(($D$1*'Trends Settings '!$B$1),0)+2,"0")),'2019 Equip Index Factors'!B10)*0.01,0),D8))</f>
        <v>11</v>
      </c>
      <c r="E9" s="37">
        <f ca="1">IF(OR(B9=1,'M&amp;E Property Good Factor'!D10&gt;'Trends Settings '!$B$3),
ROUND('M&amp;E Property Good Factor'!D10*IF(B9&gt;ROUND($E$1*'Trends Settings '!$B$1,0),
INDIRECT("'2019 Equip Index Factors'!B"&amp;TEXT(ROUND(($E$1*'Trends Settings '!$B$1),0)+2,"0")),
'2019 Equip Index Factors'!B10)*0.01,0),
IF(OR('M&amp;E Property Good Factor'!D9 &gt; 'Trends Settings '!$B$3,B9 &lt;=ROUND($E$1*'Trends Settings '!$B$1,0)),
ROUND('Trends Settings '!$B$3*
IF(B9&gt;ROUND($E$1*'Trends Settings '!$B$1,0),INDIRECT("'2019 Equip Index Factors'!B"&amp;TEXT(ROUND(($E$1*'Trends Settings '!$B$1),0)+2,"0")),'2019 Equip Index Factors'!B10)*0.01,0),E8))</f>
        <v>11</v>
      </c>
      <c r="F9" s="37">
        <f ca="1">IF(OR(B9=1,'M&amp;E Property Good Factor'!E10&gt;'Trends Settings '!$B$3),
ROUND('M&amp;E Property Good Factor'!E10*IF(B9&gt;ROUND($F$1*'Trends Settings '!$B$1,0),
INDIRECT("'2019 Equip Index Factors'!B"&amp;TEXT(ROUND(($F$1*'Trends Settings '!$B$1),0)+2,"0")),
'2019 Equip Index Factors'!B10)*0.01,0),
IF(OR('M&amp;E Property Good Factor'!E9 &gt; 'Trends Settings '!$B$3,B9 &lt;=ROUND($F$1*'Trends Settings '!$B$1,0)),
ROUND('Trends Settings '!$B$3*
IF(B9&gt;ROUND($F$1*'Trends Settings '!$B$1,0),INDIRECT("'2019 Equip Index Factors'!B"&amp;TEXT(ROUND(($F$1*'Trends Settings '!$B$1),0)+2,"0")),'2019 Equip Index Factors'!B10)*0.01,0),F8))</f>
        <v>11</v>
      </c>
      <c r="G9" s="37">
        <f ca="1">IF(OR(B9=1,'M&amp;E Property Good Factor'!F10&gt;'Trends Settings '!$B$3),
ROUND('M&amp;E Property Good Factor'!F10*IF(B9&gt;ROUND($G$1*'Trends Settings '!$B$1,0),
INDIRECT("'2019 Equip Index Factors'!B"&amp;TEXT(ROUND(($G$1*'Trends Settings '!$B$1),0)+2,"0")),
'2019 Equip Index Factors'!B10)*0.01,0),
IF(OR('M&amp;E Property Good Factor'!F9 &gt; 'Trends Settings '!$B$3,B9 &lt;=ROUND($G$1*'Trends Settings '!$B$1,0)),
ROUND('Trends Settings '!$B$3*
IF(B9&gt;ROUND($G$1*'Trends Settings '!$B$1,0),INDIRECT("'2019 Equip Index Factors'!B"&amp;TEXT(ROUND(($G$1*'Trends Settings '!$B$1),0)+2,"0")),'2019 Equip Index Factors'!B10)*0.01,0),G8))</f>
        <v>13</v>
      </c>
      <c r="H9" s="37">
        <f ca="1">IF(OR(B9=1,'M&amp;E Property Good Factor'!G10&gt;'Trends Settings '!$B$3),
ROUND('M&amp;E Property Good Factor'!G10*IF(B9&gt;ROUND($H$1*'Trends Settings '!$B$1,0),
INDIRECT("'2019 Equip Index Factors'!B"&amp;TEXT(ROUND(($H$1*'Trends Settings '!$B$1),0)+2,"0")),
'2019 Equip Index Factors'!B10)*0.01,0),
IF(OR('M&amp;E Property Good Factor'!G9 &gt; 'Trends Settings '!$B$3,B9 &lt;=ROUND($H$1*'Trends Settings '!$B$1,0)),
ROUND('Trends Settings '!$B$3*
IF(B9&gt;ROUND($H$1*'Trends Settings '!$B$1,0),INDIRECT("'2019 Equip Index Factors'!B"&amp;TEXT(ROUND(($H$1*'Trends Settings '!$B$1),0)+2,"0")),'2019 Equip Index Factors'!B10)*0.01,0),H8))</f>
        <v>20</v>
      </c>
      <c r="I9" s="37">
        <f ca="1">IF(OR(B9=1,'M&amp;E Property Good Factor'!H10&gt;'Trends Settings '!$B$3),
ROUND('M&amp;E Property Good Factor'!H10*IF(B9&gt;ROUND($I$1*'Trends Settings '!$B$1,0),
INDIRECT("'2019 Equip Index Factors'!B"&amp;TEXT(ROUND(($I$1*'Trends Settings '!$B$1),0)+2,"0")),
'2019 Equip Index Factors'!B10)*0.01,0),
IF(OR('M&amp;E Property Good Factor'!H9 &gt; 'Trends Settings '!$B$3,B9 &lt;=ROUND($I$1*'Trends Settings '!$B$1,0)),
ROUND('Trends Settings '!$B$3*
IF(B9&gt;ROUND($I$1*'Trends Settings '!$B$1,0),INDIRECT("'2019 Equip Index Factors'!B"&amp;TEXT(ROUND(($I$1*'Trends Settings '!$B$1),0)+2,"0")),'2019 Equip Index Factors'!B10)*0.01,0),I8))</f>
        <v>27</v>
      </c>
      <c r="J9" s="37">
        <f ca="1">IF(OR(B9=1,'M&amp;E Property Good Factor'!I10&gt;'Trends Settings '!$B$3),
ROUND('M&amp;E Property Good Factor'!I10*IF(B9&gt;ROUND($J$1*'Trends Settings '!$B$1,0),
INDIRECT("'2019 Equip Index Factors'!B"&amp;TEXT(ROUND(($J$1*'Trends Settings '!$B$1),0)+2,"0")),
'2019 Equip Index Factors'!B10)*0.01,0),
IF(OR('M&amp;E Property Good Factor'!I9 &gt; 'Trends Settings '!$B$3,B9 &lt;=ROUND($J$1*'Trends Settings '!$B$1,0)),
ROUND('Trends Settings '!$B$3*
IF(B9&gt;ROUND($J$1*'Trends Settings '!$B$1,0),INDIRECT("'2019 Equip Index Factors'!B"&amp;TEXT(ROUND(($J$1*'Trends Settings '!$B$1),0)+2,"0")),'2019 Equip Index Factors'!B10)*0.01,0),J8))</f>
        <v>35</v>
      </c>
      <c r="K9" s="37">
        <f ca="1">IF(OR(B9=1,'M&amp;E Property Good Factor'!J10&gt;'Trends Settings '!$B$3),
ROUND('M&amp;E Property Good Factor'!J10*IF(B9&gt;ROUND($K$1*'Trends Settings '!$B$1,0),
INDIRECT("'2019 Equip Index Factors'!B"&amp;TEXT(ROUND(($K$1*'Trends Settings '!$B$1),0)+2,"0")),
'2019 Equip Index Factors'!B10)*0.01,0),
IF(OR('M&amp;E Property Good Factor'!J9 &gt; 'Trends Settings '!$B$3,B9 &lt;=ROUND($K$1*'Trends Settings '!$B$1,0)),
ROUND('Trends Settings '!$B$3*
IF(B9&gt;ROUND($K$1*'Trends Settings '!$B$1,0),INDIRECT("'2019 Equip Index Factors'!B"&amp;TEXT(ROUND(($K$1*'Trends Settings '!$B$1),0)+2,"0")),'2019 Equip Index Factors'!B10)*0.01,0),K8))</f>
        <v>40</v>
      </c>
      <c r="L9" s="37">
        <f ca="1">IF(OR(B9=1,'M&amp;E Property Good Factor'!K10&gt;'Trends Settings '!$B$3),
ROUND('M&amp;E Property Good Factor'!K10*IF(B9&gt;ROUND($L$1*'Trends Settings '!$B$1,0),
INDIRECT("'2019 Equip Index Factors'!B"&amp;TEXT(ROUND(($L$1*'Trends Settings '!$B$1),0)+2,"0")),
'2019 Equip Index Factors'!B10)*0.01,0),
IF(OR('M&amp;E Property Good Factor'!K9 &gt; 'Trends Settings '!$B$3,B9 &lt;=ROUND($L$1*'Trends Settings '!$B$1,0)),
ROUND('Trends Settings '!$B$3*
IF(B9&gt;ROUND($L$1*'Trends Settings '!$B$1,0),INDIRECT("'2019 Equip Index Factors'!B"&amp;TEXT(ROUND(($L$1*'Trends Settings '!$B$1),0)+2,"0")),'2019 Equip Index Factors'!B10)*0.01,0),L8))</f>
        <v>47</v>
      </c>
      <c r="M9" s="37">
        <f ca="1">IF(OR(B9=1,'M&amp;E Property Good Factor'!L10&gt;'Trends Settings '!$B$3),
ROUND('M&amp;E Property Good Factor'!L10*IF(B9&gt;ROUND($M$1*'Trends Settings '!$B$1,0),
INDIRECT("'2019 Equip Index Factors'!B"&amp;TEXT(ROUND(($M$1*'Trends Settings '!$B$1),0)+2,"0")),
'2019 Equip Index Factors'!B10)*0.01,0),
IF(OR('M&amp;E Property Good Factor'!L9 &gt; 'Trends Settings '!$B$3,B9 &lt;=ROUND($M$1*'Trends Settings '!$B$1,0)),
ROUND('Trends Settings '!$B$3*
IF(B9&gt;ROUND($M$1*'Trends Settings '!$B$1,0),INDIRECT("'2019 Equip Index Factors'!B"&amp;TEXT(ROUND(($M$1*'Trends Settings '!$B$1),0)+2,"0")),'2019 Equip Index Factors'!B10)*0.01,0),M8))</f>
        <v>52</v>
      </c>
      <c r="N9" s="37">
        <f ca="1">IF(OR(B9=1,'M&amp;E Property Good Factor'!M10&gt;'Trends Settings '!$B$3),
ROUND('M&amp;E Property Good Factor'!M10*IF(B9&gt;ROUND($N$1*'Trends Settings '!$B$1,0),
INDIRECT("'2019 Equip Index Factors'!B"&amp;TEXT(ROUND(($N$1*'Trends Settings '!$B$1),0)+2,"0")),
'2019 Equip Index Factors'!B10)*0.01,0),
IF(OR('M&amp;E Property Good Factor'!M9 &gt; 'Trends Settings '!$B$3,B9 &lt;=ROUND($N$1*'Trends Settings '!$B$1,0)),
ROUND('Trends Settings '!$B$3*
IF(B9&gt;ROUND($N$1*'Trends Settings '!$B$1,0),INDIRECT("'2019 Equip Index Factors'!B"&amp;TEXT(ROUND(($N$1*'Trends Settings '!$B$1),0)+2,"0")),'2019 Equip Index Factors'!B10)*0.01,0),N8))</f>
        <v>57</v>
      </c>
      <c r="O9" s="37">
        <f ca="1">IF(OR(B9=1,'M&amp;E Property Good Factor'!N10&gt;'Trends Settings '!$B$3),
ROUND('M&amp;E Property Good Factor'!N10*IF(B9&gt;ROUND($O$1*'Trends Settings '!$B$1,0),
INDIRECT("'2019 Equip Index Factors'!B"&amp;TEXT(ROUND(($O$1*'Trends Settings '!$B$1),0)+2,"0")),
'2019 Equip Index Factors'!B10)*0.01,0),
IF(OR('M&amp;E Property Good Factor'!N9 &gt; 'Trends Settings '!$B$3,B9 &lt;=ROUND($O$1*'Trends Settings '!$B$1,0)),
ROUND('Trends Settings '!$B$3*
IF(B9&gt;ROUND($O$1*'Trends Settings '!$B$1,0),INDIRECT("'2019 Equip Index Factors'!B"&amp;TEXT(ROUND(($O$1*'Trends Settings '!$B$1),0)+2,"0")),'2019 Equip Index Factors'!B10)*0.01,0),O8))</f>
        <v>60</v>
      </c>
      <c r="P9" s="37">
        <f ca="1">IF(OR(B9=1,'M&amp;E Property Good Factor'!O10&gt;'Trends Settings '!$B$3),
ROUND('M&amp;E Property Good Factor'!O10*IF(B9&gt;ROUND($P$1*'Trends Settings '!$B$1,0),
INDIRECT("'2019 Equip Index Factors'!B"&amp;TEXT(ROUND(($P$1*'Trends Settings '!$B$1),0)+2,"0")),
'2019 Equip Index Factors'!B10)*0.01,0),
IF(OR('M&amp;E Property Good Factor'!O9 &gt; 'Trends Settings '!$B$3,B9 &lt;=ROUND($P$1*'Trends Settings '!$B$1,0)),
ROUND('Trends Settings '!$B$3*
IF(B9&gt;ROUND($P$1*'Trends Settings '!$B$1,0),INDIRECT("'2019 Equip Index Factors'!B"&amp;TEXT(ROUND(($P$1*'Trends Settings '!$B$1),0)+2,"0")),'2019 Equip Index Factors'!B10)*0.01,0),P8))</f>
        <v>68</v>
      </c>
      <c r="Q9" s="37">
        <f ca="1">IF(OR(B9=1,'M&amp;E Property Good Factor'!P10&gt;'Trends Settings '!$B$3),
ROUND('M&amp;E Property Good Factor'!P10*IF(B9&gt;ROUND($Q$1*'Trends Settings '!$B$1,0),
INDIRECT("'2019 Equip Index Factors'!B"&amp;TEXT(ROUND(($Q$1*'Trends Settings '!$B$1),0)+2,"0")),
'2019 Equip Index Factors'!B10)*0.01,0),
IF(OR('M&amp;E Property Good Factor'!P9 &gt; 'Trends Settings '!$B$3,B9 &lt;=ROUND($Q$1*'Trends Settings '!$B$1,0)),
ROUND('Trends Settings '!$B$3*
IF(B9&gt;ROUND($Q$1*'Trends Settings '!$B$1,0),INDIRECT("'2019 Equip Index Factors'!B"&amp;TEXT(ROUND(($Q$1*'Trends Settings '!$B$1),0)+2,"0")),'2019 Equip Index Factors'!B10)*0.01,0),Q8))</f>
        <v>71</v>
      </c>
      <c r="R9" s="37">
        <f ca="1">IF(OR(B9=1,'M&amp;E Property Good Factor'!Q10&gt;'Trends Settings '!$B$3),
ROUND('M&amp;E Property Good Factor'!Q10*IF(B9&gt;ROUND($R$1*'Trends Settings '!$B$1,0),
INDIRECT("'2019 Equip Index Factors'!B"&amp;TEXT(ROUND(($R$1*'Trends Settings '!$B$1),0)+2,"0")),
'2019 Equip Index Factors'!B10)*0.01,0),
IF(OR('M&amp;E Property Good Factor'!Q9 &gt; 'Trends Settings '!$B$3,B9 &lt;=ROUND($R$1*'Trends Settings '!$B$1,0)),
ROUND('Trends Settings '!$B$3*
IF(B9&gt;ROUND($R$1*'Trends Settings '!$B$1,0),INDIRECT("'2019 Equip Index Factors'!B"&amp;TEXT(ROUND(($R$1*'Trends Settings '!$B$1),0)+2,"0")),'2019 Equip Index Factors'!B10)*0.01,0),R8))</f>
        <v>76</v>
      </c>
      <c r="S9" s="37">
        <f ca="1">IF(OR(B9=1,'M&amp;E Property Good Factor'!R10&gt;'Trends Settings '!$B$3),
ROUND('M&amp;E Property Good Factor'!R10*IF(B9&gt;ROUND($S$1*'Trends Settings '!$B$1,0),
INDIRECT("'2019 Equip Index Factors'!B"&amp;TEXT(ROUND(($S$1*'Trends Settings '!$B$1),0)+2,"0")),
'2019 Equip Index Factors'!B10)*0.01,0),
IF(OR('M&amp;E Property Good Factor'!R9 &gt; 'Trends Settings '!$B$3,B9 &lt;=ROUND($S$1*'Trends Settings '!$B$1,0)),
ROUND('Trends Settings '!$B$3*
IF(B9&gt;ROUND($S$1*'Trends Settings '!$B$1,0),INDIRECT("'2019 Equip Index Factors'!B"&amp;TEXT(ROUND(($S$1*'Trends Settings '!$B$1),0)+2,"0")),'2019 Equip Index Factors'!B10)*0.01,0),S8))</f>
        <v>81</v>
      </c>
      <c r="T9" s="37">
        <f ca="1">IF(OR(B9=1,'M&amp;E Property Good Factor'!S10&gt;'Trends Settings '!$B$3),
ROUND('M&amp;E Property Good Factor'!S10*IF(B9&gt;ROUND($T$1*'Trends Settings '!$B$1,0),
INDIRECT("'2019 Equip Index Factors'!B"&amp;TEXT(ROUND(($T$1*'Trends Settings '!$B$1),0)+2,"0")),
'2019 Equip Index Factors'!B10)*0.01,0),
IF(OR('M&amp;E Property Good Factor'!S9 &gt; 'Trends Settings '!$B$3,B9 &lt;=ROUND($T$1*'Trends Settings '!$B$1,0)),
ROUND('Trends Settings '!$B$3*
IF(B9&gt;ROUND($T$1*'Trends Settings '!$B$1,0),INDIRECT("'2019 Equip Index Factors'!B"&amp;TEXT(ROUND(($T$1*'Trends Settings '!$B$1),0)+2,"0")),'2019 Equip Index Factors'!B10)*0.01,0),T8))</f>
        <v>86</v>
      </c>
      <c r="U9" s="37">
        <f ca="1">IF(OR(B9=1,'M&amp;E Property Good Factor'!T10&gt;'Trends Settings '!$B$3),
ROUND('M&amp;E Property Good Factor'!T10*IF(B9&gt;ROUND($U$1*'Trends Settings '!$B$1,0),
INDIRECT("'2019 Equip Index Factors'!B"&amp;TEXT(ROUND(($U$1*'Trends Settings '!$B$1),0)+2,"0")),
'2019 Equip Index Factors'!B10)*0.01,0),
IF(OR('M&amp;E Property Good Factor'!T9 &gt; 'Trends Settings '!$B$3,B9 &lt;=ROUND($U$1*'Trends Settings '!$B$1,0)),
ROUND('Trends Settings '!$B$3*
IF(B9&gt;ROUND($U$1*'Trends Settings '!$B$1,0),INDIRECT("'2019 Equip Index Factors'!B"&amp;TEXT(ROUND(($U$1*'Trends Settings '!$B$1),0)+2,"0")),'2019 Equip Index Factors'!B10)*0.01,0),U8))</f>
        <v>93</v>
      </c>
      <c r="V9" s="37">
        <f ca="1">IF(OR(B9=1,'M&amp;E Property Good Factor'!U10&gt;'Trends Settings '!$B$3),
ROUND('M&amp;E Property Good Factor'!U10*IF(B9&gt;ROUND($V$1*'Trends Settings '!$B$1,0),
INDIRECT("'2019 Equip Index Factors'!B"&amp;TEXT(ROUND(($V$1*'Trends Settings '!$B$1),0)+2,"0")),
'2019 Equip Index Factors'!B10)*0.01,0),
IF(OR('M&amp;E Property Good Factor'!U9 &gt; 'Trends Settings '!$B$3,B9 &lt;=ROUND($V$1*'Trends Settings '!$B$1,0)),
ROUND('Trends Settings '!$B$3*
IF(B9&gt;ROUND($V$1*'Trends Settings '!$B$1,0),INDIRECT("'2019 Equip Index Factors'!B"&amp;TEXT(ROUND(($V$1*'Trends Settings '!$B$1),0)+2,"0")),'2019 Equip Index Factors'!B10)*0.01,0),V8))</f>
        <v>97</v>
      </c>
      <c r="W9" s="37">
        <f ca="1">IF(OR(B9=1,'M&amp;E Property Good Factor'!V10&gt;'Trends Settings '!$B$3),
ROUND('M&amp;E Property Good Factor'!V10*IF(B9&gt;ROUND($W$1*'Trends Settings '!$B$1,0),
INDIRECT("'2019 Equip Index Factors'!B"&amp;TEXT(ROUND(($W$1*'Trends Settings '!$B$1),0)+2,"0")),
'2019 Equip Index Factors'!B10)*0.01,0),
IF(OR('M&amp;E Property Good Factor'!V9 &gt; 'Trends Settings '!$B$3,B9 &lt;=ROUND($W$1*'Trends Settings '!$B$1,0)),
ROUND('Trends Settings '!$B$3*
IF(B9&gt;ROUND($W$1*'Trends Settings '!$B$1,0),INDIRECT("'2019 Equip Index Factors'!B"&amp;TEXT(ROUND(($W$1*'Trends Settings '!$B$1),0)+2,"0")),'2019 Equip Index Factors'!B10)*0.01,0),W8))</f>
        <v>100</v>
      </c>
    </row>
    <row r="10" spans="1:23" ht="12.75" customHeight="1">
      <c r="A10" s="60">
        <v>2011</v>
      </c>
      <c r="B10" s="32">
        <v>9</v>
      </c>
      <c r="C10" s="37">
        <f ca="1">IF(OR(B10=1,'M&amp;E Property Good Factor'!B11&gt;'Trends Settings '!$B$3),ROUND('M&amp;E Property Good Factor'!B11*IF(B10&gt;ROUND($C$1*'Trends Settings '!$B$1,0),INDIRECT("'2019 Equip Index Factors'!B"&amp;TEXT(ROUND(($C$1*'Trends Settings '!$B$1),0)+2,"0")),'2019 Equip Index Factors'!B11)*0.01,0),IF(OR('M&amp;E Property Good Factor'!B10 &gt; 'Trends Settings '!$B$3,B10 &lt;=ROUND($C$1*'Trends Settings '!$B$1,0)),ROUND('Trends Settings '!$B$3*IF(B10&gt;ROUND($C$1*'Trends Settings '!$B$1,0),INDIRECT("'2019 Equip Index Factors'!B"&amp;TEXT(ROUND(($C$1*'Trends Settings '!$B$1),0)+2,"0")),'2019 Equip Index Factors'!B11)*0.01,0),C9))</f>
        <v>11</v>
      </c>
      <c r="D10" s="37">
        <f ca="1">IF(OR(B10=1,'M&amp;E Property Good Factor'!C11&gt;'Trends Settings '!$B$3),
ROUND('M&amp;E Property Good Factor'!C11*IF(B10&gt;ROUND($D$1*'Trends Settings '!$B$1,0),
INDIRECT("'2019 Equip Index Factors'!B"&amp;TEXT(ROUND(($D$1*'Trends Settings '!$B$1),0)+2,"0")),
'2019 Equip Index Factors'!B11)*0.01,0),
IF(OR('M&amp;E Property Good Factor'!C10 &gt; 'Trends Settings '!$B$3,B10 &lt;=ROUND($D$1*'Trends Settings '!$B$1,0)),
ROUND('Trends Settings '!$B$3*
IF(B10&gt;ROUND($D$1*'Trends Settings '!$B$1,0),INDIRECT("'2019 Equip Index Factors'!B"&amp;TEXT(ROUND(($D$1*'Trends Settings '!$B$1),0)+2,"0")),'2019 Equip Index Factors'!B11)*0.01,0),D9))</f>
        <v>11</v>
      </c>
      <c r="E10" s="37">
        <f ca="1">IF(OR(B10=1,'M&amp;E Property Good Factor'!D11&gt;'Trends Settings '!$B$3),
ROUND('M&amp;E Property Good Factor'!D11*IF(B10&gt;ROUND($E$1*'Trends Settings '!$B$1,0),
INDIRECT("'2019 Equip Index Factors'!B"&amp;TEXT(ROUND(($E$1*'Trends Settings '!$B$1),0)+2,"0")),
'2019 Equip Index Factors'!B11)*0.01,0),
IF(OR('M&amp;E Property Good Factor'!D10 &gt; 'Trends Settings '!$B$3,B10 &lt;=ROUND($E$1*'Trends Settings '!$B$1,0)),
ROUND('Trends Settings '!$B$3*
IF(B10&gt;ROUND($E$1*'Trends Settings '!$B$1,0),INDIRECT("'2019 Equip Index Factors'!B"&amp;TEXT(ROUND(($E$1*'Trends Settings '!$B$1),0)+2,"0")),'2019 Equip Index Factors'!B11)*0.01,0),E9))</f>
        <v>11</v>
      </c>
      <c r="F10" s="37">
        <f ca="1">IF(OR(B10=1,'M&amp;E Property Good Factor'!E11&gt;'Trends Settings '!$B$3),
ROUND('M&amp;E Property Good Factor'!E11*IF(B10&gt;ROUND($F$1*'Trends Settings '!$B$1,0),
INDIRECT("'2019 Equip Index Factors'!B"&amp;TEXT(ROUND(($F$1*'Trends Settings '!$B$1),0)+2,"0")),
'2019 Equip Index Factors'!B11)*0.01,0),
IF(OR('M&amp;E Property Good Factor'!E10 &gt; 'Trends Settings '!$B$3,B10 &lt;=ROUND($F$1*'Trends Settings '!$B$1,0)),
ROUND('Trends Settings '!$B$3*
IF(B10&gt;ROUND($F$1*'Trends Settings '!$B$1,0),INDIRECT("'2019 Equip Index Factors'!B"&amp;TEXT(ROUND(($F$1*'Trends Settings '!$B$1),0)+2,"0")),'2019 Equip Index Factors'!B11)*0.01,0),F9))</f>
        <v>11</v>
      </c>
      <c r="G10" s="37">
        <f ca="1">IF(OR(B10=1,'M&amp;E Property Good Factor'!F11&gt;'Trends Settings '!$B$3),
ROUND('M&amp;E Property Good Factor'!F11*IF(B10&gt;ROUND($G$1*'Trends Settings '!$B$1,0),
INDIRECT("'2019 Equip Index Factors'!B"&amp;TEXT(ROUND(($G$1*'Trends Settings '!$B$1),0)+2,"0")),
'2019 Equip Index Factors'!B11)*0.01,0),
IF(OR('M&amp;E Property Good Factor'!F10 &gt; 'Trends Settings '!$B$3,B10 &lt;=ROUND($G$1*'Trends Settings '!$B$1,0)),
ROUND('Trends Settings '!$B$3*
IF(B10&gt;ROUND($G$1*'Trends Settings '!$B$1,0),INDIRECT("'2019 Equip Index Factors'!B"&amp;TEXT(ROUND(($G$1*'Trends Settings '!$B$1),0)+2,"0")),'2019 Equip Index Factors'!B11)*0.01,0),G9))</f>
        <v>12</v>
      </c>
      <c r="H10" s="37">
        <f ca="1">IF(OR(B10=1,'M&amp;E Property Good Factor'!G11&gt;'Trends Settings '!$B$3),
ROUND('M&amp;E Property Good Factor'!G11*IF(B10&gt;ROUND($H$1*'Trends Settings '!$B$1,0),
INDIRECT("'2019 Equip Index Factors'!B"&amp;TEXT(ROUND(($H$1*'Trends Settings '!$B$1),0)+2,"0")),
'2019 Equip Index Factors'!B11)*0.01,0),
IF(OR('M&amp;E Property Good Factor'!G10 &gt; 'Trends Settings '!$B$3,B10 &lt;=ROUND($H$1*'Trends Settings '!$B$1,0)),
ROUND('Trends Settings '!$B$3*
IF(B10&gt;ROUND($H$1*'Trends Settings '!$B$1,0),INDIRECT("'2019 Equip Index Factors'!B"&amp;TEXT(ROUND(($H$1*'Trends Settings '!$B$1),0)+2,"0")),'2019 Equip Index Factors'!B11)*0.01,0),H9))</f>
        <v>14</v>
      </c>
      <c r="I10" s="37">
        <f ca="1">IF(OR(B10=1,'M&amp;E Property Good Factor'!H11&gt;'Trends Settings '!$B$3),
ROUND('M&amp;E Property Good Factor'!H11*IF(B10&gt;ROUND($I$1*'Trends Settings '!$B$1,0),
INDIRECT("'2019 Equip Index Factors'!B"&amp;TEXT(ROUND(($I$1*'Trends Settings '!$B$1),0)+2,"0")),
'2019 Equip Index Factors'!B11)*0.01,0),
IF(OR('M&amp;E Property Good Factor'!H10 &gt; 'Trends Settings '!$B$3,B10 &lt;=ROUND($I$1*'Trends Settings '!$B$1,0)),
ROUND('Trends Settings '!$B$3*
IF(B10&gt;ROUND($I$1*'Trends Settings '!$B$1,0),INDIRECT("'2019 Equip Index Factors'!B"&amp;TEXT(ROUND(($I$1*'Trends Settings '!$B$1),0)+2,"0")),'2019 Equip Index Factors'!B11)*0.01,0),I9))</f>
        <v>21</v>
      </c>
      <c r="J10" s="37">
        <f ca="1">IF(OR(B10=1,'M&amp;E Property Good Factor'!I11&gt;'Trends Settings '!$B$3),
ROUND('M&amp;E Property Good Factor'!I11*IF(B10&gt;ROUND($J$1*'Trends Settings '!$B$1,0),
INDIRECT("'2019 Equip Index Factors'!B"&amp;TEXT(ROUND(($J$1*'Trends Settings '!$B$1),0)+2,"0")),
'2019 Equip Index Factors'!B11)*0.01,0),
IF(OR('M&amp;E Property Good Factor'!I10 &gt; 'Trends Settings '!$B$3,B10 &lt;=ROUND($J$1*'Trends Settings '!$B$1,0)),
ROUND('Trends Settings '!$B$3*
IF(B10&gt;ROUND($J$1*'Trends Settings '!$B$1,0),INDIRECT("'2019 Equip Index Factors'!B"&amp;TEXT(ROUND(($J$1*'Trends Settings '!$B$1),0)+2,"0")),'2019 Equip Index Factors'!B11)*0.01,0),J9))</f>
        <v>28</v>
      </c>
      <c r="K10" s="37">
        <f ca="1">IF(OR(B10=1,'M&amp;E Property Good Factor'!J11&gt;'Trends Settings '!$B$3),
ROUND('M&amp;E Property Good Factor'!J11*IF(B10&gt;ROUND($K$1*'Trends Settings '!$B$1,0),
INDIRECT("'2019 Equip Index Factors'!B"&amp;TEXT(ROUND(($K$1*'Trends Settings '!$B$1),0)+2,"0")),
'2019 Equip Index Factors'!B11)*0.01,0),
IF(OR('M&amp;E Property Good Factor'!J10 &gt; 'Trends Settings '!$B$3,B10 &lt;=ROUND($K$1*'Trends Settings '!$B$1,0)),
ROUND('Trends Settings '!$B$3*
IF(B10&gt;ROUND($K$1*'Trends Settings '!$B$1,0),INDIRECT("'2019 Equip Index Factors'!B"&amp;TEXT(ROUND(($K$1*'Trends Settings '!$B$1),0)+2,"0")),'2019 Equip Index Factors'!B11)*0.01,0),K9))</f>
        <v>35</v>
      </c>
      <c r="L10" s="37">
        <f ca="1">IF(OR(B10=1,'M&amp;E Property Good Factor'!K11&gt;'Trends Settings '!$B$3),
ROUND('M&amp;E Property Good Factor'!K11*IF(B10&gt;ROUND($L$1*'Trends Settings '!$B$1,0),
INDIRECT("'2019 Equip Index Factors'!B"&amp;TEXT(ROUND(($L$1*'Trends Settings '!$B$1),0)+2,"0")),
'2019 Equip Index Factors'!B11)*0.01,0),
IF(OR('M&amp;E Property Good Factor'!K10 &gt; 'Trends Settings '!$B$3,B10 &lt;=ROUND($L$1*'Trends Settings '!$B$1,0)),
ROUND('Trends Settings '!$B$3*
IF(B10&gt;ROUND($L$1*'Trends Settings '!$B$1,0),INDIRECT("'2019 Equip Index Factors'!B"&amp;TEXT(ROUND(($L$1*'Trends Settings '!$B$1),0)+2,"0")),'2019 Equip Index Factors'!B11)*0.01,0),L9))</f>
        <v>40</v>
      </c>
      <c r="M10" s="37">
        <f ca="1">IF(OR(B10=1,'M&amp;E Property Good Factor'!L11&gt;'Trends Settings '!$B$3),
ROUND('M&amp;E Property Good Factor'!L11*IF(B10&gt;ROUND($M$1*'Trends Settings '!$B$1,0),
INDIRECT("'2019 Equip Index Factors'!B"&amp;TEXT(ROUND(($M$1*'Trends Settings '!$B$1),0)+2,"0")),
'2019 Equip Index Factors'!B11)*0.01,0),
IF(OR('M&amp;E Property Good Factor'!L10 &gt; 'Trends Settings '!$B$3,B10 &lt;=ROUND($M$1*'Trends Settings '!$B$1,0)),
ROUND('Trends Settings '!$B$3*
IF(B10&gt;ROUND($M$1*'Trends Settings '!$B$1,0),INDIRECT("'2019 Equip Index Factors'!B"&amp;TEXT(ROUND(($M$1*'Trends Settings '!$B$1),0)+2,"0")),'2019 Equip Index Factors'!B11)*0.01,0),M9))</f>
        <v>46</v>
      </c>
      <c r="N10" s="37">
        <f ca="1">IF(OR(B10=1,'M&amp;E Property Good Factor'!M11&gt;'Trends Settings '!$B$3),
ROUND('M&amp;E Property Good Factor'!M11*IF(B10&gt;ROUND($N$1*'Trends Settings '!$B$1,0),
INDIRECT("'2019 Equip Index Factors'!B"&amp;TEXT(ROUND(($N$1*'Trends Settings '!$B$1),0)+2,"0")),
'2019 Equip Index Factors'!B11)*0.01,0),
IF(OR('M&amp;E Property Good Factor'!M10 &gt; 'Trends Settings '!$B$3,B10 &lt;=ROUND($N$1*'Trends Settings '!$B$1,0)),
ROUND('Trends Settings '!$B$3*
IF(B10&gt;ROUND($N$1*'Trends Settings '!$B$1,0),INDIRECT("'2019 Equip Index Factors'!B"&amp;TEXT(ROUND(($N$1*'Trends Settings '!$B$1),0)+2,"0")),'2019 Equip Index Factors'!B11)*0.01,0),N9))</f>
        <v>52</v>
      </c>
      <c r="O10" s="37">
        <f ca="1">IF(OR(B10=1,'M&amp;E Property Good Factor'!N11&gt;'Trends Settings '!$B$3),
ROUND('M&amp;E Property Good Factor'!N11*IF(B10&gt;ROUND($O$1*'Trends Settings '!$B$1,0),
INDIRECT("'2019 Equip Index Factors'!B"&amp;TEXT(ROUND(($O$1*'Trends Settings '!$B$1),0)+2,"0")),
'2019 Equip Index Factors'!B11)*0.01,0),
IF(OR('M&amp;E Property Good Factor'!N10 &gt; 'Trends Settings '!$B$3,B10 &lt;=ROUND($O$1*'Trends Settings '!$B$1,0)),
ROUND('Trends Settings '!$B$3*
IF(B10&gt;ROUND($O$1*'Trends Settings '!$B$1,0),INDIRECT("'2019 Equip Index Factors'!B"&amp;TEXT(ROUND(($O$1*'Trends Settings '!$B$1),0)+2,"0")),'2019 Equip Index Factors'!B11)*0.01,0),O9))</f>
        <v>56</v>
      </c>
      <c r="P10" s="37">
        <f ca="1">IF(OR(B10=1,'M&amp;E Property Good Factor'!O11&gt;'Trends Settings '!$B$3),
ROUND('M&amp;E Property Good Factor'!O11*IF(B10&gt;ROUND($P$1*'Trends Settings '!$B$1,0),
INDIRECT("'2019 Equip Index Factors'!B"&amp;TEXT(ROUND(($P$1*'Trends Settings '!$B$1),0)+2,"0")),
'2019 Equip Index Factors'!B11)*0.01,0),
IF(OR('M&amp;E Property Good Factor'!O10 &gt; 'Trends Settings '!$B$3,B10 &lt;=ROUND($P$1*'Trends Settings '!$B$1,0)),
ROUND('Trends Settings '!$B$3*
IF(B10&gt;ROUND($P$1*'Trends Settings '!$B$1,0),INDIRECT("'2019 Equip Index Factors'!B"&amp;TEXT(ROUND(($P$1*'Trends Settings '!$B$1),0)+2,"0")),'2019 Equip Index Factors'!B11)*0.01,0),P9))</f>
        <v>64</v>
      </c>
      <c r="Q10" s="37">
        <f ca="1">IF(OR(B10=1,'M&amp;E Property Good Factor'!P11&gt;'Trends Settings '!$B$3),
ROUND('M&amp;E Property Good Factor'!P11*IF(B10&gt;ROUND($Q$1*'Trends Settings '!$B$1,0),
INDIRECT("'2019 Equip Index Factors'!B"&amp;TEXT(ROUND(($Q$1*'Trends Settings '!$B$1),0)+2,"0")),
'2019 Equip Index Factors'!B11)*0.01,0),
IF(OR('M&amp;E Property Good Factor'!P10 &gt; 'Trends Settings '!$B$3,B10 &lt;=ROUND($Q$1*'Trends Settings '!$B$1,0)),
ROUND('Trends Settings '!$B$3*
IF(B10&gt;ROUND($Q$1*'Trends Settings '!$B$1,0),INDIRECT("'2019 Equip Index Factors'!B"&amp;TEXT(ROUND(($Q$1*'Trends Settings '!$B$1),0)+2,"0")),'2019 Equip Index Factors'!B11)*0.01,0),Q9))</f>
        <v>68</v>
      </c>
      <c r="R10" s="37">
        <f ca="1">IF(OR(B10=1,'M&amp;E Property Good Factor'!Q11&gt;'Trends Settings '!$B$3),
ROUND('M&amp;E Property Good Factor'!Q11*IF(B10&gt;ROUND($R$1*'Trends Settings '!$B$1,0),
INDIRECT("'2019 Equip Index Factors'!B"&amp;TEXT(ROUND(($R$1*'Trends Settings '!$B$1),0)+2,"0")),
'2019 Equip Index Factors'!B11)*0.01,0),
IF(OR('M&amp;E Property Good Factor'!Q10 &gt; 'Trends Settings '!$B$3,B10 &lt;=ROUND($R$1*'Trends Settings '!$B$1,0)),
ROUND('Trends Settings '!$B$3*
IF(B10&gt;ROUND($R$1*'Trends Settings '!$B$1,0),INDIRECT("'2019 Equip Index Factors'!B"&amp;TEXT(ROUND(($R$1*'Trends Settings '!$B$1),0)+2,"0")),'2019 Equip Index Factors'!B11)*0.01,0),R9))</f>
        <v>74</v>
      </c>
      <c r="S10" s="37">
        <f ca="1">IF(OR(B10=1,'M&amp;E Property Good Factor'!R11&gt;'Trends Settings '!$B$3),
ROUND('M&amp;E Property Good Factor'!R11*IF(B10&gt;ROUND($S$1*'Trends Settings '!$B$1,0),
INDIRECT("'2019 Equip Index Factors'!B"&amp;TEXT(ROUND(($S$1*'Trends Settings '!$B$1),0)+2,"0")),
'2019 Equip Index Factors'!B11)*0.01,0),
IF(OR('M&amp;E Property Good Factor'!R10 &gt; 'Trends Settings '!$B$3,B10 &lt;=ROUND($S$1*'Trends Settings '!$B$1,0)),
ROUND('Trends Settings '!$B$3*
IF(B10&gt;ROUND($S$1*'Trends Settings '!$B$1,0),INDIRECT("'2019 Equip Index Factors'!B"&amp;TEXT(ROUND(($S$1*'Trends Settings '!$B$1),0)+2,"0")),'2019 Equip Index Factors'!B11)*0.01,0),S9))</f>
        <v>78</v>
      </c>
      <c r="T10" s="37">
        <f ca="1">IF(OR(B10=1,'M&amp;E Property Good Factor'!S11&gt;'Trends Settings '!$B$3),
ROUND('M&amp;E Property Good Factor'!S11*IF(B10&gt;ROUND($T$1*'Trends Settings '!$B$1,0),
INDIRECT("'2019 Equip Index Factors'!B"&amp;TEXT(ROUND(($T$1*'Trends Settings '!$B$1),0)+2,"0")),
'2019 Equip Index Factors'!B11)*0.01,0),
IF(OR('M&amp;E Property Good Factor'!S10 &gt; 'Trends Settings '!$B$3,B10 &lt;=ROUND($T$1*'Trends Settings '!$B$1,0)),
ROUND('Trends Settings '!$B$3*
IF(B10&gt;ROUND($T$1*'Trends Settings '!$B$1,0),INDIRECT("'2019 Equip Index Factors'!B"&amp;TEXT(ROUND(($T$1*'Trends Settings '!$B$1),0)+2,"0")),'2019 Equip Index Factors'!B11)*0.01,0),T9))</f>
        <v>85</v>
      </c>
      <c r="U10" s="37">
        <f ca="1">IF(OR(B10=1,'M&amp;E Property Good Factor'!T11&gt;'Trends Settings '!$B$3),
ROUND('M&amp;E Property Good Factor'!T11*IF(B10&gt;ROUND($U$1*'Trends Settings '!$B$1,0),
INDIRECT("'2019 Equip Index Factors'!B"&amp;TEXT(ROUND(($U$1*'Trends Settings '!$B$1),0)+2,"0")),
'2019 Equip Index Factors'!B11)*0.01,0),
IF(OR('M&amp;E Property Good Factor'!T10 &gt; 'Trends Settings '!$B$3,B10 &lt;=ROUND($U$1*'Trends Settings '!$B$1,0)),
ROUND('Trends Settings '!$B$3*
IF(B10&gt;ROUND($U$1*'Trends Settings '!$B$1,0),INDIRECT("'2019 Equip Index Factors'!B"&amp;TEXT(ROUND(($U$1*'Trends Settings '!$B$1),0)+2,"0")),'2019 Equip Index Factors'!B11)*0.01,0),U9))</f>
        <v>92</v>
      </c>
      <c r="V10" s="37">
        <f ca="1">IF(OR(B10=1,'M&amp;E Property Good Factor'!U11&gt;'Trends Settings '!$B$3),
ROUND('M&amp;E Property Good Factor'!U11*IF(B10&gt;ROUND($V$1*'Trends Settings '!$B$1,0),
INDIRECT("'2019 Equip Index Factors'!B"&amp;TEXT(ROUND(($V$1*'Trends Settings '!$B$1),0)+2,"0")),
'2019 Equip Index Factors'!B11)*0.01,0),
IF(OR('M&amp;E Property Good Factor'!U10 &gt; 'Trends Settings '!$B$3,B10 &lt;=ROUND($V$1*'Trends Settings '!$B$1,0)),
ROUND('Trends Settings '!$B$3*
IF(B10&gt;ROUND($V$1*'Trends Settings '!$B$1,0),INDIRECT("'2019 Equip Index Factors'!B"&amp;TEXT(ROUND(($V$1*'Trends Settings '!$B$1),0)+2,"0")),'2019 Equip Index Factors'!B11)*0.01,0),V9))</f>
        <v>98</v>
      </c>
      <c r="W10" s="37">
        <f ca="1">IF(OR(B10=1,'M&amp;E Property Good Factor'!V11&gt;'Trends Settings '!$B$3),
ROUND('M&amp;E Property Good Factor'!V11*IF(B10&gt;ROUND($W$1*'Trends Settings '!$B$1,0),
INDIRECT("'2019 Equip Index Factors'!B"&amp;TEXT(ROUND(($W$1*'Trends Settings '!$B$1),0)+2,"0")),
'2019 Equip Index Factors'!B11)*0.01,0),
IF(OR('M&amp;E Property Good Factor'!V10 &gt; 'Trends Settings '!$B$3,B10 &lt;=ROUND($W$1*'Trends Settings '!$B$1,0)),
ROUND('Trends Settings '!$B$3*
IF(B10&gt;ROUND($W$1*'Trends Settings '!$B$1,0),INDIRECT("'2019 Equip Index Factors'!B"&amp;TEXT(ROUND(($W$1*'Trends Settings '!$B$1),0)+2,"0")),'2019 Equip Index Factors'!B11)*0.01,0),W9))</f>
        <v>101</v>
      </c>
    </row>
    <row r="11" spans="1:23" ht="12.75" customHeight="1">
      <c r="A11" s="60">
        <v>2010</v>
      </c>
      <c r="B11" s="32">
        <v>10</v>
      </c>
      <c r="C11" s="37">
        <f ca="1">IF(OR(B11=1,'M&amp;E Property Good Factor'!B12&gt;'Trends Settings '!$B$3),ROUND('M&amp;E Property Good Factor'!B12*IF(B11&gt;ROUND($C$1*'Trends Settings '!$B$1,0),INDIRECT("'2019 Equip Index Factors'!B"&amp;TEXT(ROUND(($C$1*'Trends Settings '!$B$1),0)+2,"0")),'2019 Equip Index Factors'!B12)*0.01,0),IF(OR('M&amp;E Property Good Factor'!B11 &gt; 'Trends Settings '!$B$3,B11 &lt;=ROUND($C$1*'Trends Settings '!$B$1,0)),ROUND('Trends Settings '!$B$3*IF(B11&gt;ROUND($C$1*'Trends Settings '!$B$1,0),INDIRECT("'2019 Equip Index Factors'!B"&amp;TEXT(ROUND(($C$1*'Trends Settings '!$B$1),0)+2,"0")),'2019 Equip Index Factors'!B12)*0.01,0),C10))</f>
        <v>11</v>
      </c>
      <c r="D11" s="37">
        <f ca="1">IF(OR(B11=1,'M&amp;E Property Good Factor'!C12&gt;'Trends Settings '!$B$3),
ROUND('M&amp;E Property Good Factor'!C12*IF(B11&gt;ROUND($D$1*'Trends Settings '!$B$1,0),
INDIRECT("'2019 Equip Index Factors'!B"&amp;TEXT(ROUND(($D$1*'Trends Settings '!$B$1),0)+2,"0")),
'2019 Equip Index Factors'!B12)*0.01,0),
IF(OR('M&amp;E Property Good Factor'!C11 &gt; 'Trends Settings '!$B$3,B11 &lt;=ROUND($D$1*'Trends Settings '!$B$1,0)),
ROUND('Trends Settings '!$B$3*
IF(B11&gt;ROUND($D$1*'Trends Settings '!$B$1,0),INDIRECT("'2019 Equip Index Factors'!B"&amp;TEXT(ROUND(($D$1*'Trends Settings '!$B$1),0)+2,"0")),'2019 Equip Index Factors'!B12)*0.01,0),D10))</f>
        <v>11</v>
      </c>
      <c r="E11" s="37">
        <f ca="1">IF(OR(B11=1,'M&amp;E Property Good Factor'!D12&gt;'Trends Settings '!$B$3),
ROUND('M&amp;E Property Good Factor'!D12*IF(B11&gt;ROUND($E$1*'Trends Settings '!$B$1,0),
INDIRECT("'2019 Equip Index Factors'!B"&amp;TEXT(ROUND(($E$1*'Trends Settings '!$B$1),0)+2,"0")),
'2019 Equip Index Factors'!B12)*0.01,0),
IF(OR('M&amp;E Property Good Factor'!D11 &gt; 'Trends Settings '!$B$3,B11 &lt;=ROUND($E$1*'Trends Settings '!$B$1,0)),
ROUND('Trends Settings '!$B$3*
IF(B11&gt;ROUND($E$1*'Trends Settings '!$B$1,0),INDIRECT("'2019 Equip Index Factors'!B"&amp;TEXT(ROUND(($E$1*'Trends Settings '!$B$1),0)+2,"0")),'2019 Equip Index Factors'!B12)*0.01,0),E10))</f>
        <v>11</v>
      </c>
      <c r="F11" s="37">
        <f ca="1">IF(OR(B11=1,'M&amp;E Property Good Factor'!E12&gt;'Trends Settings '!$B$3),
ROUND('M&amp;E Property Good Factor'!E12*IF(B11&gt;ROUND($F$1*'Trends Settings '!$B$1,0),
INDIRECT("'2019 Equip Index Factors'!B"&amp;TEXT(ROUND(($F$1*'Trends Settings '!$B$1),0)+2,"0")),
'2019 Equip Index Factors'!B12)*0.01,0),
IF(OR('M&amp;E Property Good Factor'!E11 &gt; 'Trends Settings '!$B$3,B11 &lt;=ROUND($F$1*'Trends Settings '!$B$1,0)),
ROUND('Trends Settings '!$B$3*
IF(B11&gt;ROUND($F$1*'Trends Settings '!$B$1,0),INDIRECT("'2019 Equip Index Factors'!B"&amp;TEXT(ROUND(($F$1*'Trends Settings '!$B$1),0)+2,"0")),'2019 Equip Index Factors'!B12)*0.01,0),F10))</f>
        <v>11</v>
      </c>
      <c r="G11" s="37">
        <f ca="1">IF(OR(B11=1,'M&amp;E Property Good Factor'!F12&gt;'Trends Settings '!$B$3),
ROUND('M&amp;E Property Good Factor'!F12*IF(B11&gt;ROUND($G$1*'Trends Settings '!$B$1,0),
INDIRECT("'2019 Equip Index Factors'!B"&amp;TEXT(ROUND(($G$1*'Trends Settings '!$B$1),0)+2,"0")),
'2019 Equip Index Factors'!B12)*0.01,0),
IF(OR('M&amp;E Property Good Factor'!F11 &gt; 'Trends Settings '!$B$3,B11 &lt;=ROUND($G$1*'Trends Settings '!$B$1,0)),
ROUND('Trends Settings '!$B$3*
IF(B11&gt;ROUND($G$1*'Trends Settings '!$B$1,0),INDIRECT("'2019 Equip Index Factors'!B"&amp;TEXT(ROUND(($G$1*'Trends Settings '!$B$1),0)+2,"0")),'2019 Equip Index Factors'!B12)*0.01,0),G10))</f>
        <v>12</v>
      </c>
      <c r="H11" s="37">
        <f ca="1">IF(OR(B11=1,'M&amp;E Property Good Factor'!G12&gt;'Trends Settings '!$B$3),
ROUND('M&amp;E Property Good Factor'!G12*IF(B11&gt;ROUND($H$1*'Trends Settings '!$B$1,0),
INDIRECT("'2019 Equip Index Factors'!B"&amp;TEXT(ROUND(($H$1*'Trends Settings '!$B$1),0)+2,"0")),
'2019 Equip Index Factors'!B12)*0.01,0),
IF(OR('M&amp;E Property Good Factor'!G11 &gt; 'Trends Settings '!$B$3,B11 &lt;=ROUND($H$1*'Trends Settings '!$B$1,0)),
ROUND('Trends Settings '!$B$3*
IF(B11&gt;ROUND($H$1*'Trends Settings '!$B$1,0),INDIRECT("'2019 Equip Index Factors'!B"&amp;TEXT(ROUND(($H$1*'Trends Settings '!$B$1),0)+2,"0")),'2019 Equip Index Factors'!B12)*0.01,0),H10))</f>
        <v>12</v>
      </c>
      <c r="I11" s="37">
        <f ca="1">IF(OR(B11=1,'M&amp;E Property Good Factor'!H12&gt;'Trends Settings '!$B$3),
ROUND('M&amp;E Property Good Factor'!H12*IF(B11&gt;ROUND($I$1*'Trends Settings '!$B$1,0),
INDIRECT("'2019 Equip Index Factors'!B"&amp;TEXT(ROUND(($I$1*'Trends Settings '!$B$1),0)+2,"0")),
'2019 Equip Index Factors'!B12)*0.01,0),
IF(OR('M&amp;E Property Good Factor'!H11 &gt; 'Trends Settings '!$B$3,B11 &lt;=ROUND($I$1*'Trends Settings '!$B$1,0)),
ROUND('Trends Settings '!$B$3*
IF(B11&gt;ROUND($I$1*'Trends Settings '!$B$1,0),INDIRECT("'2019 Equip Index Factors'!B"&amp;TEXT(ROUND(($I$1*'Trends Settings '!$B$1),0)+2,"0")),'2019 Equip Index Factors'!B12)*0.01,0),I10))</f>
        <v>15</v>
      </c>
      <c r="J11" s="37">
        <f ca="1">IF(OR(B11=1,'M&amp;E Property Good Factor'!I12&gt;'Trends Settings '!$B$3),
ROUND('M&amp;E Property Good Factor'!I12*IF(B11&gt;ROUND($J$1*'Trends Settings '!$B$1,0),
INDIRECT("'2019 Equip Index Factors'!B"&amp;TEXT(ROUND(($J$1*'Trends Settings '!$B$1),0)+2,"0")),
'2019 Equip Index Factors'!B12)*0.01,0),
IF(OR('M&amp;E Property Good Factor'!I11 &gt; 'Trends Settings '!$B$3,B11 &lt;=ROUND($J$1*'Trends Settings '!$B$1,0)),
ROUND('Trends Settings '!$B$3*
IF(B11&gt;ROUND($J$1*'Trends Settings '!$B$1,0),INDIRECT("'2019 Equip Index Factors'!B"&amp;TEXT(ROUND(($J$1*'Trends Settings '!$B$1),0)+2,"0")),'2019 Equip Index Factors'!B12)*0.01,0),J10))</f>
        <v>23</v>
      </c>
      <c r="K11" s="37">
        <f ca="1">IF(OR(B11=1,'M&amp;E Property Good Factor'!J12&gt;'Trends Settings '!$B$3),
ROUND('M&amp;E Property Good Factor'!J12*IF(B11&gt;ROUND($K$1*'Trends Settings '!$B$1,0),
INDIRECT("'2019 Equip Index Factors'!B"&amp;TEXT(ROUND(($K$1*'Trends Settings '!$B$1),0)+2,"0")),
'2019 Equip Index Factors'!B12)*0.01,0),
IF(OR('M&amp;E Property Good Factor'!J11 &gt; 'Trends Settings '!$B$3,B11 &lt;=ROUND($K$1*'Trends Settings '!$B$1,0)),
ROUND('Trends Settings '!$B$3*
IF(B11&gt;ROUND($K$1*'Trends Settings '!$B$1,0),INDIRECT("'2019 Equip Index Factors'!B"&amp;TEXT(ROUND(($K$1*'Trends Settings '!$B$1),0)+2,"0")),'2019 Equip Index Factors'!B12)*0.01,0),K10))</f>
        <v>29</v>
      </c>
      <c r="L11" s="37">
        <f ca="1">IF(OR(B11=1,'M&amp;E Property Good Factor'!K12&gt;'Trends Settings '!$B$3),
ROUND('M&amp;E Property Good Factor'!K12*IF(B11&gt;ROUND($L$1*'Trends Settings '!$B$1,0),
INDIRECT("'2019 Equip Index Factors'!B"&amp;TEXT(ROUND(($L$1*'Trends Settings '!$B$1),0)+2,"0")),
'2019 Equip Index Factors'!B12)*0.01,0),
IF(OR('M&amp;E Property Good Factor'!K11 &gt; 'Trends Settings '!$B$3,B11 &lt;=ROUND($L$1*'Trends Settings '!$B$1,0)),
ROUND('Trends Settings '!$B$3*
IF(B11&gt;ROUND($L$1*'Trends Settings '!$B$1,0),INDIRECT("'2019 Equip Index Factors'!B"&amp;TEXT(ROUND(($L$1*'Trends Settings '!$B$1),0)+2,"0")),'2019 Equip Index Factors'!B12)*0.01,0),L10))</f>
        <v>35</v>
      </c>
      <c r="M11" s="37">
        <f ca="1">IF(OR(B11=1,'M&amp;E Property Good Factor'!L12&gt;'Trends Settings '!$B$3),
ROUND('M&amp;E Property Good Factor'!L12*IF(B11&gt;ROUND($M$1*'Trends Settings '!$B$1,0),
INDIRECT("'2019 Equip Index Factors'!B"&amp;TEXT(ROUND(($M$1*'Trends Settings '!$B$1),0)+2,"0")),
'2019 Equip Index Factors'!B12)*0.01,0),
IF(OR('M&amp;E Property Good Factor'!L11 &gt; 'Trends Settings '!$B$3,B11 &lt;=ROUND($M$1*'Trends Settings '!$B$1,0)),
ROUND('Trends Settings '!$B$3*
IF(B11&gt;ROUND($M$1*'Trends Settings '!$B$1,0),INDIRECT("'2019 Equip Index Factors'!B"&amp;TEXT(ROUND(($M$1*'Trends Settings '!$B$1),0)+2,"0")),'2019 Equip Index Factors'!B12)*0.01,0),M10))</f>
        <v>40</v>
      </c>
      <c r="N11" s="37">
        <f ca="1">IF(OR(B11=1,'M&amp;E Property Good Factor'!M12&gt;'Trends Settings '!$B$3),
ROUND('M&amp;E Property Good Factor'!M12*IF(B11&gt;ROUND($N$1*'Trends Settings '!$B$1,0),
INDIRECT("'2019 Equip Index Factors'!B"&amp;TEXT(ROUND(($N$1*'Trends Settings '!$B$1),0)+2,"0")),
'2019 Equip Index Factors'!B12)*0.01,0),
IF(OR('M&amp;E Property Good Factor'!M11 &gt; 'Trends Settings '!$B$3,B11 &lt;=ROUND($N$1*'Trends Settings '!$B$1,0)),
ROUND('Trends Settings '!$B$3*
IF(B11&gt;ROUND($N$1*'Trends Settings '!$B$1,0),INDIRECT("'2019 Equip Index Factors'!B"&amp;TEXT(ROUND(($N$1*'Trends Settings '!$B$1),0)+2,"0")),'2019 Equip Index Factors'!B12)*0.01,0),N10))</f>
        <v>46</v>
      </c>
      <c r="O11" s="37">
        <f ca="1">IF(OR(B11=1,'M&amp;E Property Good Factor'!N12&gt;'Trends Settings '!$B$3),
ROUND('M&amp;E Property Good Factor'!N12*IF(B11&gt;ROUND($O$1*'Trends Settings '!$B$1,0),
INDIRECT("'2019 Equip Index Factors'!B"&amp;TEXT(ROUND(($O$1*'Trends Settings '!$B$1),0)+2,"0")),
'2019 Equip Index Factors'!B12)*0.01,0),
IF(OR('M&amp;E Property Good Factor'!N11 &gt; 'Trends Settings '!$B$3,B11 &lt;=ROUND($O$1*'Trends Settings '!$B$1,0)),
ROUND('Trends Settings '!$B$3*
IF(B11&gt;ROUND($O$1*'Trends Settings '!$B$1,0),INDIRECT("'2019 Equip Index Factors'!B"&amp;TEXT(ROUND(($O$1*'Trends Settings '!$B$1),0)+2,"0")),'2019 Equip Index Factors'!B12)*0.01,0),O10))</f>
        <v>51</v>
      </c>
      <c r="P11" s="37">
        <f ca="1">IF(OR(B11=1,'M&amp;E Property Good Factor'!O12&gt;'Trends Settings '!$B$3),
ROUND('M&amp;E Property Good Factor'!O12*IF(B11&gt;ROUND($P$1*'Trends Settings '!$B$1,0),
INDIRECT("'2019 Equip Index Factors'!B"&amp;TEXT(ROUND(($P$1*'Trends Settings '!$B$1),0)+2,"0")),
'2019 Equip Index Factors'!B12)*0.01,0),
IF(OR('M&amp;E Property Good Factor'!O11 &gt; 'Trends Settings '!$B$3,B11 &lt;=ROUND($P$1*'Trends Settings '!$B$1,0)),
ROUND('Trends Settings '!$B$3*
IF(B11&gt;ROUND($P$1*'Trends Settings '!$B$1,0),INDIRECT("'2019 Equip Index Factors'!B"&amp;TEXT(ROUND(($P$1*'Trends Settings '!$B$1),0)+2,"0")),'2019 Equip Index Factors'!B12)*0.01,0),P10))</f>
        <v>61</v>
      </c>
      <c r="Q11" s="37">
        <f ca="1">IF(OR(B11=1,'M&amp;E Property Good Factor'!P12&gt;'Trends Settings '!$B$3),
ROUND('M&amp;E Property Good Factor'!P12*IF(B11&gt;ROUND($Q$1*'Trends Settings '!$B$1,0),
INDIRECT("'2019 Equip Index Factors'!B"&amp;TEXT(ROUND(($Q$1*'Trends Settings '!$B$1),0)+2,"0")),
'2019 Equip Index Factors'!B12)*0.01,0),
IF(OR('M&amp;E Property Good Factor'!P11 &gt; 'Trends Settings '!$B$3,B11 &lt;=ROUND($Q$1*'Trends Settings '!$B$1,0)),
ROUND('Trends Settings '!$B$3*
IF(B11&gt;ROUND($Q$1*'Trends Settings '!$B$1,0),INDIRECT("'2019 Equip Index Factors'!B"&amp;TEXT(ROUND(($Q$1*'Trends Settings '!$B$1),0)+2,"0")),'2019 Equip Index Factors'!B12)*0.01,0),Q10))</f>
        <v>64</v>
      </c>
      <c r="R11" s="37">
        <f ca="1">IF(OR(B11=1,'M&amp;E Property Good Factor'!Q12&gt;'Trends Settings '!$B$3),
ROUND('M&amp;E Property Good Factor'!Q12*IF(B11&gt;ROUND($R$1*'Trends Settings '!$B$1,0),
INDIRECT("'2019 Equip Index Factors'!B"&amp;TEXT(ROUND(($R$1*'Trends Settings '!$B$1),0)+2,"0")),
'2019 Equip Index Factors'!B12)*0.01,0),
IF(OR('M&amp;E Property Good Factor'!Q11 &gt; 'Trends Settings '!$B$3,B11 &lt;=ROUND($R$1*'Trends Settings '!$B$1,0)),
ROUND('Trends Settings '!$B$3*
IF(B11&gt;ROUND($R$1*'Trends Settings '!$B$1,0),INDIRECT("'2019 Equip Index Factors'!B"&amp;TEXT(ROUND(($R$1*'Trends Settings '!$B$1),0)+2,"0")),'2019 Equip Index Factors'!B12)*0.01,0),R10))</f>
        <v>71</v>
      </c>
      <c r="S11" s="37">
        <f ca="1">IF(OR(B11=1,'M&amp;E Property Good Factor'!R12&gt;'Trends Settings '!$B$3),
ROUND('M&amp;E Property Good Factor'!R12*IF(B11&gt;ROUND($S$1*'Trends Settings '!$B$1,0),
INDIRECT("'2019 Equip Index Factors'!B"&amp;TEXT(ROUND(($S$1*'Trends Settings '!$B$1),0)+2,"0")),
'2019 Equip Index Factors'!B12)*0.01,0),
IF(OR('M&amp;E Property Good Factor'!R11 &gt; 'Trends Settings '!$B$3,B11 &lt;=ROUND($S$1*'Trends Settings '!$B$1,0)),
ROUND('Trends Settings '!$B$3*
IF(B11&gt;ROUND($S$1*'Trends Settings '!$B$1,0),INDIRECT("'2019 Equip Index Factors'!B"&amp;TEXT(ROUND(($S$1*'Trends Settings '!$B$1),0)+2,"0")),'2019 Equip Index Factors'!B12)*0.01,0),S10))</f>
        <v>77</v>
      </c>
      <c r="T11" s="37">
        <f ca="1">IF(OR(B11=1,'M&amp;E Property Good Factor'!S12&gt;'Trends Settings '!$B$3),
ROUND('M&amp;E Property Good Factor'!S12*IF(B11&gt;ROUND($T$1*'Trends Settings '!$B$1,0),
INDIRECT("'2019 Equip Index Factors'!B"&amp;TEXT(ROUND(($T$1*'Trends Settings '!$B$1),0)+2,"0")),
'2019 Equip Index Factors'!B12)*0.01,0),
IF(OR('M&amp;E Property Good Factor'!S11 &gt; 'Trends Settings '!$B$3,B11 &lt;=ROUND($T$1*'Trends Settings '!$B$1,0)),
ROUND('Trends Settings '!$B$3*
IF(B11&gt;ROUND($T$1*'Trends Settings '!$B$1,0),INDIRECT("'2019 Equip Index Factors'!B"&amp;TEXT(ROUND(($T$1*'Trends Settings '!$B$1),0)+2,"0")),'2019 Equip Index Factors'!B12)*0.01,0),T10))</f>
        <v>83</v>
      </c>
      <c r="U11" s="37">
        <f ca="1">IF(OR(B11=1,'M&amp;E Property Good Factor'!T12&gt;'Trends Settings '!$B$3),
ROUND('M&amp;E Property Good Factor'!T12*IF(B11&gt;ROUND($U$1*'Trends Settings '!$B$1,0),
INDIRECT("'2019 Equip Index Factors'!B"&amp;TEXT(ROUND(($U$1*'Trends Settings '!$B$1),0)+2,"0")),
'2019 Equip Index Factors'!B12)*0.01,0),
IF(OR('M&amp;E Property Good Factor'!T11 &gt; 'Trends Settings '!$B$3,B11 &lt;=ROUND($U$1*'Trends Settings '!$B$1,0)),
ROUND('Trends Settings '!$B$3*
IF(B11&gt;ROUND($U$1*'Trends Settings '!$B$1,0),INDIRECT("'2019 Equip Index Factors'!B"&amp;TEXT(ROUND(($U$1*'Trends Settings '!$B$1),0)+2,"0")),'2019 Equip Index Factors'!B12)*0.01,0),U10))</f>
        <v>93</v>
      </c>
      <c r="V11" s="37">
        <f ca="1">IF(OR(B11=1,'M&amp;E Property Good Factor'!U12&gt;'Trends Settings '!$B$3),
ROUND('M&amp;E Property Good Factor'!U12*IF(B11&gt;ROUND($V$1*'Trends Settings '!$B$1,0),
INDIRECT("'2019 Equip Index Factors'!B"&amp;TEXT(ROUND(($V$1*'Trends Settings '!$B$1),0)+2,"0")),
'2019 Equip Index Factors'!B12)*0.01,0),
IF(OR('M&amp;E Property Good Factor'!U11 &gt; 'Trends Settings '!$B$3,B11 &lt;=ROUND($V$1*'Trends Settings '!$B$1,0)),
ROUND('Trends Settings '!$B$3*
IF(B11&gt;ROUND($V$1*'Trends Settings '!$B$1,0),INDIRECT("'2019 Equip Index Factors'!B"&amp;TEXT(ROUND(($V$1*'Trends Settings '!$B$1),0)+2,"0")),'2019 Equip Index Factors'!B12)*0.01,0),V10))</f>
        <v>99</v>
      </c>
      <c r="W11" s="37">
        <f ca="1">IF(OR(B11=1,'M&amp;E Property Good Factor'!V12&gt;'Trends Settings '!$B$3),
ROUND('M&amp;E Property Good Factor'!V12*IF(B11&gt;ROUND($W$1*'Trends Settings '!$B$1,0),
INDIRECT("'2019 Equip Index Factors'!B"&amp;TEXT(ROUND(($W$1*'Trends Settings '!$B$1),0)+2,"0")),
'2019 Equip Index Factors'!B12)*0.01,0),
IF(OR('M&amp;E Property Good Factor'!V11 &gt; 'Trends Settings '!$B$3,B11 &lt;=ROUND($W$1*'Trends Settings '!$B$1,0)),
ROUND('Trends Settings '!$B$3*
IF(B11&gt;ROUND($W$1*'Trends Settings '!$B$1,0),INDIRECT("'2019 Equip Index Factors'!B"&amp;TEXT(ROUND(($W$1*'Trends Settings '!$B$1),0)+2,"0")),'2019 Equip Index Factors'!B12)*0.01,0),W10))</f>
        <v>102</v>
      </c>
    </row>
    <row r="12" spans="1:23" ht="12.75" customHeight="1">
      <c r="A12" s="60">
        <v>2009</v>
      </c>
      <c r="B12" s="32">
        <v>11</v>
      </c>
      <c r="C12" s="37">
        <f ca="1">IF(OR(B12=1,'M&amp;E Property Good Factor'!B13&gt;'Trends Settings '!$B$3),ROUND('M&amp;E Property Good Factor'!B13*IF(B12&gt;ROUND($C$1*'Trends Settings '!$B$1,0),INDIRECT("'2019 Equip Index Factors'!B"&amp;TEXT(ROUND(($C$1*'Trends Settings '!$B$1),0)+2,"0")),'2019 Equip Index Factors'!B13)*0.01,0),IF(OR('M&amp;E Property Good Factor'!B12 &gt; 'Trends Settings '!$B$3,B12 &lt;=ROUND($C$1*'Trends Settings '!$B$1,0)),ROUND('Trends Settings '!$B$3*IF(B12&gt;ROUND($C$1*'Trends Settings '!$B$1,0),INDIRECT("'2019 Equip Index Factors'!B"&amp;TEXT(ROUND(($C$1*'Trends Settings '!$B$1),0)+2,"0")),'2019 Equip Index Factors'!B13)*0.01,0),C11))</f>
        <v>11</v>
      </c>
      <c r="D12" s="37">
        <f ca="1">IF(OR(B12=1,'M&amp;E Property Good Factor'!C13&gt;'Trends Settings '!$B$3),
ROUND('M&amp;E Property Good Factor'!C13*IF(B12&gt;ROUND($D$1*'Trends Settings '!$B$1,0),
INDIRECT("'2019 Equip Index Factors'!B"&amp;TEXT(ROUND(($D$1*'Trends Settings '!$B$1),0)+2,"0")),
'2019 Equip Index Factors'!B13)*0.01,0),
IF(OR('M&amp;E Property Good Factor'!C12 &gt; 'Trends Settings '!$B$3,B12 &lt;=ROUND($D$1*'Trends Settings '!$B$1,0)),
ROUND('Trends Settings '!$B$3*
IF(B12&gt;ROUND($D$1*'Trends Settings '!$B$1,0),INDIRECT("'2019 Equip Index Factors'!B"&amp;TEXT(ROUND(($D$1*'Trends Settings '!$B$1),0)+2,"0")),'2019 Equip Index Factors'!B13)*0.01,0),D11))</f>
        <v>11</v>
      </c>
      <c r="E12" s="37">
        <f ca="1">IF(OR(B12=1,'M&amp;E Property Good Factor'!D13&gt;'Trends Settings '!$B$3),
ROUND('M&amp;E Property Good Factor'!D13*IF(B12&gt;ROUND($E$1*'Trends Settings '!$B$1,0),
INDIRECT("'2019 Equip Index Factors'!B"&amp;TEXT(ROUND(($E$1*'Trends Settings '!$B$1),0)+2,"0")),
'2019 Equip Index Factors'!B13)*0.01,0),
IF(OR('M&amp;E Property Good Factor'!D12 &gt; 'Trends Settings '!$B$3,B12 &lt;=ROUND($E$1*'Trends Settings '!$B$1,0)),
ROUND('Trends Settings '!$B$3*
IF(B12&gt;ROUND($E$1*'Trends Settings '!$B$1,0),INDIRECT("'2019 Equip Index Factors'!B"&amp;TEXT(ROUND(($E$1*'Trends Settings '!$B$1),0)+2,"0")),'2019 Equip Index Factors'!B13)*0.01,0),E11))</f>
        <v>11</v>
      </c>
      <c r="F12" s="37">
        <f ca="1">IF(OR(B12=1,'M&amp;E Property Good Factor'!E13&gt;'Trends Settings '!$B$3),
ROUND('M&amp;E Property Good Factor'!E13*IF(B12&gt;ROUND($F$1*'Trends Settings '!$B$1,0),
INDIRECT("'2019 Equip Index Factors'!B"&amp;TEXT(ROUND(($F$1*'Trends Settings '!$B$1),0)+2,"0")),
'2019 Equip Index Factors'!B13)*0.01,0),
IF(OR('M&amp;E Property Good Factor'!E12 &gt; 'Trends Settings '!$B$3,B12 &lt;=ROUND($F$1*'Trends Settings '!$B$1,0)),
ROUND('Trends Settings '!$B$3*
IF(B12&gt;ROUND($F$1*'Trends Settings '!$B$1,0),INDIRECT("'2019 Equip Index Factors'!B"&amp;TEXT(ROUND(($F$1*'Trends Settings '!$B$1),0)+2,"0")),'2019 Equip Index Factors'!B13)*0.01,0),F11))</f>
        <v>11</v>
      </c>
      <c r="G12" s="37">
        <f ca="1">IF(OR(B12=1,'M&amp;E Property Good Factor'!F13&gt;'Trends Settings '!$B$3),
ROUND('M&amp;E Property Good Factor'!F13*IF(B12&gt;ROUND($G$1*'Trends Settings '!$B$1,0),
INDIRECT("'2019 Equip Index Factors'!B"&amp;TEXT(ROUND(($G$1*'Trends Settings '!$B$1),0)+2,"0")),
'2019 Equip Index Factors'!B13)*0.01,0),
IF(OR('M&amp;E Property Good Factor'!F12 &gt; 'Trends Settings '!$B$3,B12 &lt;=ROUND($G$1*'Trends Settings '!$B$1,0)),
ROUND('Trends Settings '!$B$3*
IF(B12&gt;ROUND($G$1*'Trends Settings '!$B$1,0),INDIRECT("'2019 Equip Index Factors'!B"&amp;TEXT(ROUND(($G$1*'Trends Settings '!$B$1),0)+2,"0")),'2019 Equip Index Factors'!B13)*0.01,0),G11))</f>
        <v>12</v>
      </c>
      <c r="H12" s="37">
        <f ca="1">IF(OR(B12=1,'M&amp;E Property Good Factor'!G13&gt;'Trends Settings '!$B$3),
ROUND('M&amp;E Property Good Factor'!G13*IF(B12&gt;ROUND($H$1*'Trends Settings '!$B$1,0),
INDIRECT("'2019 Equip Index Factors'!B"&amp;TEXT(ROUND(($H$1*'Trends Settings '!$B$1),0)+2,"0")),
'2019 Equip Index Factors'!B13)*0.01,0),
IF(OR('M&amp;E Property Good Factor'!G12 &gt; 'Trends Settings '!$B$3,B12 &lt;=ROUND($H$1*'Trends Settings '!$B$1,0)),
ROUND('Trends Settings '!$B$3*
IF(B12&gt;ROUND($H$1*'Trends Settings '!$B$1,0),INDIRECT("'2019 Equip Index Factors'!B"&amp;TEXT(ROUND(($H$1*'Trends Settings '!$B$1),0)+2,"0")),'2019 Equip Index Factors'!B13)*0.01,0),H11))</f>
        <v>12</v>
      </c>
      <c r="I12" s="37">
        <f ca="1">IF(OR(B12=1,'M&amp;E Property Good Factor'!H13&gt;'Trends Settings '!$B$3),
ROUND('M&amp;E Property Good Factor'!H13*IF(B12&gt;ROUND($I$1*'Trends Settings '!$B$1,0),
INDIRECT("'2019 Equip Index Factors'!B"&amp;TEXT(ROUND(($I$1*'Trends Settings '!$B$1),0)+2,"0")),
'2019 Equip Index Factors'!B13)*0.01,0),
IF(OR('M&amp;E Property Good Factor'!H12 &gt; 'Trends Settings '!$B$3,B12 &lt;=ROUND($I$1*'Trends Settings '!$B$1,0)),
ROUND('Trends Settings '!$B$3*
IF(B12&gt;ROUND($I$1*'Trends Settings '!$B$1,0),INDIRECT("'2019 Equip Index Factors'!B"&amp;TEXT(ROUND(($I$1*'Trends Settings '!$B$1),0)+2,"0")),'2019 Equip Index Factors'!B13)*0.01,0),I11))</f>
        <v>12</v>
      </c>
      <c r="J12" s="37">
        <f ca="1">IF(OR(B12=1,'M&amp;E Property Good Factor'!I13&gt;'Trends Settings '!$B$3),
ROUND('M&amp;E Property Good Factor'!I13*IF(B12&gt;ROUND($J$1*'Trends Settings '!$B$1,0),
INDIRECT("'2019 Equip Index Factors'!B"&amp;TEXT(ROUND(($J$1*'Trends Settings '!$B$1),0)+2,"0")),
'2019 Equip Index Factors'!B13)*0.01,0),
IF(OR('M&amp;E Property Good Factor'!I12 &gt; 'Trends Settings '!$B$3,B12 &lt;=ROUND($J$1*'Trends Settings '!$B$1,0)),
ROUND('Trends Settings '!$B$3*
IF(B12&gt;ROUND($J$1*'Trends Settings '!$B$1,0),INDIRECT("'2019 Equip Index Factors'!B"&amp;TEXT(ROUND(($J$1*'Trends Settings '!$B$1),0)+2,"0")),'2019 Equip Index Factors'!B13)*0.01,0),J11))</f>
        <v>17</v>
      </c>
      <c r="K12" s="37">
        <f ca="1">IF(OR(B12=1,'M&amp;E Property Good Factor'!J13&gt;'Trends Settings '!$B$3),
ROUND('M&amp;E Property Good Factor'!J13*IF(B12&gt;ROUND($K$1*'Trends Settings '!$B$1,0),
INDIRECT("'2019 Equip Index Factors'!B"&amp;TEXT(ROUND(($K$1*'Trends Settings '!$B$1),0)+2,"0")),
'2019 Equip Index Factors'!B13)*0.01,0),
IF(OR('M&amp;E Property Good Factor'!J12 &gt; 'Trends Settings '!$B$3,B12 &lt;=ROUND($K$1*'Trends Settings '!$B$1,0)),
ROUND('Trends Settings '!$B$3*
IF(B12&gt;ROUND($K$1*'Trends Settings '!$B$1,0),INDIRECT("'2019 Equip Index Factors'!B"&amp;TEXT(ROUND(($K$1*'Trends Settings '!$B$1),0)+2,"0")),'2019 Equip Index Factors'!B13)*0.01,0),K11))</f>
        <v>22</v>
      </c>
      <c r="L12" s="37">
        <f ca="1">IF(OR(B12=1,'M&amp;E Property Good Factor'!K13&gt;'Trends Settings '!$B$3),
ROUND('M&amp;E Property Good Factor'!K13*IF(B12&gt;ROUND($L$1*'Trends Settings '!$B$1,0),
INDIRECT("'2019 Equip Index Factors'!B"&amp;TEXT(ROUND(($L$1*'Trends Settings '!$B$1),0)+2,"0")),
'2019 Equip Index Factors'!B13)*0.01,0),
IF(OR('M&amp;E Property Good Factor'!K12 &gt; 'Trends Settings '!$B$3,B12 &lt;=ROUND($L$1*'Trends Settings '!$B$1,0)),
ROUND('Trends Settings '!$B$3*
IF(B12&gt;ROUND($L$1*'Trends Settings '!$B$1,0),INDIRECT("'2019 Equip Index Factors'!B"&amp;TEXT(ROUND(($L$1*'Trends Settings '!$B$1),0)+2,"0")),'2019 Equip Index Factors'!B13)*0.01,0),L11))</f>
        <v>28</v>
      </c>
      <c r="M12" s="37">
        <f ca="1">IF(OR(B12=1,'M&amp;E Property Good Factor'!L13&gt;'Trends Settings '!$B$3),
ROUND('M&amp;E Property Good Factor'!L13*IF(B12&gt;ROUND($M$1*'Trends Settings '!$B$1,0),
INDIRECT("'2019 Equip Index Factors'!B"&amp;TEXT(ROUND(($M$1*'Trends Settings '!$B$1),0)+2,"0")),
'2019 Equip Index Factors'!B13)*0.01,0),
IF(OR('M&amp;E Property Good Factor'!L12 &gt; 'Trends Settings '!$B$3,B12 &lt;=ROUND($M$1*'Trends Settings '!$B$1,0)),
ROUND('Trends Settings '!$B$3*
IF(B12&gt;ROUND($M$1*'Trends Settings '!$B$1,0),INDIRECT("'2019 Equip Index Factors'!B"&amp;TEXT(ROUND(($M$1*'Trends Settings '!$B$1),0)+2,"0")),'2019 Equip Index Factors'!B13)*0.01,0),M11))</f>
        <v>34</v>
      </c>
      <c r="N12" s="37">
        <f ca="1">IF(OR(B12=1,'M&amp;E Property Good Factor'!M13&gt;'Trends Settings '!$B$3),
ROUND('M&amp;E Property Good Factor'!M13*IF(B12&gt;ROUND($N$1*'Trends Settings '!$B$1,0),
INDIRECT("'2019 Equip Index Factors'!B"&amp;TEXT(ROUND(($N$1*'Trends Settings '!$B$1),0)+2,"0")),
'2019 Equip Index Factors'!B13)*0.01,0),
IF(OR('M&amp;E Property Good Factor'!M12 &gt; 'Trends Settings '!$B$3,B12 &lt;=ROUND($N$1*'Trends Settings '!$B$1,0)),
ROUND('Trends Settings '!$B$3*
IF(B12&gt;ROUND($N$1*'Trends Settings '!$B$1,0),INDIRECT("'2019 Equip Index Factors'!B"&amp;TEXT(ROUND(($N$1*'Trends Settings '!$B$1),0)+2,"0")),'2019 Equip Index Factors'!B13)*0.01,0),N11))</f>
        <v>40</v>
      </c>
      <c r="O12" s="37">
        <f ca="1">IF(OR(B12=1,'M&amp;E Property Good Factor'!N13&gt;'Trends Settings '!$B$3),
ROUND('M&amp;E Property Good Factor'!N13*IF(B12&gt;ROUND($O$1*'Trends Settings '!$B$1,0),
INDIRECT("'2019 Equip Index Factors'!B"&amp;TEXT(ROUND(($O$1*'Trends Settings '!$B$1),0)+2,"0")),
'2019 Equip Index Factors'!B13)*0.01,0),
IF(OR('M&amp;E Property Good Factor'!N12 &gt; 'Trends Settings '!$B$3,B12 &lt;=ROUND($O$1*'Trends Settings '!$B$1,0)),
ROUND('Trends Settings '!$B$3*
IF(B12&gt;ROUND($O$1*'Trends Settings '!$B$1,0),INDIRECT("'2019 Equip Index Factors'!B"&amp;TEXT(ROUND(($O$1*'Trends Settings '!$B$1),0)+2,"0")),'2019 Equip Index Factors'!B13)*0.01,0),O11))</f>
        <v>45</v>
      </c>
      <c r="P12" s="37">
        <f ca="1">IF(OR(B12=1,'M&amp;E Property Good Factor'!O13&gt;'Trends Settings '!$B$3),
ROUND('M&amp;E Property Good Factor'!O13*IF(B12&gt;ROUND($P$1*'Trends Settings '!$B$1,0),
INDIRECT("'2019 Equip Index Factors'!B"&amp;TEXT(ROUND(($P$1*'Trends Settings '!$B$1),0)+2,"0")),
'2019 Equip Index Factors'!B13)*0.01,0),
IF(OR('M&amp;E Property Good Factor'!O12 &gt; 'Trends Settings '!$B$3,B12 &lt;=ROUND($P$1*'Trends Settings '!$B$1,0)),
ROUND('Trends Settings '!$B$3*
IF(B12&gt;ROUND($P$1*'Trends Settings '!$B$1,0),INDIRECT("'2019 Equip Index Factors'!B"&amp;TEXT(ROUND(($P$1*'Trends Settings '!$B$1),0)+2,"0")),'2019 Equip Index Factors'!B13)*0.01,0),P11))</f>
        <v>54</v>
      </c>
      <c r="Q12" s="37">
        <f ca="1">IF(OR(B12=1,'M&amp;E Property Good Factor'!P13&gt;'Trends Settings '!$B$3),
ROUND('M&amp;E Property Good Factor'!P13*IF(B12&gt;ROUND($Q$1*'Trends Settings '!$B$1,0),
INDIRECT("'2019 Equip Index Factors'!B"&amp;TEXT(ROUND(($Q$1*'Trends Settings '!$B$1),0)+2,"0")),
'2019 Equip Index Factors'!B13)*0.01,0),
IF(OR('M&amp;E Property Good Factor'!P12 &gt; 'Trends Settings '!$B$3,B12 &lt;=ROUND($Q$1*'Trends Settings '!$B$1,0)),
ROUND('Trends Settings '!$B$3*
IF(B12&gt;ROUND($Q$1*'Trends Settings '!$B$1,0),INDIRECT("'2019 Equip Index Factors'!B"&amp;TEXT(ROUND(($Q$1*'Trends Settings '!$B$1),0)+2,"0")),'2019 Equip Index Factors'!B13)*0.01,0),Q11))</f>
        <v>58</v>
      </c>
      <c r="R12" s="37">
        <f ca="1">IF(OR(B12=1,'M&amp;E Property Good Factor'!Q13&gt;'Trends Settings '!$B$3),
ROUND('M&amp;E Property Good Factor'!Q13*IF(B12&gt;ROUND($R$1*'Trends Settings '!$B$1,0),
INDIRECT("'2019 Equip Index Factors'!B"&amp;TEXT(ROUND(($R$1*'Trends Settings '!$B$1),0)+2,"0")),
'2019 Equip Index Factors'!B13)*0.01,0),
IF(OR('M&amp;E Property Good Factor'!Q12 &gt; 'Trends Settings '!$B$3,B12 &lt;=ROUND($R$1*'Trends Settings '!$B$1,0)),
ROUND('Trends Settings '!$B$3*
IF(B12&gt;ROUND($R$1*'Trends Settings '!$B$1,0),INDIRECT("'2019 Equip Index Factors'!B"&amp;TEXT(ROUND(($R$1*'Trends Settings '!$B$1),0)+2,"0")),'2019 Equip Index Factors'!B13)*0.01,0),R11))</f>
        <v>66</v>
      </c>
      <c r="S12" s="37">
        <f ca="1">IF(OR(B12=1,'M&amp;E Property Good Factor'!R13&gt;'Trends Settings '!$B$3),
ROUND('M&amp;E Property Good Factor'!R13*IF(B12&gt;ROUND($S$1*'Trends Settings '!$B$1,0),
INDIRECT("'2019 Equip Index Factors'!B"&amp;TEXT(ROUND(($S$1*'Trends Settings '!$B$1),0)+2,"0")),
'2019 Equip Index Factors'!B13)*0.01,0),
IF(OR('M&amp;E Property Good Factor'!R12 &gt; 'Trends Settings '!$B$3,B12 &lt;=ROUND($S$1*'Trends Settings '!$B$1,0)),
ROUND('Trends Settings '!$B$3*
IF(B12&gt;ROUND($S$1*'Trends Settings '!$B$1,0),INDIRECT("'2019 Equip Index Factors'!B"&amp;TEXT(ROUND(($S$1*'Trends Settings '!$B$1),0)+2,"0")),'2019 Equip Index Factors'!B13)*0.01,0),S11))</f>
        <v>72</v>
      </c>
      <c r="T12" s="37">
        <f ca="1">IF(OR(B12=1,'M&amp;E Property Good Factor'!S13&gt;'Trends Settings '!$B$3),
ROUND('M&amp;E Property Good Factor'!S13*IF(B12&gt;ROUND($T$1*'Trends Settings '!$B$1,0),
INDIRECT("'2019 Equip Index Factors'!B"&amp;TEXT(ROUND(($T$1*'Trends Settings '!$B$1),0)+2,"0")),
'2019 Equip Index Factors'!B13)*0.01,0),
IF(OR('M&amp;E Property Good Factor'!S12 &gt; 'Trends Settings '!$B$3,B12 &lt;=ROUND($T$1*'Trends Settings '!$B$1,0)),
ROUND('Trends Settings '!$B$3*
IF(B12&gt;ROUND($T$1*'Trends Settings '!$B$1,0),INDIRECT("'2019 Equip Index Factors'!B"&amp;TEXT(ROUND(($T$1*'Trends Settings '!$B$1),0)+2,"0")),'2019 Equip Index Factors'!B13)*0.01,0),T11))</f>
        <v>79</v>
      </c>
      <c r="U12" s="37">
        <f ca="1">IF(OR(B12=1,'M&amp;E Property Good Factor'!T13&gt;'Trends Settings '!$B$3),
ROUND('M&amp;E Property Good Factor'!T13*IF(B12&gt;ROUND($U$1*'Trends Settings '!$B$1,0),
INDIRECT("'2019 Equip Index Factors'!B"&amp;TEXT(ROUND(($U$1*'Trends Settings '!$B$1),0)+2,"0")),
'2019 Equip Index Factors'!B13)*0.01,0),
IF(OR('M&amp;E Property Good Factor'!T12 &gt; 'Trends Settings '!$B$3,B12 &lt;=ROUND($U$1*'Trends Settings '!$B$1,0)),
ROUND('Trends Settings '!$B$3*
IF(B12&gt;ROUND($U$1*'Trends Settings '!$B$1,0),INDIRECT("'2019 Equip Index Factors'!B"&amp;TEXT(ROUND(($U$1*'Trends Settings '!$B$1),0)+2,"0")),'2019 Equip Index Factors'!B13)*0.01,0),U11))</f>
        <v>89</v>
      </c>
      <c r="V12" s="37">
        <f ca="1">IF(OR(B12=1,'M&amp;E Property Good Factor'!U13&gt;'Trends Settings '!$B$3),
ROUND('M&amp;E Property Good Factor'!U13*IF(B12&gt;ROUND($V$1*'Trends Settings '!$B$1,0),
INDIRECT("'2019 Equip Index Factors'!B"&amp;TEXT(ROUND(($V$1*'Trends Settings '!$B$1),0)+2,"0")),
'2019 Equip Index Factors'!B13)*0.01,0),
IF(OR('M&amp;E Property Good Factor'!U12 &gt; 'Trends Settings '!$B$3,B12 &lt;=ROUND($V$1*'Trends Settings '!$B$1,0)),
ROUND('Trends Settings '!$B$3*
IF(B12&gt;ROUND($V$1*'Trends Settings '!$B$1,0),INDIRECT("'2019 Equip Index Factors'!B"&amp;TEXT(ROUND(($V$1*'Trends Settings '!$B$1),0)+2,"0")),'2019 Equip Index Factors'!B13)*0.01,0),V11))</f>
        <v>96</v>
      </c>
      <c r="W12" s="37">
        <f ca="1">IF(OR(B12=1,'M&amp;E Property Good Factor'!V13&gt;'Trends Settings '!$B$3),
ROUND('M&amp;E Property Good Factor'!V13*IF(B12&gt;ROUND($W$1*'Trends Settings '!$B$1,0),
INDIRECT("'2019 Equip Index Factors'!B"&amp;TEXT(ROUND(($W$1*'Trends Settings '!$B$1),0)+2,"0")),
'2019 Equip Index Factors'!B13)*0.01,0),
IF(OR('M&amp;E Property Good Factor'!V12 &gt; 'Trends Settings '!$B$3,B12 &lt;=ROUND($W$1*'Trends Settings '!$B$1,0)),
ROUND('Trends Settings '!$B$3*
IF(B12&gt;ROUND($W$1*'Trends Settings '!$B$1,0),INDIRECT("'2019 Equip Index Factors'!B"&amp;TEXT(ROUND(($W$1*'Trends Settings '!$B$1),0)+2,"0")),'2019 Equip Index Factors'!B13)*0.01,0),W11))</f>
        <v>100</v>
      </c>
    </row>
    <row r="13" spans="1:23" ht="12.75" customHeight="1">
      <c r="A13" s="60">
        <v>2008</v>
      </c>
      <c r="B13" s="32">
        <v>12</v>
      </c>
      <c r="C13" s="37">
        <f ca="1">IF(OR(B13=1,'M&amp;E Property Good Factor'!B14&gt;'Trends Settings '!$B$3),ROUND('M&amp;E Property Good Factor'!B14*IF(B13&gt;ROUND($C$1*'Trends Settings '!$B$1,0),INDIRECT("'2019 Equip Index Factors'!B"&amp;TEXT(ROUND(($C$1*'Trends Settings '!$B$1),0)+2,"0")),'2019 Equip Index Factors'!B14)*0.01,0),IF(OR('M&amp;E Property Good Factor'!B13 &gt; 'Trends Settings '!$B$3,B13 &lt;=ROUND($C$1*'Trends Settings '!$B$1,0)),ROUND('Trends Settings '!$B$3*IF(B13&gt;ROUND($C$1*'Trends Settings '!$B$1,0),INDIRECT("'2019 Equip Index Factors'!B"&amp;TEXT(ROUND(($C$1*'Trends Settings '!$B$1),0)+2,"0")),'2019 Equip Index Factors'!B14)*0.01,0),C12))</f>
        <v>11</v>
      </c>
      <c r="D13" s="37">
        <f ca="1">IF(OR(B13=1,'M&amp;E Property Good Factor'!C14&gt;'Trends Settings '!$B$3),
ROUND('M&amp;E Property Good Factor'!C14*IF(B13&gt;ROUND($D$1*'Trends Settings '!$B$1,0),
INDIRECT("'2019 Equip Index Factors'!B"&amp;TEXT(ROUND(($D$1*'Trends Settings '!$B$1),0)+2,"0")),
'2019 Equip Index Factors'!B14)*0.01,0),
IF(OR('M&amp;E Property Good Factor'!C13 &gt; 'Trends Settings '!$B$3,B13 &lt;=ROUND($D$1*'Trends Settings '!$B$1,0)),
ROUND('Trends Settings '!$B$3*
IF(B13&gt;ROUND($D$1*'Trends Settings '!$B$1,0),INDIRECT("'2019 Equip Index Factors'!B"&amp;TEXT(ROUND(($D$1*'Trends Settings '!$B$1),0)+2,"0")),'2019 Equip Index Factors'!B14)*0.01,0),D12))</f>
        <v>11</v>
      </c>
      <c r="E13" s="37">
        <f ca="1">IF(OR(B13=1,'M&amp;E Property Good Factor'!D14&gt;'Trends Settings '!$B$3),
ROUND('M&amp;E Property Good Factor'!D14*IF(B13&gt;ROUND($E$1*'Trends Settings '!$B$1,0),
INDIRECT("'2019 Equip Index Factors'!B"&amp;TEXT(ROUND(($E$1*'Trends Settings '!$B$1),0)+2,"0")),
'2019 Equip Index Factors'!B14)*0.01,0),
IF(OR('M&amp;E Property Good Factor'!D13 &gt; 'Trends Settings '!$B$3,B13 &lt;=ROUND($E$1*'Trends Settings '!$B$1,0)),
ROUND('Trends Settings '!$B$3*
IF(B13&gt;ROUND($E$1*'Trends Settings '!$B$1,0),INDIRECT("'2019 Equip Index Factors'!B"&amp;TEXT(ROUND(($E$1*'Trends Settings '!$B$1),0)+2,"0")),'2019 Equip Index Factors'!B14)*0.01,0),E12))</f>
        <v>11</v>
      </c>
      <c r="F13" s="37">
        <f ca="1">IF(OR(B13=1,'M&amp;E Property Good Factor'!E14&gt;'Trends Settings '!$B$3),
ROUND('M&amp;E Property Good Factor'!E14*IF(B13&gt;ROUND($F$1*'Trends Settings '!$B$1,0),
INDIRECT("'2019 Equip Index Factors'!B"&amp;TEXT(ROUND(($F$1*'Trends Settings '!$B$1),0)+2,"0")),
'2019 Equip Index Factors'!B14)*0.01,0),
IF(OR('M&amp;E Property Good Factor'!E13 &gt; 'Trends Settings '!$B$3,B13 &lt;=ROUND($F$1*'Trends Settings '!$B$1,0)),
ROUND('Trends Settings '!$B$3*
IF(B13&gt;ROUND($F$1*'Trends Settings '!$B$1,0),INDIRECT("'2019 Equip Index Factors'!B"&amp;TEXT(ROUND(($F$1*'Trends Settings '!$B$1),0)+2,"0")),'2019 Equip Index Factors'!B14)*0.01,0),F12))</f>
        <v>11</v>
      </c>
      <c r="G13" s="37">
        <f ca="1">IF(OR(B13=1,'M&amp;E Property Good Factor'!F14&gt;'Trends Settings '!$B$3),
ROUND('M&amp;E Property Good Factor'!F14*IF(B13&gt;ROUND($G$1*'Trends Settings '!$B$1,0),
INDIRECT("'2019 Equip Index Factors'!B"&amp;TEXT(ROUND(($G$1*'Trends Settings '!$B$1),0)+2,"0")),
'2019 Equip Index Factors'!B14)*0.01,0),
IF(OR('M&amp;E Property Good Factor'!F13 &gt; 'Trends Settings '!$B$3,B13 &lt;=ROUND($G$1*'Trends Settings '!$B$1,0)),
ROUND('Trends Settings '!$B$3*
IF(B13&gt;ROUND($G$1*'Trends Settings '!$B$1,0),INDIRECT("'2019 Equip Index Factors'!B"&amp;TEXT(ROUND(($G$1*'Trends Settings '!$B$1),0)+2,"0")),'2019 Equip Index Factors'!B14)*0.01,0),G12))</f>
        <v>12</v>
      </c>
      <c r="H13" s="37">
        <f ca="1">IF(OR(B13=1,'M&amp;E Property Good Factor'!G14&gt;'Trends Settings '!$B$3),
ROUND('M&amp;E Property Good Factor'!G14*IF(B13&gt;ROUND($H$1*'Trends Settings '!$B$1,0),
INDIRECT("'2019 Equip Index Factors'!B"&amp;TEXT(ROUND(($H$1*'Trends Settings '!$B$1),0)+2,"0")),
'2019 Equip Index Factors'!B14)*0.01,0),
IF(OR('M&amp;E Property Good Factor'!G13 &gt; 'Trends Settings '!$B$3,B13 &lt;=ROUND($H$1*'Trends Settings '!$B$1,0)),
ROUND('Trends Settings '!$B$3*
IF(B13&gt;ROUND($H$1*'Trends Settings '!$B$1,0),INDIRECT("'2019 Equip Index Factors'!B"&amp;TEXT(ROUND(($H$1*'Trends Settings '!$B$1),0)+2,"0")),'2019 Equip Index Factors'!B14)*0.01,0),H12))</f>
        <v>12</v>
      </c>
      <c r="I13" s="37">
        <f ca="1">IF(OR(B13=1,'M&amp;E Property Good Factor'!H14&gt;'Trends Settings '!$B$3),
ROUND('M&amp;E Property Good Factor'!H14*IF(B13&gt;ROUND($I$1*'Trends Settings '!$B$1,0),
INDIRECT("'2019 Equip Index Factors'!B"&amp;TEXT(ROUND(($I$1*'Trends Settings '!$B$1),0)+2,"0")),
'2019 Equip Index Factors'!B14)*0.01,0),
IF(OR('M&amp;E Property Good Factor'!H13 &gt; 'Trends Settings '!$B$3,B13 &lt;=ROUND($I$1*'Trends Settings '!$B$1,0)),
ROUND('Trends Settings '!$B$3*
IF(B13&gt;ROUND($I$1*'Trends Settings '!$B$1,0),INDIRECT("'2019 Equip Index Factors'!B"&amp;TEXT(ROUND(($I$1*'Trends Settings '!$B$1),0)+2,"0")),'2019 Equip Index Factors'!B14)*0.01,0),I12))</f>
        <v>12</v>
      </c>
      <c r="J13" s="37">
        <f ca="1">IF(OR(B13=1,'M&amp;E Property Good Factor'!I14&gt;'Trends Settings '!$B$3),
ROUND('M&amp;E Property Good Factor'!I14*IF(B13&gt;ROUND($J$1*'Trends Settings '!$B$1,0),
INDIRECT("'2019 Equip Index Factors'!B"&amp;TEXT(ROUND(($J$1*'Trends Settings '!$B$1),0)+2,"0")),
'2019 Equip Index Factors'!B14)*0.01,0),
IF(OR('M&amp;E Property Good Factor'!I13 &gt; 'Trends Settings '!$B$3,B13 &lt;=ROUND($J$1*'Trends Settings '!$B$1,0)),
ROUND('Trends Settings '!$B$3*
IF(B13&gt;ROUND($J$1*'Trends Settings '!$B$1,0),INDIRECT("'2019 Equip Index Factors'!B"&amp;TEXT(ROUND(($J$1*'Trends Settings '!$B$1),0)+2,"0")),'2019 Equip Index Factors'!B14)*0.01,0),J12))</f>
        <v>13</v>
      </c>
      <c r="K13" s="37">
        <f ca="1">IF(OR(B13=1,'M&amp;E Property Good Factor'!J14&gt;'Trends Settings '!$B$3),
ROUND('M&amp;E Property Good Factor'!J14*IF(B13&gt;ROUND($K$1*'Trends Settings '!$B$1,0),
INDIRECT("'2019 Equip Index Factors'!B"&amp;TEXT(ROUND(($K$1*'Trends Settings '!$B$1),0)+2,"0")),
'2019 Equip Index Factors'!B14)*0.01,0),
IF(OR('M&amp;E Property Good Factor'!J13 &gt; 'Trends Settings '!$B$3,B13 &lt;=ROUND($K$1*'Trends Settings '!$B$1,0)),
ROUND('Trends Settings '!$B$3*
IF(B13&gt;ROUND($K$1*'Trends Settings '!$B$1,0),INDIRECT("'2019 Equip Index Factors'!B"&amp;TEXT(ROUND(($K$1*'Trends Settings '!$B$1),0)+2,"0")),'2019 Equip Index Factors'!B14)*0.01,0),K12))</f>
        <v>18</v>
      </c>
      <c r="L13" s="37">
        <f ca="1">IF(OR(B13=1,'M&amp;E Property Good Factor'!K14&gt;'Trends Settings '!$B$3),
ROUND('M&amp;E Property Good Factor'!K14*IF(B13&gt;ROUND($L$1*'Trends Settings '!$B$1,0),
INDIRECT("'2019 Equip Index Factors'!B"&amp;TEXT(ROUND(($L$1*'Trends Settings '!$B$1),0)+2,"0")),
'2019 Equip Index Factors'!B14)*0.01,0),
IF(OR('M&amp;E Property Good Factor'!K13 &gt; 'Trends Settings '!$B$3,B13 &lt;=ROUND($L$1*'Trends Settings '!$B$1,0)),
ROUND('Trends Settings '!$B$3*
IF(B13&gt;ROUND($L$1*'Trends Settings '!$B$1,0),INDIRECT("'2019 Equip Index Factors'!B"&amp;TEXT(ROUND(($L$1*'Trends Settings '!$B$1),0)+2,"0")),'2019 Equip Index Factors'!B14)*0.01,0),L12))</f>
        <v>23</v>
      </c>
      <c r="M13" s="37">
        <f ca="1">IF(OR(B13=1,'M&amp;E Property Good Factor'!L14&gt;'Trends Settings '!$B$3),
ROUND('M&amp;E Property Good Factor'!L14*IF(B13&gt;ROUND($M$1*'Trends Settings '!$B$1,0),
INDIRECT("'2019 Equip Index Factors'!B"&amp;TEXT(ROUND(($M$1*'Trends Settings '!$B$1),0)+2,"0")),
'2019 Equip Index Factors'!B14)*0.01,0),
IF(OR('M&amp;E Property Good Factor'!L13 &gt; 'Trends Settings '!$B$3,B13 &lt;=ROUND($M$1*'Trends Settings '!$B$1,0)),
ROUND('Trends Settings '!$B$3*
IF(B13&gt;ROUND($M$1*'Trends Settings '!$B$1,0),INDIRECT("'2019 Equip Index Factors'!B"&amp;TEXT(ROUND(($M$1*'Trends Settings '!$B$1),0)+2,"0")),'2019 Equip Index Factors'!B14)*0.01,0),M12))</f>
        <v>29</v>
      </c>
      <c r="N13" s="37">
        <f ca="1">IF(OR(B13=1,'M&amp;E Property Good Factor'!M14&gt;'Trends Settings '!$B$3),
ROUND('M&amp;E Property Good Factor'!M14*IF(B13&gt;ROUND($N$1*'Trends Settings '!$B$1,0),
INDIRECT("'2019 Equip Index Factors'!B"&amp;TEXT(ROUND(($N$1*'Trends Settings '!$B$1),0)+2,"0")),
'2019 Equip Index Factors'!B14)*0.01,0),
IF(OR('M&amp;E Property Good Factor'!M13 &gt; 'Trends Settings '!$B$3,B13 &lt;=ROUND($N$1*'Trends Settings '!$B$1,0)),
ROUND('Trends Settings '!$B$3*
IF(B13&gt;ROUND($N$1*'Trends Settings '!$B$1,0),INDIRECT("'2019 Equip Index Factors'!B"&amp;TEXT(ROUND(($N$1*'Trends Settings '!$B$1),0)+2,"0")),'2019 Equip Index Factors'!B14)*0.01,0),N12))</f>
        <v>34</v>
      </c>
      <c r="O13" s="37">
        <f ca="1">IF(OR(B13=1,'M&amp;E Property Good Factor'!N14&gt;'Trends Settings '!$B$3),
ROUND('M&amp;E Property Good Factor'!N14*IF(B13&gt;ROUND($O$1*'Trends Settings '!$B$1,0),
INDIRECT("'2019 Equip Index Factors'!B"&amp;TEXT(ROUND(($O$1*'Trends Settings '!$B$1),0)+2,"0")),
'2019 Equip Index Factors'!B14)*0.01,0),
IF(OR('M&amp;E Property Good Factor'!N13 &gt; 'Trends Settings '!$B$3,B13 &lt;=ROUND($O$1*'Trends Settings '!$B$1,0)),
ROUND('Trends Settings '!$B$3*
IF(B13&gt;ROUND($O$1*'Trends Settings '!$B$1,0),INDIRECT("'2019 Equip Index Factors'!B"&amp;TEXT(ROUND(($O$1*'Trends Settings '!$B$1),0)+2,"0")),'2019 Equip Index Factors'!B14)*0.01,0),O12))</f>
        <v>40</v>
      </c>
      <c r="P13" s="37">
        <f ca="1">IF(OR(B13=1,'M&amp;E Property Good Factor'!O14&gt;'Trends Settings '!$B$3),
ROUND('M&amp;E Property Good Factor'!O14*IF(B13&gt;ROUND($P$1*'Trends Settings '!$B$1,0),
INDIRECT("'2019 Equip Index Factors'!B"&amp;TEXT(ROUND(($P$1*'Trends Settings '!$B$1),0)+2,"0")),
'2019 Equip Index Factors'!B14)*0.01,0),
IF(OR('M&amp;E Property Good Factor'!O13 &gt; 'Trends Settings '!$B$3,B13 &lt;=ROUND($P$1*'Trends Settings '!$B$1,0)),
ROUND('Trends Settings '!$B$3*
IF(B13&gt;ROUND($P$1*'Trends Settings '!$B$1,0),INDIRECT("'2019 Equip Index Factors'!B"&amp;TEXT(ROUND(($P$1*'Trends Settings '!$B$1),0)+2,"0")),'2019 Equip Index Factors'!B14)*0.01,0),P12))</f>
        <v>50</v>
      </c>
      <c r="Q13" s="37">
        <f ca="1">IF(OR(B13=1,'M&amp;E Property Good Factor'!P14&gt;'Trends Settings '!$B$3),
ROUND('M&amp;E Property Good Factor'!P14*IF(B13&gt;ROUND($Q$1*'Trends Settings '!$B$1,0),
INDIRECT("'2019 Equip Index Factors'!B"&amp;TEXT(ROUND(($Q$1*'Trends Settings '!$B$1),0)+2,"0")),
'2019 Equip Index Factors'!B14)*0.01,0),
IF(OR('M&amp;E Property Good Factor'!P13 &gt; 'Trends Settings '!$B$3,B13 &lt;=ROUND($Q$1*'Trends Settings '!$B$1,0)),
ROUND('Trends Settings '!$B$3*
IF(B13&gt;ROUND($Q$1*'Trends Settings '!$B$1,0),INDIRECT("'2019 Equip Index Factors'!B"&amp;TEXT(ROUND(($Q$1*'Trends Settings '!$B$1),0)+2,"0")),'2019 Equip Index Factors'!B14)*0.01,0),Q12))</f>
        <v>55</v>
      </c>
      <c r="R13" s="37">
        <f ca="1">IF(OR(B13=1,'M&amp;E Property Good Factor'!Q14&gt;'Trends Settings '!$B$3),
ROUND('M&amp;E Property Good Factor'!Q14*IF(B13&gt;ROUND($R$1*'Trends Settings '!$B$1,0),
INDIRECT("'2019 Equip Index Factors'!B"&amp;TEXT(ROUND(($R$1*'Trends Settings '!$B$1),0)+2,"0")),
'2019 Equip Index Factors'!B14)*0.01,0),
IF(OR('M&amp;E Property Good Factor'!Q13 &gt; 'Trends Settings '!$B$3,B13 &lt;=ROUND($R$1*'Trends Settings '!$B$1,0)),
ROUND('Trends Settings '!$B$3*
IF(B13&gt;ROUND($R$1*'Trends Settings '!$B$1,0),INDIRECT("'2019 Equip Index Factors'!B"&amp;TEXT(ROUND(($R$1*'Trends Settings '!$B$1),0)+2,"0")),'2019 Equip Index Factors'!B14)*0.01,0),R12))</f>
        <v>62</v>
      </c>
      <c r="S13" s="37">
        <f ca="1">IF(OR(B13=1,'M&amp;E Property Good Factor'!R14&gt;'Trends Settings '!$B$3),
ROUND('M&amp;E Property Good Factor'!R14*IF(B13&gt;ROUND($S$1*'Trends Settings '!$B$1,0),
INDIRECT("'2019 Equip Index Factors'!B"&amp;TEXT(ROUND(($S$1*'Trends Settings '!$B$1),0)+2,"0")),
'2019 Equip Index Factors'!B14)*0.01,0),
IF(OR('M&amp;E Property Good Factor'!R13 &gt; 'Trends Settings '!$B$3,B13 &lt;=ROUND($S$1*'Trends Settings '!$B$1,0)),
ROUND('Trends Settings '!$B$3*
IF(B13&gt;ROUND($S$1*'Trends Settings '!$B$1,0),INDIRECT("'2019 Equip Index Factors'!B"&amp;TEXT(ROUND(($S$1*'Trends Settings '!$B$1),0)+2,"0")),'2019 Equip Index Factors'!B14)*0.01,0),S12))</f>
        <v>70</v>
      </c>
      <c r="T13" s="37">
        <f ca="1">IF(OR(B13=1,'M&amp;E Property Good Factor'!S14&gt;'Trends Settings '!$B$3),
ROUND('M&amp;E Property Good Factor'!S14*IF(B13&gt;ROUND($T$1*'Trends Settings '!$B$1,0),
INDIRECT("'2019 Equip Index Factors'!B"&amp;TEXT(ROUND(($T$1*'Trends Settings '!$B$1),0)+2,"0")),
'2019 Equip Index Factors'!B14)*0.01,0),
IF(OR('M&amp;E Property Good Factor'!S13 &gt; 'Trends Settings '!$B$3,B13 &lt;=ROUND($T$1*'Trends Settings '!$B$1,0)),
ROUND('Trends Settings '!$B$3*
IF(B13&gt;ROUND($T$1*'Trends Settings '!$B$1,0),INDIRECT("'2019 Equip Index Factors'!B"&amp;TEXT(ROUND(($T$1*'Trends Settings '!$B$1),0)+2,"0")),'2019 Equip Index Factors'!B14)*0.01,0),T12))</f>
        <v>78</v>
      </c>
      <c r="U13" s="37">
        <f ca="1">IF(OR(B13=1,'M&amp;E Property Good Factor'!T14&gt;'Trends Settings '!$B$3),
ROUND('M&amp;E Property Good Factor'!T14*IF(B13&gt;ROUND($U$1*'Trends Settings '!$B$1,0),
INDIRECT("'2019 Equip Index Factors'!B"&amp;TEXT(ROUND(($U$1*'Trends Settings '!$B$1),0)+2,"0")),
'2019 Equip Index Factors'!B14)*0.01,0),
IF(OR('M&amp;E Property Good Factor'!T13 &gt; 'Trends Settings '!$B$3,B13 &lt;=ROUND($U$1*'Trends Settings '!$B$1,0)),
ROUND('Trends Settings '!$B$3*
IF(B13&gt;ROUND($U$1*'Trends Settings '!$B$1,0),INDIRECT("'2019 Equip Index Factors'!B"&amp;TEXT(ROUND(($U$1*'Trends Settings '!$B$1),0)+2,"0")),'2019 Equip Index Factors'!B14)*0.01,0),U12))</f>
        <v>89</v>
      </c>
      <c r="V13" s="37">
        <f ca="1">IF(OR(B13=1,'M&amp;E Property Good Factor'!U14&gt;'Trends Settings '!$B$3),
ROUND('M&amp;E Property Good Factor'!U14*IF(B13&gt;ROUND($V$1*'Trends Settings '!$B$1,0),
INDIRECT("'2019 Equip Index Factors'!B"&amp;TEXT(ROUND(($V$1*'Trends Settings '!$B$1),0)+2,"0")),
'2019 Equip Index Factors'!B14)*0.01,0),
IF(OR('M&amp;E Property Good Factor'!U13 &gt; 'Trends Settings '!$B$3,B13 &lt;=ROUND($V$1*'Trends Settings '!$B$1,0)),
ROUND('Trends Settings '!$B$3*
IF(B13&gt;ROUND($V$1*'Trends Settings '!$B$1,0),INDIRECT("'2019 Equip Index Factors'!B"&amp;TEXT(ROUND(($V$1*'Trends Settings '!$B$1),0)+2,"0")),'2019 Equip Index Factors'!B14)*0.01,0),V12))</f>
        <v>96</v>
      </c>
      <c r="W13" s="37">
        <f ca="1">IF(OR(B13=1,'M&amp;E Property Good Factor'!V14&gt;'Trends Settings '!$B$3),
ROUND('M&amp;E Property Good Factor'!V14*IF(B13&gt;ROUND($W$1*'Trends Settings '!$B$1,0),
INDIRECT("'2019 Equip Index Factors'!B"&amp;TEXT(ROUND(($W$1*'Trends Settings '!$B$1),0)+2,"0")),
'2019 Equip Index Factors'!B14)*0.01,0),
IF(OR('M&amp;E Property Good Factor'!V13 &gt; 'Trends Settings '!$B$3,B13 &lt;=ROUND($W$1*'Trends Settings '!$B$1,0)),
ROUND('Trends Settings '!$B$3*
IF(B13&gt;ROUND($W$1*'Trends Settings '!$B$1,0),INDIRECT("'2019 Equip Index Factors'!B"&amp;TEXT(ROUND(($W$1*'Trends Settings '!$B$1),0)+2,"0")),'2019 Equip Index Factors'!B14)*0.01,0),W12))</f>
        <v>101</v>
      </c>
    </row>
    <row r="14" spans="1:23" ht="12.75" customHeight="1">
      <c r="A14" s="60">
        <v>2007</v>
      </c>
      <c r="B14" s="32">
        <v>13</v>
      </c>
      <c r="C14" s="37">
        <f ca="1">IF(OR(B14=1,'M&amp;E Property Good Factor'!B15&gt;'Trends Settings '!$B$3),ROUND('M&amp;E Property Good Factor'!B15*IF(B14&gt;ROUND($C$1*'Trends Settings '!$B$1,0),INDIRECT("'2019 Equip Index Factors'!B"&amp;TEXT(ROUND(($C$1*'Trends Settings '!$B$1),0)+2,"0")),'2019 Equip Index Factors'!B15)*0.01,0),IF(OR('M&amp;E Property Good Factor'!B14 &gt; 'Trends Settings '!$B$3,B14 &lt;=ROUND($C$1*'Trends Settings '!$B$1,0)),ROUND('Trends Settings '!$B$3*IF(B14&gt;ROUND($C$1*'Trends Settings '!$B$1,0),INDIRECT("'2019 Equip Index Factors'!B"&amp;TEXT(ROUND(($C$1*'Trends Settings '!$B$1),0)+2,"0")),'2019 Equip Index Factors'!B15)*0.01,0),C13))</f>
        <v>11</v>
      </c>
      <c r="D14" s="37">
        <f ca="1">IF(OR(B14=1,'M&amp;E Property Good Factor'!C15&gt;'Trends Settings '!$B$3),
ROUND('M&amp;E Property Good Factor'!C15*IF(B14&gt;ROUND($D$1*'Trends Settings '!$B$1,0),
INDIRECT("'2019 Equip Index Factors'!B"&amp;TEXT(ROUND(($D$1*'Trends Settings '!$B$1),0)+2,"0")),
'2019 Equip Index Factors'!B15)*0.01,0),
IF(OR('M&amp;E Property Good Factor'!C14 &gt; 'Trends Settings '!$B$3,B14 &lt;=ROUND($D$1*'Trends Settings '!$B$1,0)),
ROUND('Trends Settings '!$B$3*
IF(B14&gt;ROUND($D$1*'Trends Settings '!$B$1,0),INDIRECT("'2019 Equip Index Factors'!B"&amp;TEXT(ROUND(($D$1*'Trends Settings '!$B$1),0)+2,"0")),'2019 Equip Index Factors'!B15)*0.01,0),D13))</f>
        <v>11</v>
      </c>
      <c r="E14" s="37">
        <f ca="1">IF(OR(B14=1,'M&amp;E Property Good Factor'!D15&gt;'Trends Settings '!$B$3),
ROUND('M&amp;E Property Good Factor'!D15*IF(B14&gt;ROUND($E$1*'Trends Settings '!$B$1,0),
INDIRECT("'2019 Equip Index Factors'!B"&amp;TEXT(ROUND(($E$1*'Trends Settings '!$B$1),0)+2,"0")),
'2019 Equip Index Factors'!B15)*0.01,0),
IF(OR('M&amp;E Property Good Factor'!D14 &gt; 'Trends Settings '!$B$3,B14 &lt;=ROUND($E$1*'Trends Settings '!$B$1,0)),
ROUND('Trends Settings '!$B$3*
IF(B14&gt;ROUND($E$1*'Trends Settings '!$B$1,0),INDIRECT("'2019 Equip Index Factors'!B"&amp;TEXT(ROUND(($E$1*'Trends Settings '!$B$1),0)+2,"0")),'2019 Equip Index Factors'!B15)*0.01,0),E13))</f>
        <v>11</v>
      </c>
      <c r="F14" s="37">
        <f ca="1">IF(OR(B14=1,'M&amp;E Property Good Factor'!E15&gt;'Trends Settings '!$B$3),
ROUND('M&amp;E Property Good Factor'!E15*IF(B14&gt;ROUND($F$1*'Trends Settings '!$B$1,0),
INDIRECT("'2019 Equip Index Factors'!B"&amp;TEXT(ROUND(($F$1*'Trends Settings '!$B$1),0)+2,"0")),
'2019 Equip Index Factors'!B15)*0.01,0),
IF(OR('M&amp;E Property Good Factor'!E14 &gt; 'Trends Settings '!$B$3,B14 &lt;=ROUND($F$1*'Trends Settings '!$B$1,0)),
ROUND('Trends Settings '!$B$3*
IF(B14&gt;ROUND($F$1*'Trends Settings '!$B$1,0),INDIRECT("'2019 Equip Index Factors'!B"&amp;TEXT(ROUND(($F$1*'Trends Settings '!$B$1),0)+2,"0")),'2019 Equip Index Factors'!B15)*0.01,0),F13))</f>
        <v>11</v>
      </c>
      <c r="G14" s="37">
        <f ca="1">IF(OR(B14=1,'M&amp;E Property Good Factor'!F15&gt;'Trends Settings '!$B$3),
ROUND('M&amp;E Property Good Factor'!F15*IF(B14&gt;ROUND($G$1*'Trends Settings '!$B$1,0),
INDIRECT("'2019 Equip Index Factors'!B"&amp;TEXT(ROUND(($G$1*'Trends Settings '!$B$1),0)+2,"0")),
'2019 Equip Index Factors'!B15)*0.01,0),
IF(OR('M&amp;E Property Good Factor'!F14 &gt; 'Trends Settings '!$B$3,B14 &lt;=ROUND($G$1*'Trends Settings '!$B$1,0)),
ROUND('Trends Settings '!$B$3*
IF(B14&gt;ROUND($G$1*'Trends Settings '!$B$1,0),INDIRECT("'2019 Equip Index Factors'!B"&amp;TEXT(ROUND(($G$1*'Trends Settings '!$B$1),0)+2,"0")),'2019 Equip Index Factors'!B15)*0.01,0),G13))</f>
        <v>12</v>
      </c>
      <c r="H14" s="37">
        <f ca="1">IF(OR(B14=1,'M&amp;E Property Good Factor'!G15&gt;'Trends Settings '!$B$3),
ROUND('M&amp;E Property Good Factor'!G15*IF(B14&gt;ROUND($H$1*'Trends Settings '!$B$1,0),
INDIRECT("'2019 Equip Index Factors'!B"&amp;TEXT(ROUND(($H$1*'Trends Settings '!$B$1),0)+2,"0")),
'2019 Equip Index Factors'!B15)*0.01,0),
IF(OR('M&amp;E Property Good Factor'!G14 &gt; 'Trends Settings '!$B$3,B14 &lt;=ROUND($H$1*'Trends Settings '!$B$1,0)),
ROUND('Trends Settings '!$B$3*
IF(B14&gt;ROUND($H$1*'Trends Settings '!$B$1,0),INDIRECT("'2019 Equip Index Factors'!B"&amp;TEXT(ROUND(($H$1*'Trends Settings '!$B$1),0)+2,"0")),'2019 Equip Index Factors'!B15)*0.01,0),H13))</f>
        <v>12</v>
      </c>
      <c r="I14" s="37">
        <f ca="1">IF(OR(B14=1,'M&amp;E Property Good Factor'!H15&gt;'Trends Settings '!$B$3),
ROUND('M&amp;E Property Good Factor'!H15*IF(B14&gt;ROUND($I$1*'Trends Settings '!$B$1,0),
INDIRECT("'2019 Equip Index Factors'!B"&amp;TEXT(ROUND(($I$1*'Trends Settings '!$B$1),0)+2,"0")),
'2019 Equip Index Factors'!B15)*0.01,0),
IF(OR('M&amp;E Property Good Factor'!H14 &gt; 'Trends Settings '!$B$3,B14 &lt;=ROUND($I$1*'Trends Settings '!$B$1,0)),
ROUND('Trends Settings '!$B$3*
IF(B14&gt;ROUND($I$1*'Trends Settings '!$B$1,0),INDIRECT("'2019 Equip Index Factors'!B"&amp;TEXT(ROUND(($I$1*'Trends Settings '!$B$1),0)+2,"0")),'2019 Equip Index Factors'!B15)*0.01,0),I13))</f>
        <v>12</v>
      </c>
      <c r="J14" s="37">
        <f ca="1">IF(OR(B14=1,'M&amp;E Property Good Factor'!I15&gt;'Trends Settings '!$B$3),
ROUND('M&amp;E Property Good Factor'!I15*IF(B14&gt;ROUND($J$1*'Trends Settings '!$B$1,0),
INDIRECT("'2019 Equip Index Factors'!B"&amp;TEXT(ROUND(($J$1*'Trends Settings '!$B$1),0)+2,"0")),
'2019 Equip Index Factors'!B15)*0.01,0),
IF(OR('M&amp;E Property Good Factor'!I14 &gt; 'Trends Settings '!$B$3,B14 &lt;=ROUND($J$1*'Trends Settings '!$B$1,0)),
ROUND('Trends Settings '!$B$3*
IF(B14&gt;ROUND($J$1*'Trends Settings '!$B$1,0),INDIRECT("'2019 Equip Index Factors'!B"&amp;TEXT(ROUND(($J$1*'Trends Settings '!$B$1),0)+2,"0")),'2019 Equip Index Factors'!B15)*0.01,0),J13))</f>
        <v>13</v>
      </c>
      <c r="K14" s="37">
        <f ca="1">IF(OR(B14=1,'M&amp;E Property Good Factor'!J15&gt;'Trends Settings '!$B$3),
ROUND('M&amp;E Property Good Factor'!J15*IF(B14&gt;ROUND($K$1*'Trends Settings '!$B$1,0),
INDIRECT("'2019 Equip Index Factors'!B"&amp;TEXT(ROUND(($K$1*'Trends Settings '!$B$1),0)+2,"0")),
'2019 Equip Index Factors'!B15)*0.01,0),
IF(OR('M&amp;E Property Good Factor'!J14 &gt; 'Trends Settings '!$B$3,B14 &lt;=ROUND($K$1*'Trends Settings '!$B$1,0)),
ROUND('Trends Settings '!$B$3*
IF(B14&gt;ROUND($K$1*'Trends Settings '!$B$1,0),INDIRECT("'2019 Equip Index Factors'!B"&amp;TEXT(ROUND(($K$1*'Trends Settings '!$B$1),0)+2,"0")),'2019 Equip Index Factors'!B15)*0.01,0),K13))</f>
        <v>14</v>
      </c>
      <c r="L14" s="37">
        <f ca="1">IF(OR(B14=1,'M&amp;E Property Good Factor'!K15&gt;'Trends Settings '!$B$3),
ROUND('M&amp;E Property Good Factor'!K15*IF(B14&gt;ROUND($L$1*'Trends Settings '!$B$1,0),
INDIRECT("'2019 Equip Index Factors'!B"&amp;TEXT(ROUND(($L$1*'Trends Settings '!$B$1),0)+2,"0")),
'2019 Equip Index Factors'!B15)*0.01,0),
IF(OR('M&amp;E Property Good Factor'!K14 &gt; 'Trends Settings '!$B$3,B14 &lt;=ROUND($L$1*'Trends Settings '!$B$1,0)),
ROUND('Trends Settings '!$B$3*
IF(B14&gt;ROUND($L$1*'Trends Settings '!$B$1,0),INDIRECT("'2019 Equip Index Factors'!B"&amp;TEXT(ROUND(($L$1*'Trends Settings '!$B$1),0)+2,"0")),'2019 Equip Index Factors'!B15)*0.01,0),L13))</f>
        <v>19</v>
      </c>
      <c r="M14" s="37">
        <f ca="1">IF(OR(B14=1,'M&amp;E Property Good Factor'!L15&gt;'Trends Settings '!$B$3),
ROUND('M&amp;E Property Good Factor'!L15*IF(B14&gt;ROUND($M$1*'Trends Settings '!$B$1,0),
INDIRECT("'2019 Equip Index Factors'!B"&amp;TEXT(ROUND(($M$1*'Trends Settings '!$B$1),0)+2,"0")),
'2019 Equip Index Factors'!B15)*0.01,0),
IF(OR('M&amp;E Property Good Factor'!L14 &gt; 'Trends Settings '!$B$3,B14 &lt;=ROUND($M$1*'Trends Settings '!$B$1,0)),
ROUND('Trends Settings '!$B$3*
IF(B14&gt;ROUND($M$1*'Trends Settings '!$B$1,0),INDIRECT("'2019 Equip Index Factors'!B"&amp;TEXT(ROUND(($M$1*'Trends Settings '!$B$1),0)+2,"0")),'2019 Equip Index Factors'!B15)*0.01,0),M13))</f>
        <v>25</v>
      </c>
      <c r="N14" s="37">
        <f ca="1">IF(OR(B14=1,'M&amp;E Property Good Factor'!M15&gt;'Trends Settings '!$B$3),
ROUND('M&amp;E Property Good Factor'!M15*IF(B14&gt;ROUND($N$1*'Trends Settings '!$B$1,0),
INDIRECT("'2019 Equip Index Factors'!B"&amp;TEXT(ROUND(($N$1*'Trends Settings '!$B$1),0)+2,"0")),
'2019 Equip Index Factors'!B15)*0.01,0),
IF(OR('M&amp;E Property Good Factor'!M14 &gt; 'Trends Settings '!$B$3,B14 &lt;=ROUND($N$1*'Trends Settings '!$B$1,0)),
ROUND('Trends Settings '!$B$3*
IF(B14&gt;ROUND($N$1*'Trends Settings '!$B$1,0),INDIRECT("'2019 Equip Index Factors'!B"&amp;TEXT(ROUND(($N$1*'Trends Settings '!$B$1),0)+2,"0")),'2019 Equip Index Factors'!B15)*0.01,0),N13))</f>
        <v>30</v>
      </c>
      <c r="O14" s="37">
        <f ca="1">IF(OR(B14=1,'M&amp;E Property Good Factor'!N15&gt;'Trends Settings '!$B$3),
ROUND('M&amp;E Property Good Factor'!N15*IF(B14&gt;ROUND($O$1*'Trends Settings '!$B$1,0),
INDIRECT("'2019 Equip Index Factors'!B"&amp;TEXT(ROUND(($O$1*'Trends Settings '!$B$1),0)+2,"0")),
'2019 Equip Index Factors'!B15)*0.01,0),
IF(OR('M&amp;E Property Good Factor'!N14 &gt; 'Trends Settings '!$B$3,B14 &lt;=ROUND($O$1*'Trends Settings '!$B$1,0)),
ROUND('Trends Settings '!$B$3*
IF(B14&gt;ROUND($O$1*'Trends Settings '!$B$1,0),INDIRECT("'2019 Equip Index Factors'!B"&amp;TEXT(ROUND(($O$1*'Trends Settings '!$B$1),0)+2,"0")),'2019 Equip Index Factors'!B15)*0.01,0),O13))</f>
        <v>35</v>
      </c>
      <c r="P14" s="37">
        <f ca="1">IF(OR(B14=1,'M&amp;E Property Good Factor'!O15&gt;'Trends Settings '!$B$3),
ROUND('M&amp;E Property Good Factor'!O15*IF(B14&gt;ROUND($P$1*'Trends Settings '!$B$1,0),
INDIRECT("'2019 Equip Index Factors'!B"&amp;TEXT(ROUND(($P$1*'Trends Settings '!$B$1),0)+2,"0")),
'2019 Equip Index Factors'!B15)*0.01,0),
IF(OR('M&amp;E Property Good Factor'!O14 &gt; 'Trends Settings '!$B$3,B14 &lt;=ROUND($P$1*'Trends Settings '!$B$1,0)),
ROUND('Trends Settings '!$B$3*
IF(B14&gt;ROUND($P$1*'Trends Settings '!$B$1,0),INDIRECT("'2019 Equip Index Factors'!B"&amp;TEXT(ROUND(($P$1*'Trends Settings '!$B$1),0)+2,"0")),'2019 Equip Index Factors'!B15)*0.01,0),P13))</f>
        <v>47</v>
      </c>
      <c r="Q14" s="37">
        <f ca="1">IF(OR(B14=1,'M&amp;E Property Good Factor'!P15&gt;'Trends Settings '!$B$3),
ROUND('M&amp;E Property Good Factor'!P15*IF(B14&gt;ROUND($Q$1*'Trends Settings '!$B$1,0),
INDIRECT("'2019 Equip Index Factors'!B"&amp;TEXT(ROUND(($Q$1*'Trends Settings '!$B$1),0)+2,"0")),
'2019 Equip Index Factors'!B15)*0.01,0),
IF(OR('M&amp;E Property Good Factor'!P14 &gt; 'Trends Settings '!$B$3,B14 &lt;=ROUND($Q$1*'Trends Settings '!$B$1,0)),
ROUND('Trends Settings '!$B$3*
IF(B14&gt;ROUND($Q$1*'Trends Settings '!$B$1,0),INDIRECT("'2019 Equip Index Factors'!B"&amp;TEXT(ROUND(($Q$1*'Trends Settings '!$B$1),0)+2,"0")),'2019 Equip Index Factors'!B15)*0.01,0),Q13))</f>
        <v>50</v>
      </c>
      <c r="R14" s="37">
        <f ca="1">IF(OR(B14=1,'M&amp;E Property Good Factor'!Q15&gt;'Trends Settings '!$B$3),
ROUND('M&amp;E Property Good Factor'!Q15*IF(B14&gt;ROUND($R$1*'Trends Settings '!$B$1,0),
INDIRECT("'2019 Equip Index Factors'!B"&amp;TEXT(ROUND(($R$1*'Trends Settings '!$B$1),0)+2,"0")),
'2019 Equip Index Factors'!B15)*0.01,0),
IF(OR('M&amp;E Property Good Factor'!Q14 &gt; 'Trends Settings '!$B$3,B14 &lt;=ROUND($R$1*'Trends Settings '!$B$1,0)),
ROUND('Trends Settings '!$B$3*
IF(B14&gt;ROUND($R$1*'Trends Settings '!$B$1,0),INDIRECT("'2019 Equip Index Factors'!B"&amp;TEXT(ROUND(($R$1*'Trends Settings '!$B$1),0)+2,"0")),'2019 Equip Index Factors'!B15)*0.01,0),R13))</f>
        <v>59</v>
      </c>
      <c r="S14" s="37">
        <f ca="1">IF(OR(B14=1,'M&amp;E Property Good Factor'!R15&gt;'Trends Settings '!$B$3),
ROUND('M&amp;E Property Good Factor'!R15*IF(B14&gt;ROUND($S$1*'Trends Settings '!$B$1,0),
INDIRECT("'2019 Equip Index Factors'!B"&amp;TEXT(ROUND(($S$1*'Trends Settings '!$B$1),0)+2,"0")),
'2019 Equip Index Factors'!B15)*0.01,0),
IF(OR('M&amp;E Property Good Factor'!R14 &gt; 'Trends Settings '!$B$3,B14 &lt;=ROUND($S$1*'Trends Settings '!$B$1,0)),
ROUND('Trends Settings '!$B$3*
IF(B14&gt;ROUND($S$1*'Trends Settings '!$B$1,0),INDIRECT("'2019 Equip Index Factors'!B"&amp;TEXT(ROUND(($S$1*'Trends Settings '!$B$1),0)+2,"0")),'2019 Equip Index Factors'!B15)*0.01,0),S13))</f>
        <v>67</v>
      </c>
      <c r="T14" s="37">
        <f ca="1">IF(OR(B14=1,'M&amp;E Property Good Factor'!S15&gt;'Trends Settings '!$B$3),
ROUND('M&amp;E Property Good Factor'!S15*IF(B14&gt;ROUND($T$1*'Trends Settings '!$B$1,0),
INDIRECT("'2019 Equip Index Factors'!B"&amp;TEXT(ROUND(($T$1*'Trends Settings '!$B$1),0)+2,"0")),
'2019 Equip Index Factors'!B15)*0.01,0),
IF(OR('M&amp;E Property Good Factor'!S14 &gt; 'Trends Settings '!$B$3,B14 &lt;=ROUND($T$1*'Trends Settings '!$B$1,0)),
ROUND('Trends Settings '!$B$3*
IF(B14&gt;ROUND($T$1*'Trends Settings '!$B$1,0),INDIRECT("'2019 Equip Index Factors'!B"&amp;TEXT(ROUND(($T$1*'Trends Settings '!$B$1),0)+2,"0")),'2019 Equip Index Factors'!B15)*0.01,0),T13))</f>
        <v>77</v>
      </c>
      <c r="U14" s="37">
        <f ca="1">IF(OR(B14=1,'M&amp;E Property Good Factor'!T15&gt;'Trends Settings '!$B$3),
ROUND('M&amp;E Property Good Factor'!T15*IF(B14&gt;ROUND($U$1*'Trends Settings '!$B$1,0),
INDIRECT("'2019 Equip Index Factors'!B"&amp;TEXT(ROUND(($U$1*'Trends Settings '!$B$1),0)+2,"0")),
'2019 Equip Index Factors'!B15)*0.01,0),
IF(OR('M&amp;E Property Good Factor'!T14 &gt; 'Trends Settings '!$B$3,B14 &lt;=ROUND($U$1*'Trends Settings '!$B$1,0)),
ROUND('Trends Settings '!$B$3*
IF(B14&gt;ROUND($U$1*'Trends Settings '!$B$1,0),INDIRECT("'2019 Equip Index Factors'!B"&amp;TEXT(ROUND(($U$1*'Trends Settings '!$B$1),0)+2,"0")),'2019 Equip Index Factors'!B15)*0.01,0),U13))</f>
        <v>88</v>
      </c>
      <c r="V14" s="37">
        <f ca="1">IF(OR(B14=1,'M&amp;E Property Good Factor'!U15&gt;'Trends Settings '!$B$3),
ROUND('M&amp;E Property Good Factor'!U15*IF(B14&gt;ROUND($V$1*'Trends Settings '!$B$1,0),
INDIRECT("'2019 Equip Index Factors'!B"&amp;TEXT(ROUND(($V$1*'Trends Settings '!$B$1),0)+2,"0")),
'2019 Equip Index Factors'!B15)*0.01,0),
IF(OR('M&amp;E Property Good Factor'!U14 &gt; 'Trends Settings '!$B$3,B14 &lt;=ROUND($V$1*'Trends Settings '!$B$1,0)),
ROUND('Trends Settings '!$B$3*
IF(B14&gt;ROUND($V$1*'Trends Settings '!$B$1,0),INDIRECT("'2019 Equip Index Factors'!B"&amp;TEXT(ROUND(($V$1*'Trends Settings '!$B$1),0)+2,"0")),'2019 Equip Index Factors'!B15)*0.01,0),V13))</f>
        <v>97</v>
      </c>
      <c r="W14" s="37">
        <f ca="1">IF(OR(B14=1,'M&amp;E Property Good Factor'!V15&gt;'Trends Settings '!$B$3),
ROUND('M&amp;E Property Good Factor'!V15*IF(B14&gt;ROUND($W$1*'Trends Settings '!$B$1,0),
INDIRECT("'2019 Equip Index Factors'!B"&amp;TEXT(ROUND(($W$1*'Trends Settings '!$B$1),0)+2,"0")),
'2019 Equip Index Factors'!B15)*0.01,0),
IF(OR('M&amp;E Property Good Factor'!V14 &gt; 'Trends Settings '!$B$3,B14 &lt;=ROUND($W$1*'Trends Settings '!$B$1,0)),
ROUND('Trends Settings '!$B$3*
IF(B14&gt;ROUND($W$1*'Trends Settings '!$B$1,0),INDIRECT("'2019 Equip Index Factors'!B"&amp;TEXT(ROUND(($W$1*'Trends Settings '!$B$1),0)+2,"0")),'2019 Equip Index Factors'!B15)*0.01,0),W13))</f>
        <v>103</v>
      </c>
    </row>
    <row r="15" spans="1:23" ht="12.75" customHeight="1">
      <c r="A15" s="60">
        <v>2006</v>
      </c>
      <c r="B15" s="32">
        <v>14</v>
      </c>
      <c r="C15" s="37">
        <f ca="1">IF(OR(B15=1,'M&amp;E Property Good Factor'!B16&gt;'Trends Settings '!$B$3),ROUND('M&amp;E Property Good Factor'!B16*IF(B15&gt;ROUND($C$1*'Trends Settings '!$B$1,0),INDIRECT("'2019 Equip Index Factors'!B"&amp;TEXT(ROUND(($C$1*'Trends Settings '!$B$1),0)+2,"0")),'2019 Equip Index Factors'!B16)*0.01,0),IF(OR('M&amp;E Property Good Factor'!B15 &gt; 'Trends Settings '!$B$3,B15 &lt;=ROUND($C$1*'Trends Settings '!$B$1,0)),ROUND('Trends Settings '!$B$3*IF(B15&gt;ROUND($C$1*'Trends Settings '!$B$1,0),INDIRECT("'2019 Equip Index Factors'!B"&amp;TEXT(ROUND(($C$1*'Trends Settings '!$B$1),0)+2,"0")),'2019 Equip Index Factors'!B16)*0.01,0),C14))</f>
        <v>11</v>
      </c>
      <c r="D15" s="37">
        <f ca="1">IF(OR(B15=1,'M&amp;E Property Good Factor'!C16&gt;'Trends Settings '!$B$3),
ROUND('M&amp;E Property Good Factor'!C16*IF(B15&gt;ROUND($D$1*'Trends Settings '!$B$1,0),
INDIRECT("'2019 Equip Index Factors'!B"&amp;TEXT(ROUND(($D$1*'Trends Settings '!$B$1),0)+2,"0")),
'2019 Equip Index Factors'!B16)*0.01,0),
IF(OR('M&amp;E Property Good Factor'!C15 &gt; 'Trends Settings '!$B$3,B15 &lt;=ROUND($D$1*'Trends Settings '!$B$1,0)),
ROUND('Trends Settings '!$B$3*
IF(B15&gt;ROUND($D$1*'Trends Settings '!$B$1,0),INDIRECT("'2019 Equip Index Factors'!B"&amp;TEXT(ROUND(($D$1*'Trends Settings '!$B$1),0)+2,"0")),'2019 Equip Index Factors'!B16)*0.01,0),D14))</f>
        <v>11</v>
      </c>
      <c r="E15" s="37">
        <f ca="1">IF(OR(B15=1,'M&amp;E Property Good Factor'!D16&gt;'Trends Settings '!$B$3),
ROUND('M&amp;E Property Good Factor'!D16*IF(B15&gt;ROUND($E$1*'Trends Settings '!$B$1,0),
INDIRECT("'2019 Equip Index Factors'!B"&amp;TEXT(ROUND(($E$1*'Trends Settings '!$B$1),0)+2,"0")),
'2019 Equip Index Factors'!B16)*0.01,0),
IF(OR('M&amp;E Property Good Factor'!D15 &gt; 'Trends Settings '!$B$3,B15 &lt;=ROUND($E$1*'Trends Settings '!$B$1,0)),
ROUND('Trends Settings '!$B$3*
IF(B15&gt;ROUND($E$1*'Trends Settings '!$B$1,0),INDIRECT("'2019 Equip Index Factors'!B"&amp;TEXT(ROUND(($E$1*'Trends Settings '!$B$1),0)+2,"0")),'2019 Equip Index Factors'!B16)*0.01,0),E14))</f>
        <v>11</v>
      </c>
      <c r="F15" s="37">
        <f ca="1">IF(OR(B15=1,'M&amp;E Property Good Factor'!E16&gt;'Trends Settings '!$B$3),
ROUND('M&amp;E Property Good Factor'!E16*IF(B15&gt;ROUND($F$1*'Trends Settings '!$B$1,0),
INDIRECT("'2019 Equip Index Factors'!B"&amp;TEXT(ROUND(($F$1*'Trends Settings '!$B$1),0)+2,"0")),
'2019 Equip Index Factors'!B16)*0.01,0),
IF(OR('M&amp;E Property Good Factor'!E15 &gt; 'Trends Settings '!$B$3,B15 &lt;=ROUND($F$1*'Trends Settings '!$B$1,0)),
ROUND('Trends Settings '!$B$3*
IF(B15&gt;ROUND($F$1*'Trends Settings '!$B$1,0),INDIRECT("'2019 Equip Index Factors'!B"&amp;TEXT(ROUND(($F$1*'Trends Settings '!$B$1),0)+2,"0")),'2019 Equip Index Factors'!B16)*0.01,0),F14))</f>
        <v>11</v>
      </c>
      <c r="G15" s="37">
        <f ca="1">IF(OR(B15=1,'M&amp;E Property Good Factor'!F16&gt;'Trends Settings '!$B$3),
ROUND('M&amp;E Property Good Factor'!F16*IF(B15&gt;ROUND($G$1*'Trends Settings '!$B$1,0),
INDIRECT("'2019 Equip Index Factors'!B"&amp;TEXT(ROUND(($G$1*'Trends Settings '!$B$1),0)+2,"0")),
'2019 Equip Index Factors'!B16)*0.01,0),
IF(OR('M&amp;E Property Good Factor'!F15 &gt; 'Trends Settings '!$B$3,B15 &lt;=ROUND($G$1*'Trends Settings '!$B$1,0)),
ROUND('Trends Settings '!$B$3*
IF(B15&gt;ROUND($G$1*'Trends Settings '!$B$1,0),INDIRECT("'2019 Equip Index Factors'!B"&amp;TEXT(ROUND(($G$1*'Trends Settings '!$B$1),0)+2,"0")),'2019 Equip Index Factors'!B16)*0.01,0),G14))</f>
        <v>12</v>
      </c>
      <c r="H15" s="37">
        <f ca="1">IF(OR(B15=1,'M&amp;E Property Good Factor'!G16&gt;'Trends Settings '!$B$3),
ROUND('M&amp;E Property Good Factor'!G16*IF(B15&gt;ROUND($H$1*'Trends Settings '!$B$1,0),
INDIRECT("'2019 Equip Index Factors'!B"&amp;TEXT(ROUND(($H$1*'Trends Settings '!$B$1),0)+2,"0")),
'2019 Equip Index Factors'!B16)*0.01,0),
IF(OR('M&amp;E Property Good Factor'!G15 &gt; 'Trends Settings '!$B$3,B15 &lt;=ROUND($H$1*'Trends Settings '!$B$1,0)),
ROUND('Trends Settings '!$B$3*
IF(B15&gt;ROUND($H$1*'Trends Settings '!$B$1,0),INDIRECT("'2019 Equip Index Factors'!B"&amp;TEXT(ROUND(($H$1*'Trends Settings '!$B$1),0)+2,"0")),'2019 Equip Index Factors'!B16)*0.01,0),H14))</f>
        <v>12</v>
      </c>
      <c r="I15" s="37">
        <f ca="1">IF(OR(B15=1,'M&amp;E Property Good Factor'!H16&gt;'Trends Settings '!$B$3),
ROUND('M&amp;E Property Good Factor'!H16*IF(B15&gt;ROUND($I$1*'Trends Settings '!$B$1,0),
INDIRECT("'2019 Equip Index Factors'!B"&amp;TEXT(ROUND(($I$1*'Trends Settings '!$B$1),0)+2,"0")),
'2019 Equip Index Factors'!B16)*0.01,0),
IF(OR('M&amp;E Property Good Factor'!H15 &gt; 'Trends Settings '!$B$3,B15 &lt;=ROUND($I$1*'Trends Settings '!$B$1,0)),
ROUND('Trends Settings '!$B$3*
IF(B15&gt;ROUND($I$1*'Trends Settings '!$B$1,0),INDIRECT("'2019 Equip Index Factors'!B"&amp;TEXT(ROUND(($I$1*'Trends Settings '!$B$1),0)+2,"0")),'2019 Equip Index Factors'!B16)*0.01,0),I14))</f>
        <v>12</v>
      </c>
      <c r="J15" s="37">
        <f ca="1">IF(OR(B15=1,'M&amp;E Property Good Factor'!I16&gt;'Trends Settings '!$B$3),
ROUND('M&amp;E Property Good Factor'!I16*IF(B15&gt;ROUND($J$1*'Trends Settings '!$B$1,0),
INDIRECT("'2019 Equip Index Factors'!B"&amp;TEXT(ROUND(($J$1*'Trends Settings '!$B$1),0)+2,"0")),
'2019 Equip Index Factors'!B16)*0.01,0),
IF(OR('M&amp;E Property Good Factor'!I15 &gt; 'Trends Settings '!$B$3,B15 &lt;=ROUND($J$1*'Trends Settings '!$B$1,0)),
ROUND('Trends Settings '!$B$3*
IF(B15&gt;ROUND($J$1*'Trends Settings '!$B$1,0),INDIRECT("'2019 Equip Index Factors'!B"&amp;TEXT(ROUND(($J$1*'Trends Settings '!$B$1),0)+2,"0")),'2019 Equip Index Factors'!B16)*0.01,0),J14))</f>
        <v>13</v>
      </c>
      <c r="K15" s="37">
        <f ca="1">IF(OR(B15=1,'M&amp;E Property Good Factor'!J16&gt;'Trends Settings '!$B$3),
ROUND('M&amp;E Property Good Factor'!J16*IF(B15&gt;ROUND($K$1*'Trends Settings '!$B$1,0),
INDIRECT("'2019 Equip Index Factors'!B"&amp;TEXT(ROUND(($K$1*'Trends Settings '!$B$1),0)+2,"0")),
'2019 Equip Index Factors'!B16)*0.01,0),
IF(OR('M&amp;E Property Good Factor'!J15 &gt; 'Trends Settings '!$B$3,B15 &lt;=ROUND($K$1*'Trends Settings '!$B$1,0)),
ROUND('Trends Settings '!$B$3*
IF(B15&gt;ROUND($K$1*'Trends Settings '!$B$1,0),INDIRECT("'2019 Equip Index Factors'!B"&amp;TEXT(ROUND(($K$1*'Trends Settings '!$B$1),0)+2,"0")),'2019 Equip Index Factors'!B16)*0.01,0),K14))</f>
        <v>13</v>
      </c>
      <c r="L15" s="37">
        <f ca="1">IF(OR(B15=1,'M&amp;E Property Good Factor'!K16&gt;'Trends Settings '!$B$3),
ROUND('M&amp;E Property Good Factor'!K16*IF(B15&gt;ROUND($L$1*'Trends Settings '!$B$1,0),
INDIRECT("'2019 Equip Index Factors'!B"&amp;TEXT(ROUND(($L$1*'Trends Settings '!$B$1),0)+2,"0")),
'2019 Equip Index Factors'!B16)*0.01,0),
IF(OR('M&amp;E Property Good Factor'!K15 &gt; 'Trends Settings '!$B$3,B15 &lt;=ROUND($L$1*'Trends Settings '!$B$1,0)),
ROUND('Trends Settings '!$B$3*
IF(B15&gt;ROUND($L$1*'Trends Settings '!$B$1,0),INDIRECT("'2019 Equip Index Factors'!B"&amp;TEXT(ROUND(($L$1*'Trends Settings '!$B$1),0)+2,"0")),'2019 Equip Index Factors'!B16)*0.01,0),L14))</f>
        <v>16</v>
      </c>
      <c r="M15" s="37">
        <f ca="1">IF(OR(B15=1,'M&amp;E Property Good Factor'!L16&gt;'Trends Settings '!$B$3),
ROUND('M&amp;E Property Good Factor'!L16*IF(B15&gt;ROUND($M$1*'Trends Settings '!$B$1,0),
INDIRECT("'2019 Equip Index Factors'!B"&amp;TEXT(ROUND(($M$1*'Trends Settings '!$B$1),0)+2,"0")),
'2019 Equip Index Factors'!B16)*0.01,0),
IF(OR('M&amp;E Property Good Factor'!L15 &gt; 'Trends Settings '!$B$3,B15 &lt;=ROUND($M$1*'Trends Settings '!$B$1,0)),
ROUND('Trends Settings '!$B$3*
IF(B15&gt;ROUND($M$1*'Trends Settings '!$B$1,0),INDIRECT("'2019 Equip Index Factors'!B"&amp;TEXT(ROUND(($M$1*'Trends Settings '!$B$1),0)+2,"0")),'2019 Equip Index Factors'!B16)*0.01,0),M14))</f>
        <v>21</v>
      </c>
      <c r="N15" s="37">
        <f ca="1">IF(OR(B15=1,'M&amp;E Property Good Factor'!M16&gt;'Trends Settings '!$B$3),
ROUND('M&amp;E Property Good Factor'!M16*IF(B15&gt;ROUND($N$1*'Trends Settings '!$B$1,0),
INDIRECT("'2019 Equip Index Factors'!B"&amp;TEXT(ROUND(($N$1*'Trends Settings '!$B$1),0)+2,"0")),
'2019 Equip Index Factors'!B16)*0.01,0),
IF(OR('M&amp;E Property Good Factor'!M15 &gt; 'Trends Settings '!$B$3,B15 &lt;=ROUND($N$1*'Trends Settings '!$B$1,0)),
ROUND('Trends Settings '!$B$3*
IF(B15&gt;ROUND($N$1*'Trends Settings '!$B$1,0),INDIRECT("'2019 Equip Index Factors'!B"&amp;TEXT(ROUND(($N$1*'Trends Settings '!$B$1),0)+2,"0")),'2019 Equip Index Factors'!B16)*0.01,0),N14))</f>
        <v>26</v>
      </c>
      <c r="O15" s="37">
        <f ca="1">IF(OR(B15=1,'M&amp;E Property Good Factor'!N16&gt;'Trends Settings '!$B$3),
ROUND('M&amp;E Property Good Factor'!N16*IF(B15&gt;ROUND($O$1*'Trends Settings '!$B$1,0),
INDIRECT("'2019 Equip Index Factors'!B"&amp;TEXT(ROUND(($O$1*'Trends Settings '!$B$1),0)+2,"0")),
'2019 Equip Index Factors'!B16)*0.01,0),
IF(OR('M&amp;E Property Good Factor'!N15 &gt; 'Trends Settings '!$B$3,B15 &lt;=ROUND($O$1*'Trends Settings '!$B$1,0)),
ROUND('Trends Settings '!$B$3*
IF(B15&gt;ROUND($O$1*'Trends Settings '!$B$1,0),INDIRECT("'2019 Equip Index Factors'!B"&amp;TEXT(ROUND(($O$1*'Trends Settings '!$B$1),0)+2,"0")),'2019 Equip Index Factors'!B16)*0.01,0),O14))</f>
        <v>32</v>
      </c>
      <c r="P15" s="37">
        <f ca="1">IF(OR(B15=1,'M&amp;E Property Good Factor'!O16&gt;'Trends Settings '!$B$3),
ROUND('M&amp;E Property Good Factor'!O16*IF(B15&gt;ROUND($P$1*'Trends Settings '!$B$1,0),
INDIRECT("'2019 Equip Index Factors'!B"&amp;TEXT(ROUND(($P$1*'Trends Settings '!$B$1),0)+2,"0")),
'2019 Equip Index Factors'!B16)*0.01,0),
IF(OR('M&amp;E Property Good Factor'!O15 &gt; 'Trends Settings '!$B$3,B15 &lt;=ROUND($P$1*'Trends Settings '!$B$1,0)),
ROUND('Trends Settings '!$B$3*
IF(B15&gt;ROUND($P$1*'Trends Settings '!$B$1,0),INDIRECT("'2019 Equip Index Factors'!B"&amp;TEXT(ROUND(($P$1*'Trends Settings '!$B$1),0)+2,"0")),'2019 Equip Index Factors'!B16)*0.01,0),P14))</f>
        <v>42</v>
      </c>
      <c r="Q15" s="37">
        <f ca="1">IF(OR(B15=1,'M&amp;E Property Good Factor'!P16&gt;'Trends Settings '!$B$3),
ROUND('M&amp;E Property Good Factor'!P16*IF(B15&gt;ROUND($Q$1*'Trends Settings '!$B$1,0),
INDIRECT("'2019 Equip Index Factors'!B"&amp;TEXT(ROUND(($Q$1*'Trends Settings '!$B$1),0)+2,"0")),
'2019 Equip Index Factors'!B16)*0.01,0),
IF(OR('M&amp;E Property Good Factor'!P15 &gt; 'Trends Settings '!$B$3,B15 &lt;=ROUND($Q$1*'Trends Settings '!$B$1,0)),
ROUND('Trends Settings '!$B$3*
IF(B15&gt;ROUND($Q$1*'Trends Settings '!$B$1,0),INDIRECT("'2019 Equip Index Factors'!B"&amp;TEXT(ROUND(($Q$1*'Trends Settings '!$B$1),0)+2,"0")),'2019 Equip Index Factors'!B16)*0.01,0),Q14))</f>
        <v>48</v>
      </c>
      <c r="R15" s="37">
        <f ca="1">IF(OR(B15=1,'M&amp;E Property Good Factor'!Q16&gt;'Trends Settings '!$B$3),
ROUND('M&amp;E Property Good Factor'!Q16*IF(B15&gt;ROUND($R$1*'Trends Settings '!$B$1,0),
INDIRECT("'2019 Equip Index Factors'!B"&amp;TEXT(ROUND(($R$1*'Trends Settings '!$B$1),0)+2,"0")),
'2019 Equip Index Factors'!B16)*0.01,0),
IF(OR('M&amp;E Property Good Factor'!Q15 &gt; 'Trends Settings '!$B$3,B15 &lt;=ROUND($R$1*'Trends Settings '!$B$1,0)),
ROUND('Trends Settings '!$B$3*
IF(B15&gt;ROUND($R$1*'Trends Settings '!$B$1,0),INDIRECT("'2019 Equip Index Factors'!B"&amp;TEXT(ROUND(($R$1*'Trends Settings '!$B$1),0)+2,"0")),'2019 Equip Index Factors'!B16)*0.01,0),R14))</f>
        <v>57</v>
      </c>
      <c r="S15" s="37">
        <f ca="1">IF(OR(B15=1,'M&amp;E Property Good Factor'!R16&gt;'Trends Settings '!$B$3),
ROUND('M&amp;E Property Good Factor'!R16*IF(B15&gt;ROUND($S$1*'Trends Settings '!$B$1,0),
INDIRECT("'2019 Equip Index Factors'!B"&amp;TEXT(ROUND(($S$1*'Trends Settings '!$B$1),0)+2,"0")),
'2019 Equip Index Factors'!B16)*0.01,0),
IF(OR('M&amp;E Property Good Factor'!R15 &gt; 'Trends Settings '!$B$3,B15 &lt;=ROUND($S$1*'Trends Settings '!$B$1,0)),
ROUND('Trends Settings '!$B$3*
IF(B15&gt;ROUND($S$1*'Trends Settings '!$B$1,0),INDIRECT("'2019 Equip Index Factors'!B"&amp;TEXT(ROUND(($S$1*'Trends Settings '!$B$1),0)+2,"0")),'2019 Equip Index Factors'!B16)*0.01,0),S14))</f>
        <v>65</v>
      </c>
      <c r="T15" s="37">
        <f ca="1">IF(OR(B15=1,'M&amp;E Property Good Factor'!S16&gt;'Trends Settings '!$B$3),
ROUND('M&amp;E Property Good Factor'!S16*IF(B15&gt;ROUND($T$1*'Trends Settings '!$B$1,0),
INDIRECT("'2019 Equip Index Factors'!B"&amp;TEXT(ROUND(($T$1*'Trends Settings '!$B$1),0)+2,"0")),
'2019 Equip Index Factors'!B16)*0.01,0),
IF(OR('M&amp;E Property Good Factor'!S15 &gt; 'Trends Settings '!$B$3,B15 &lt;=ROUND($T$1*'Trends Settings '!$B$1,0)),
ROUND('Trends Settings '!$B$3*
IF(B15&gt;ROUND($T$1*'Trends Settings '!$B$1,0),INDIRECT("'2019 Equip Index Factors'!B"&amp;TEXT(ROUND(($T$1*'Trends Settings '!$B$1),0)+2,"0")),'2019 Equip Index Factors'!B16)*0.01,0),T14))</f>
        <v>75</v>
      </c>
      <c r="U15" s="37">
        <f ca="1">IF(OR(B15=1,'M&amp;E Property Good Factor'!T16&gt;'Trends Settings '!$B$3),
ROUND('M&amp;E Property Good Factor'!T16*IF(B15&gt;ROUND($U$1*'Trends Settings '!$B$1,0),
INDIRECT("'2019 Equip Index Factors'!B"&amp;TEXT(ROUND(($U$1*'Trends Settings '!$B$1),0)+2,"0")),
'2019 Equip Index Factors'!B16)*0.01,0),
IF(OR('M&amp;E Property Good Factor'!T15 &gt; 'Trends Settings '!$B$3,B15 &lt;=ROUND($U$1*'Trends Settings '!$B$1,0)),
ROUND('Trends Settings '!$B$3*
IF(B15&gt;ROUND($U$1*'Trends Settings '!$B$1,0),INDIRECT("'2019 Equip Index Factors'!B"&amp;TEXT(ROUND(($U$1*'Trends Settings '!$B$1),0)+2,"0")),'2019 Equip Index Factors'!B16)*0.01,0),U14))</f>
        <v>88</v>
      </c>
      <c r="V15" s="37">
        <f ca="1">IF(OR(B15=1,'M&amp;E Property Good Factor'!U16&gt;'Trends Settings '!$B$3),
ROUND('M&amp;E Property Good Factor'!U16*IF(B15&gt;ROUND($V$1*'Trends Settings '!$B$1,0),
INDIRECT("'2019 Equip Index Factors'!B"&amp;TEXT(ROUND(($V$1*'Trends Settings '!$B$1),0)+2,"0")),
'2019 Equip Index Factors'!B16)*0.01,0),
IF(OR('M&amp;E Property Good Factor'!U15 &gt; 'Trends Settings '!$B$3,B15 &lt;=ROUND($V$1*'Trends Settings '!$B$1,0)),
ROUND('Trends Settings '!$B$3*
IF(B15&gt;ROUND($V$1*'Trends Settings '!$B$1,0),INDIRECT("'2019 Equip Index Factors'!B"&amp;TEXT(ROUND(($V$1*'Trends Settings '!$B$1),0)+2,"0")),'2019 Equip Index Factors'!B16)*0.01,0),V14))</f>
        <v>99</v>
      </c>
      <c r="W15" s="37">
        <f ca="1">IF(OR(B15=1,'M&amp;E Property Good Factor'!V16&gt;'Trends Settings '!$B$3),
ROUND('M&amp;E Property Good Factor'!V16*IF(B15&gt;ROUND($W$1*'Trends Settings '!$B$1,0),
INDIRECT("'2019 Equip Index Factors'!B"&amp;TEXT(ROUND(($W$1*'Trends Settings '!$B$1),0)+2,"0")),
'2019 Equip Index Factors'!B16)*0.01,0),
IF(OR('M&amp;E Property Good Factor'!V15 &gt; 'Trends Settings '!$B$3,B15 &lt;=ROUND($W$1*'Trends Settings '!$B$1,0)),
ROUND('Trends Settings '!$B$3*
IF(B15&gt;ROUND($W$1*'Trends Settings '!$B$1,0),INDIRECT("'2019 Equip Index Factors'!B"&amp;TEXT(ROUND(($W$1*'Trends Settings '!$B$1),0)+2,"0")),'2019 Equip Index Factors'!B16)*0.01,0),W14))</f>
        <v>106</v>
      </c>
    </row>
    <row r="16" spans="1:23" ht="12.75" customHeight="1">
      <c r="A16" s="60">
        <v>2005</v>
      </c>
      <c r="B16" s="32">
        <v>15</v>
      </c>
      <c r="C16" s="37">
        <f ca="1">IF(OR(B16=1,'M&amp;E Property Good Factor'!B17&gt;'Trends Settings '!$B$3),ROUND('M&amp;E Property Good Factor'!B17*IF(B16&gt;ROUND($C$1*'Trends Settings '!$B$1,0),INDIRECT("'2019 Equip Index Factors'!B"&amp;TEXT(ROUND(($C$1*'Trends Settings '!$B$1),0)+2,"0")),'2019 Equip Index Factors'!B17)*0.01,0),IF(OR('M&amp;E Property Good Factor'!B16 &gt; 'Trends Settings '!$B$3,B16 &lt;=ROUND($C$1*'Trends Settings '!$B$1,0)),ROUND('Trends Settings '!$B$3*IF(B16&gt;ROUND($C$1*'Trends Settings '!$B$1,0),INDIRECT("'2019 Equip Index Factors'!B"&amp;TEXT(ROUND(($C$1*'Trends Settings '!$B$1),0)+2,"0")),'2019 Equip Index Factors'!B17)*0.01,0),C15))</f>
        <v>11</v>
      </c>
      <c r="D16" s="37">
        <f ca="1">IF(OR(B16=1,'M&amp;E Property Good Factor'!C17&gt;'Trends Settings '!$B$3),
ROUND('M&amp;E Property Good Factor'!C17*IF(B16&gt;ROUND($D$1*'Trends Settings '!$B$1,0),
INDIRECT("'2019 Equip Index Factors'!B"&amp;TEXT(ROUND(($D$1*'Trends Settings '!$B$1),0)+2,"0")),
'2019 Equip Index Factors'!B17)*0.01,0),
IF(OR('M&amp;E Property Good Factor'!C16 &gt; 'Trends Settings '!$B$3,B16 &lt;=ROUND($D$1*'Trends Settings '!$B$1,0)),
ROUND('Trends Settings '!$B$3*
IF(B16&gt;ROUND($D$1*'Trends Settings '!$B$1,0),INDIRECT("'2019 Equip Index Factors'!B"&amp;TEXT(ROUND(($D$1*'Trends Settings '!$B$1),0)+2,"0")),'2019 Equip Index Factors'!B17)*0.01,0),D15))</f>
        <v>11</v>
      </c>
      <c r="E16" s="37">
        <f ca="1">IF(OR(B16=1,'M&amp;E Property Good Factor'!D17&gt;'Trends Settings '!$B$3),
ROUND('M&amp;E Property Good Factor'!D17*IF(B16&gt;ROUND($E$1*'Trends Settings '!$B$1,0),
INDIRECT("'2019 Equip Index Factors'!B"&amp;TEXT(ROUND(($E$1*'Trends Settings '!$B$1),0)+2,"0")),
'2019 Equip Index Factors'!B17)*0.01,0),
IF(OR('M&amp;E Property Good Factor'!D16 &gt; 'Trends Settings '!$B$3,B16 &lt;=ROUND($E$1*'Trends Settings '!$B$1,0)),
ROUND('Trends Settings '!$B$3*
IF(B16&gt;ROUND($E$1*'Trends Settings '!$B$1,0),INDIRECT("'2019 Equip Index Factors'!B"&amp;TEXT(ROUND(($E$1*'Trends Settings '!$B$1),0)+2,"0")),'2019 Equip Index Factors'!B17)*0.01,0),E15))</f>
        <v>11</v>
      </c>
      <c r="F16" s="37">
        <f ca="1">IF(OR(B16=1,'M&amp;E Property Good Factor'!E17&gt;'Trends Settings '!$B$3),
ROUND('M&amp;E Property Good Factor'!E17*IF(B16&gt;ROUND($F$1*'Trends Settings '!$B$1,0),
INDIRECT("'2019 Equip Index Factors'!B"&amp;TEXT(ROUND(($F$1*'Trends Settings '!$B$1),0)+2,"0")),
'2019 Equip Index Factors'!B17)*0.01,0),
IF(OR('M&amp;E Property Good Factor'!E16 &gt; 'Trends Settings '!$B$3,B16 &lt;=ROUND($F$1*'Trends Settings '!$B$1,0)),
ROUND('Trends Settings '!$B$3*
IF(B16&gt;ROUND($F$1*'Trends Settings '!$B$1,0),INDIRECT("'2019 Equip Index Factors'!B"&amp;TEXT(ROUND(($F$1*'Trends Settings '!$B$1),0)+2,"0")),'2019 Equip Index Factors'!B17)*0.01,0),F15))</f>
        <v>11</v>
      </c>
      <c r="G16" s="37">
        <f ca="1">IF(OR(B16=1,'M&amp;E Property Good Factor'!F17&gt;'Trends Settings '!$B$3),
ROUND('M&amp;E Property Good Factor'!F17*IF(B16&gt;ROUND($G$1*'Trends Settings '!$B$1,0),
INDIRECT("'2019 Equip Index Factors'!B"&amp;TEXT(ROUND(($G$1*'Trends Settings '!$B$1),0)+2,"0")),
'2019 Equip Index Factors'!B17)*0.01,0),
IF(OR('M&amp;E Property Good Factor'!F16 &gt; 'Trends Settings '!$B$3,B16 &lt;=ROUND($G$1*'Trends Settings '!$B$1,0)),
ROUND('Trends Settings '!$B$3*
IF(B16&gt;ROUND($G$1*'Trends Settings '!$B$1,0),INDIRECT("'2019 Equip Index Factors'!B"&amp;TEXT(ROUND(($G$1*'Trends Settings '!$B$1),0)+2,"0")),'2019 Equip Index Factors'!B17)*0.01,0),G15))</f>
        <v>12</v>
      </c>
      <c r="H16" s="37">
        <f ca="1">IF(OR(B16=1,'M&amp;E Property Good Factor'!G17&gt;'Trends Settings '!$B$3),
ROUND('M&amp;E Property Good Factor'!G17*IF(B16&gt;ROUND($H$1*'Trends Settings '!$B$1,0),
INDIRECT("'2019 Equip Index Factors'!B"&amp;TEXT(ROUND(($H$1*'Trends Settings '!$B$1),0)+2,"0")),
'2019 Equip Index Factors'!B17)*0.01,0),
IF(OR('M&amp;E Property Good Factor'!G16 &gt; 'Trends Settings '!$B$3,B16 &lt;=ROUND($H$1*'Trends Settings '!$B$1,0)),
ROUND('Trends Settings '!$B$3*
IF(B16&gt;ROUND($H$1*'Trends Settings '!$B$1,0),INDIRECT("'2019 Equip Index Factors'!B"&amp;TEXT(ROUND(($H$1*'Trends Settings '!$B$1),0)+2,"0")),'2019 Equip Index Factors'!B17)*0.01,0),H15))</f>
        <v>12</v>
      </c>
      <c r="I16" s="37">
        <f ca="1">IF(OR(B16=1,'M&amp;E Property Good Factor'!H17&gt;'Trends Settings '!$B$3),
ROUND('M&amp;E Property Good Factor'!H17*IF(B16&gt;ROUND($I$1*'Trends Settings '!$B$1,0),
INDIRECT("'2019 Equip Index Factors'!B"&amp;TEXT(ROUND(($I$1*'Trends Settings '!$B$1),0)+2,"0")),
'2019 Equip Index Factors'!B17)*0.01,0),
IF(OR('M&amp;E Property Good Factor'!H16 &gt; 'Trends Settings '!$B$3,B16 &lt;=ROUND($I$1*'Trends Settings '!$B$1,0)),
ROUND('Trends Settings '!$B$3*
IF(B16&gt;ROUND($I$1*'Trends Settings '!$B$1,0),INDIRECT("'2019 Equip Index Factors'!B"&amp;TEXT(ROUND(($I$1*'Trends Settings '!$B$1),0)+2,"0")),'2019 Equip Index Factors'!B17)*0.01,0),I15))</f>
        <v>12</v>
      </c>
      <c r="J16" s="37">
        <f ca="1">IF(OR(B16=1,'M&amp;E Property Good Factor'!I17&gt;'Trends Settings '!$B$3),
ROUND('M&amp;E Property Good Factor'!I17*IF(B16&gt;ROUND($J$1*'Trends Settings '!$B$1,0),
INDIRECT("'2019 Equip Index Factors'!B"&amp;TEXT(ROUND(($J$1*'Trends Settings '!$B$1),0)+2,"0")),
'2019 Equip Index Factors'!B17)*0.01,0),
IF(OR('M&amp;E Property Good Factor'!I16 &gt; 'Trends Settings '!$B$3,B16 &lt;=ROUND($J$1*'Trends Settings '!$B$1,0)),
ROUND('Trends Settings '!$B$3*
IF(B16&gt;ROUND($J$1*'Trends Settings '!$B$1,0),INDIRECT("'2019 Equip Index Factors'!B"&amp;TEXT(ROUND(($J$1*'Trends Settings '!$B$1),0)+2,"0")),'2019 Equip Index Factors'!B17)*0.01,0),J15))</f>
        <v>13</v>
      </c>
      <c r="K16" s="37">
        <f ca="1">IF(OR(B16=1,'M&amp;E Property Good Factor'!J17&gt;'Trends Settings '!$B$3),
ROUND('M&amp;E Property Good Factor'!J17*IF(B16&gt;ROUND($K$1*'Trends Settings '!$B$1,0),
INDIRECT("'2019 Equip Index Factors'!B"&amp;TEXT(ROUND(($K$1*'Trends Settings '!$B$1),0)+2,"0")),
'2019 Equip Index Factors'!B17)*0.01,0),
IF(OR('M&amp;E Property Good Factor'!J16 &gt; 'Trends Settings '!$B$3,B16 &lt;=ROUND($K$1*'Trends Settings '!$B$1,0)),
ROUND('Trends Settings '!$B$3*
IF(B16&gt;ROUND($K$1*'Trends Settings '!$B$1,0),INDIRECT("'2019 Equip Index Factors'!B"&amp;TEXT(ROUND(($K$1*'Trends Settings '!$B$1),0)+2,"0")),'2019 Equip Index Factors'!B17)*0.01,0),K15))</f>
        <v>13</v>
      </c>
      <c r="L16" s="37">
        <f ca="1">IF(OR(B16=1,'M&amp;E Property Good Factor'!K17&gt;'Trends Settings '!$B$3),
ROUND('M&amp;E Property Good Factor'!K17*IF(B16&gt;ROUND($L$1*'Trends Settings '!$B$1,0),
INDIRECT("'2019 Equip Index Factors'!B"&amp;TEXT(ROUND(($L$1*'Trends Settings '!$B$1),0)+2,"0")),
'2019 Equip Index Factors'!B17)*0.01,0),
IF(OR('M&amp;E Property Good Factor'!K16 &gt; 'Trends Settings '!$B$3,B16 &lt;=ROUND($L$1*'Trends Settings '!$B$1,0)),
ROUND('Trends Settings '!$B$3*
IF(B16&gt;ROUND($L$1*'Trends Settings '!$B$1,0),INDIRECT("'2019 Equip Index Factors'!B"&amp;TEXT(ROUND(($L$1*'Trends Settings '!$B$1),0)+2,"0")),'2019 Equip Index Factors'!B17)*0.01,0),L15))</f>
        <v>14</v>
      </c>
      <c r="M16" s="37">
        <f ca="1">IF(OR(B16=1,'M&amp;E Property Good Factor'!L17&gt;'Trends Settings '!$B$3),
ROUND('M&amp;E Property Good Factor'!L17*IF(B16&gt;ROUND($M$1*'Trends Settings '!$B$1,0),
INDIRECT("'2019 Equip Index Factors'!B"&amp;TEXT(ROUND(($M$1*'Trends Settings '!$B$1),0)+2,"0")),
'2019 Equip Index Factors'!B17)*0.01,0),
IF(OR('M&amp;E Property Good Factor'!L16 &gt; 'Trends Settings '!$B$3,B16 &lt;=ROUND($M$1*'Trends Settings '!$B$1,0)),
ROUND('Trends Settings '!$B$3*
IF(B16&gt;ROUND($M$1*'Trends Settings '!$B$1,0),INDIRECT("'2019 Equip Index Factors'!B"&amp;TEXT(ROUND(($M$1*'Trends Settings '!$B$1),0)+2,"0")),'2019 Equip Index Factors'!B17)*0.01,0),M15))</f>
        <v>18</v>
      </c>
      <c r="N16" s="37">
        <f ca="1">IF(OR(B16=1,'M&amp;E Property Good Factor'!M17&gt;'Trends Settings '!$B$3),
ROUND('M&amp;E Property Good Factor'!M17*IF(B16&gt;ROUND($N$1*'Trends Settings '!$B$1,0),
INDIRECT("'2019 Equip Index Factors'!B"&amp;TEXT(ROUND(($N$1*'Trends Settings '!$B$1),0)+2,"0")),
'2019 Equip Index Factors'!B17)*0.01,0),
IF(OR('M&amp;E Property Good Factor'!M16 &gt; 'Trends Settings '!$B$3,B16 &lt;=ROUND($N$1*'Trends Settings '!$B$1,0)),
ROUND('Trends Settings '!$B$3*
IF(B16&gt;ROUND($N$1*'Trends Settings '!$B$1,0),INDIRECT("'2019 Equip Index Factors'!B"&amp;TEXT(ROUND(($N$1*'Trends Settings '!$B$1),0)+2,"0")),'2019 Equip Index Factors'!B17)*0.01,0),N15))</f>
        <v>23</v>
      </c>
      <c r="O16" s="37">
        <f ca="1">IF(OR(B16=1,'M&amp;E Property Good Factor'!N17&gt;'Trends Settings '!$B$3),
ROUND('M&amp;E Property Good Factor'!N17*IF(B16&gt;ROUND($O$1*'Trends Settings '!$B$1,0),
INDIRECT("'2019 Equip Index Factors'!B"&amp;TEXT(ROUND(($O$1*'Trends Settings '!$B$1),0)+2,"0")),
'2019 Equip Index Factors'!B17)*0.01,0),
IF(OR('M&amp;E Property Good Factor'!N16 &gt; 'Trends Settings '!$B$3,B16 &lt;=ROUND($O$1*'Trends Settings '!$B$1,0)),
ROUND('Trends Settings '!$B$3*
IF(B16&gt;ROUND($O$1*'Trends Settings '!$B$1,0),INDIRECT("'2019 Equip Index Factors'!B"&amp;TEXT(ROUND(($O$1*'Trends Settings '!$B$1),0)+2,"0")),'2019 Equip Index Factors'!B17)*0.01,0),O15))</f>
        <v>27</v>
      </c>
      <c r="P16" s="37">
        <f ca="1">IF(OR(B16=1,'M&amp;E Property Good Factor'!O17&gt;'Trends Settings '!$B$3),
ROUND('M&amp;E Property Good Factor'!O17*IF(B16&gt;ROUND($P$1*'Trends Settings '!$B$1,0),
INDIRECT("'2019 Equip Index Factors'!B"&amp;TEXT(ROUND(($P$1*'Trends Settings '!$B$1),0)+2,"0")),
'2019 Equip Index Factors'!B17)*0.01,0),
IF(OR('M&amp;E Property Good Factor'!O16 &gt; 'Trends Settings '!$B$3,B16 &lt;=ROUND($P$1*'Trends Settings '!$B$1,0)),
ROUND('Trends Settings '!$B$3*
IF(B16&gt;ROUND($P$1*'Trends Settings '!$B$1,0),INDIRECT("'2019 Equip Index Factors'!B"&amp;TEXT(ROUND(($P$1*'Trends Settings '!$B$1),0)+2,"0")),'2019 Equip Index Factors'!B17)*0.01,0),P15))</f>
        <v>38</v>
      </c>
      <c r="Q16" s="37">
        <f ca="1">IF(OR(B16=1,'M&amp;E Property Good Factor'!P17&gt;'Trends Settings '!$B$3),
ROUND('M&amp;E Property Good Factor'!P17*IF(B16&gt;ROUND($Q$1*'Trends Settings '!$B$1,0),
INDIRECT("'2019 Equip Index Factors'!B"&amp;TEXT(ROUND(($Q$1*'Trends Settings '!$B$1),0)+2,"0")),
'2019 Equip Index Factors'!B17)*0.01,0),
IF(OR('M&amp;E Property Good Factor'!P16 &gt; 'Trends Settings '!$B$3,B16 &lt;=ROUND($Q$1*'Trends Settings '!$B$1,0)),
ROUND('Trends Settings '!$B$3*
IF(B16&gt;ROUND($Q$1*'Trends Settings '!$B$1,0),INDIRECT("'2019 Equip Index Factors'!B"&amp;TEXT(ROUND(($Q$1*'Trends Settings '!$B$1),0)+2,"0")),'2019 Equip Index Factors'!B17)*0.01,0),Q15))</f>
        <v>44</v>
      </c>
      <c r="R16" s="37">
        <f ca="1">IF(OR(B16=1,'M&amp;E Property Good Factor'!Q17&gt;'Trends Settings '!$B$3),
ROUND('M&amp;E Property Good Factor'!Q17*IF(B16&gt;ROUND($R$1*'Trends Settings '!$B$1,0),
INDIRECT("'2019 Equip Index Factors'!B"&amp;TEXT(ROUND(($R$1*'Trends Settings '!$B$1),0)+2,"0")),
'2019 Equip Index Factors'!B17)*0.01,0),
IF(OR('M&amp;E Property Good Factor'!Q16 &gt; 'Trends Settings '!$B$3,B16 &lt;=ROUND($R$1*'Trends Settings '!$B$1,0)),
ROUND('Trends Settings '!$B$3*
IF(B16&gt;ROUND($R$1*'Trends Settings '!$B$1,0),INDIRECT("'2019 Equip Index Factors'!B"&amp;TEXT(ROUND(($R$1*'Trends Settings '!$B$1),0)+2,"0")),'2019 Equip Index Factors'!B17)*0.01,0),R15))</f>
        <v>53</v>
      </c>
      <c r="S16" s="37">
        <f ca="1">IF(OR(B16=1,'M&amp;E Property Good Factor'!R17&gt;'Trends Settings '!$B$3),
ROUND('M&amp;E Property Good Factor'!R17*IF(B16&gt;ROUND($S$1*'Trends Settings '!$B$1,0),
INDIRECT("'2019 Equip Index Factors'!B"&amp;TEXT(ROUND(($S$1*'Trends Settings '!$B$1),0)+2,"0")),
'2019 Equip Index Factors'!B17)*0.01,0),
IF(OR('M&amp;E Property Good Factor'!R16 &gt; 'Trends Settings '!$B$3,B16 &lt;=ROUND($S$1*'Trends Settings '!$B$1,0)),
ROUND('Trends Settings '!$B$3*
IF(B16&gt;ROUND($S$1*'Trends Settings '!$B$1,0),INDIRECT("'2019 Equip Index Factors'!B"&amp;TEXT(ROUND(($S$1*'Trends Settings '!$B$1),0)+2,"0")),'2019 Equip Index Factors'!B17)*0.01,0),S15))</f>
        <v>63</v>
      </c>
      <c r="T16" s="37">
        <f ca="1">IF(OR(B16=1,'M&amp;E Property Good Factor'!S17&gt;'Trends Settings '!$B$3),
ROUND('M&amp;E Property Good Factor'!S17*IF(B16&gt;ROUND($T$1*'Trends Settings '!$B$1,0),
INDIRECT("'2019 Equip Index Factors'!B"&amp;TEXT(ROUND(($T$1*'Trends Settings '!$B$1),0)+2,"0")),
'2019 Equip Index Factors'!B17)*0.01,0),
IF(OR('M&amp;E Property Good Factor'!S16 &gt; 'Trends Settings '!$B$3,B16 &lt;=ROUND($T$1*'Trends Settings '!$B$1,0)),
ROUND('Trends Settings '!$B$3*
IF(B16&gt;ROUND($T$1*'Trends Settings '!$B$1,0),INDIRECT("'2019 Equip Index Factors'!B"&amp;TEXT(ROUND(($T$1*'Trends Settings '!$B$1),0)+2,"0")),'2019 Equip Index Factors'!B17)*0.01,0),T15))</f>
        <v>74</v>
      </c>
      <c r="U16" s="37">
        <f ca="1">IF(OR(B16=1,'M&amp;E Property Good Factor'!T17&gt;'Trends Settings '!$B$3),
ROUND('M&amp;E Property Good Factor'!T17*IF(B16&gt;ROUND($U$1*'Trends Settings '!$B$1,0),
INDIRECT("'2019 Equip Index Factors'!B"&amp;TEXT(ROUND(($U$1*'Trends Settings '!$B$1),0)+2,"0")),
'2019 Equip Index Factors'!B17)*0.01,0),
IF(OR('M&amp;E Property Good Factor'!T16 &gt; 'Trends Settings '!$B$3,B16 &lt;=ROUND($U$1*'Trends Settings '!$B$1,0)),
ROUND('Trends Settings '!$B$3*
IF(B16&gt;ROUND($U$1*'Trends Settings '!$B$1,0),INDIRECT("'2019 Equip Index Factors'!B"&amp;TEXT(ROUND(($U$1*'Trends Settings '!$B$1),0)+2,"0")),'2019 Equip Index Factors'!B17)*0.01,0),U15))</f>
        <v>89</v>
      </c>
      <c r="V16" s="37">
        <f ca="1">IF(OR(B16=1,'M&amp;E Property Good Factor'!U17&gt;'Trends Settings '!$B$3),
ROUND('M&amp;E Property Good Factor'!U17*IF(B16&gt;ROUND($V$1*'Trends Settings '!$B$1,0),
INDIRECT("'2019 Equip Index Factors'!B"&amp;TEXT(ROUND(($V$1*'Trends Settings '!$B$1),0)+2,"0")),
'2019 Equip Index Factors'!B17)*0.01,0),
IF(OR('M&amp;E Property Good Factor'!U16 &gt; 'Trends Settings '!$B$3,B16 &lt;=ROUND($V$1*'Trends Settings '!$B$1,0)),
ROUND('Trends Settings '!$B$3*
IF(B16&gt;ROUND($V$1*'Trends Settings '!$B$1,0),INDIRECT("'2019 Equip Index Factors'!B"&amp;TEXT(ROUND(($V$1*'Trends Settings '!$B$1),0)+2,"0")),'2019 Equip Index Factors'!B17)*0.01,0),V15))</f>
        <v>99</v>
      </c>
      <c r="W16" s="37">
        <f ca="1">IF(OR(B16=1,'M&amp;E Property Good Factor'!V17&gt;'Trends Settings '!$B$3),
ROUND('M&amp;E Property Good Factor'!V17*IF(B16&gt;ROUND($W$1*'Trends Settings '!$B$1,0),
INDIRECT("'2019 Equip Index Factors'!B"&amp;TEXT(ROUND(($W$1*'Trends Settings '!$B$1),0)+2,"0")),
'2019 Equip Index Factors'!B17)*0.01,0),
IF(OR('M&amp;E Property Good Factor'!V16 &gt; 'Trends Settings '!$B$3,B16 &lt;=ROUND($W$1*'Trends Settings '!$B$1,0)),
ROUND('Trends Settings '!$B$3*
IF(B16&gt;ROUND($W$1*'Trends Settings '!$B$1,0),INDIRECT("'2019 Equip Index Factors'!B"&amp;TEXT(ROUND(($W$1*'Trends Settings '!$B$1),0)+2,"0")),'2019 Equip Index Factors'!B17)*0.01,0),W15))</f>
        <v>107</v>
      </c>
    </row>
    <row r="17" spans="1:23" ht="12.75" customHeight="1">
      <c r="A17" s="60">
        <v>2004</v>
      </c>
      <c r="B17" s="32">
        <v>16</v>
      </c>
      <c r="C17" s="37">
        <f ca="1">IF(OR(B17=1,'M&amp;E Property Good Factor'!B18&gt;'Trends Settings '!$B$3),ROUND('M&amp;E Property Good Factor'!B18*IF(B17&gt;ROUND($C$1*'Trends Settings '!$B$1,0),INDIRECT("'2019 Equip Index Factors'!B"&amp;TEXT(ROUND(($C$1*'Trends Settings '!$B$1),0)+2,"0")),'2019 Equip Index Factors'!B18)*0.01,0),IF(OR('M&amp;E Property Good Factor'!B17 &gt; 'Trends Settings '!$B$3,B17 &lt;=ROUND($C$1*'Trends Settings '!$B$1,0)),ROUND('Trends Settings '!$B$3*IF(B17&gt;ROUND($C$1*'Trends Settings '!$B$1,0),INDIRECT("'2019 Equip Index Factors'!B"&amp;TEXT(ROUND(($C$1*'Trends Settings '!$B$1),0)+2,"0")),'2019 Equip Index Factors'!B18)*0.01,0),C16))</f>
        <v>11</v>
      </c>
      <c r="D17" s="37">
        <f ca="1">IF(OR(B17=1,'M&amp;E Property Good Factor'!C18&gt;'Trends Settings '!$B$3),
ROUND('M&amp;E Property Good Factor'!C18*IF(B17&gt;ROUND($D$1*'Trends Settings '!$B$1,0),
INDIRECT("'2019 Equip Index Factors'!B"&amp;TEXT(ROUND(($D$1*'Trends Settings '!$B$1),0)+2,"0")),
'2019 Equip Index Factors'!B18)*0.01,0),
IF(OR('M&amp;E Property Good Factor'!C17 &gt; 'Trends Settings '!$B$3,B17 &lt;=ROUND($D$1*'Trends Settings '!$B$1,0)),
ROUND('Trends Settings '!$B$3*
IF(B17&gt;ROUND($D$1*'Trends Settings '!$B$1,0),INDIRECT("'2019 Equip Index Factors'!B"&amp;TEXT(ROUND(($D$1*'Trends Settings '!$B$1),0)+2,"0")),'2019 Equip Index Factors'!B18)*0.01,0),D16))</f>
        <v>11</v>
      </c>
      <c r="E17" s="37">
        <f ca="1">IF(OR(B17=1,'M&amp;E Property Good Factor'!D18&gt;'Trends Settings '!$B$3),
ROUND('M&amp;E Property Good Factor'!D18*IF(B17&gt;ROUND($E$1*'Trends Settings '!$B$1,0),
INDIRECT("'2019 Equip Index Factors'!B"&amp;TEXT(ROUND(($E$1*'Trends Settings '!$B$1),0)+2,"0")),
'2019 Equip Index Factors'!B18)*0.01,0),
IF(OR('M&amp;E Property Good Factor'!D17 &gt; 'Trends Settings '!$B$3,B17 &lt;=ROUND($E$1*'Trends Settings '!$B$1,0)),
ROUND('Trends Settings '!$B$3*
IF(B17&gt;ROUND($E$1*'Trends Settings '!$B$1,0),INDIRECT("'2019 Equip Index Factors'!B"&amp;TEXT(ROUND(($E$1*'Trends Settings '!$B$1),0)+2,"0")),'2019 Equip Index Factors'!B18)*0.01,0),E16))</f>
        <v>11</v>
      </c>
      <c r="F17" s="37">
        <f ca="1">IF(OR(B17=1,'M&amp;E Property Good Factor'!E18&gt;'Trends Settings '!$B$3),
ROUND('M&amp;E Property Good Factor'!E18*IF(B17&gt;ROUND($F$1*'Trends Settings '!$B$1,0),
INDIRECT("'2019 Equip Index Factors'!B"&amp;TEXT(ROUND(($F$1*'Trends Settings '!$B$1),0)+2,"0")),
'2019 Equip Index Factors'!B18)*0.01,0),
IF(OR('M&amp;E Property Good Factor'!E17 &gt; 'Trends Settings '!$B$3,B17 &lt;=ROUND($F$1*'Trends Settings '!$B$1,0)),
ROUND('Trends Settings '!$B$3*
IF(B17&gt;ROUND($F$1*'Trends Settings '!$B$1,0),INDIRECT("'2019 Equip Index Factors'!B"&amp;TEXT(ROUND(($F$1*'Trends Settings '!$B$1),0)+2,"0")),'2019 Equip Index Factors'!B18)*0.01,0),F16))</f>
        <v>11</v>
      </c>
      <c r="G17" s="37">
        <f ca="1">IF(OR(B17=1,'M&amp;E Property Good Factor'!F18&gt;'Trends Settings '!$B$3),
ROUND('M&amp;E Property Good Factor'!F18*IF(B17&gt;ROUND($G$1*'Trends Settings '!$B$1,0),
INDIRECT("'2019 Equip Index Factors'!B"&amp;TEXT(ROUND(($G$1*'Trends Settings '!$B$1),0)+2,"0")),
'2019 Equip Index Factors'!B18)*0.01,0),
IF(OR('M&amp;E Property Good Factor'!F17 &gt; 'Trends Settings '!$B$3,B17 &lt;=ROUND($G$1*'Trends Settings '!$B$1,0)),
ROUND('Trends Settings '!$B$3*
IF(B17&gt;ROUND($G$1*'Trends Settings '!$B$1,0),INDIRECT("'2019 Equip Index Factors'!B"&amp;TEXT(ROUND(($G$1*'Trends Settings '!$B$1),0)+2,"0")),'2019 Equip Index Factors'!B18)*0.01,0),G16))</f>
        <v>12</v>
      </c>
      <c r="H17" s="37">
        <f ca="1">IF(OR(B17=1,'M&amp;E Property Good Factor'!G18&gt;'Trends Settings '!$B$3),
ROUND('M&amp;E Property Good Factor'!G18*IF(B17&gt;ROUND($H$1*'Trends Settings '!$B$1,0),
INDIRECT("'2019 Equip Index Factors'!B"&amp;TEXT(ROUND(($H$1*'Trends Settings '!$B$1),0)+2,"0")),
'2019 Equip Index Factors'!B18)*0.01,0),
IF(OR('M&amp;E Property Good Factor'!G17 &gt; 'Trends Settings '!$B$3,B17 &lt;=ROUND($H$1*'Trends Settings '!$B$1,0)),
ROUND('Trends Settings '!$B$3*
IF(B17&gt;ROUND($H$1*'Trends Settings '!$B$1,0),INDIRECT("'2019 Equip Index Factors'!B"&amp;TEXT(ROUND(($H$1*'Trends Settings '!$B$1),0)+2,"0")),'2019 Equip Index Factors'!B18)*0.01,0),H16))</f>
        <v>12</v>
      </c>
      <c r="I17" s="37">
        <f ca="1">IF(OR(B17=1,'M&amp;E Property Good Factor'!H18&gt;'Trends Settings '!$B$3),
ROUND('M&amp;E Property Good Factor'!H18*IF(B17&gt;ROUND($I$1*'Trends Settings '!$B$1,0),
INDIRECT("'2019 Equip Index Factors'!B"&amp;TEXT(ROUND(($I$1*'Trends Settings '!$B$1),0)+2,"0")),
'2019 Equip Index Factors'!B18)*0.01,0),
IF(OR('M&amp;E Property Good Factor'!H17 &gt; 'Trends Settings '!$B$3,B17 &lt;=ROUND($I$1*'Trends Settings '!$B$1,0)),
ROUND('Trends Settings '!$B$3*
IF(B17&gt;ROUND($I$1*'Trends Settings '!$B$1,0),INDIRECT("'2019 Equip Index Factors'!B"&amp;TEXT(ROUND(($I$1*'Trends Settings '!$B$1),0)+2,"0")),'2019 Equip Index Factors'!B18)*0.01,0),I16))</f>
        <v>12</v>
      </c>
      <c r="J17" s="37">
        <f ca="1">IF(OR(B17=1,'M&amp;E Property Good Factor'!I18&gt;'Trends Settings '!$B$3),
ROUND('M&amp;E Property Good Factor'!I18*IF(B17&gt;ROUND($J$1*'Trends Settings '!$B$1,0),
INDIRECT("'2019 Equip Index Factors'!B"&amp;TEXT(ROUND(($J$1*'Trends Settings '!$B$1),0)+2,"0")),
'2019 Equip Index Factors'!B18)*0.01,0),
IF(OR('M&amp;E Property Good Factor'!I17 &gt; 'Trends Settings '!$B$3,B17 &lt;=ROUND($J$1*'Trends Settings '!$B$1,0)),
ROUND('Trends Settings '!$B$3*
IF(B17&gt;ROUND($J$1*'Trends Settings '!$B$1,0),INDIRECT("'2019 Equip Index Factors'!B"&amp;TEXT(ROUND(($J$1*'Trends Settings '!$B$1),0)+2,"0")),'2019 Equip Index Factors'!B18)*0.01,0),J16))</f>
        <v>13</v>
      </c>
      <c r="K17" s="37">
        <f ca="1">IF(OR(B17=1,'M&amp;E Property Good Factor'!J18&gt;'Trends Settings '!$B$3),
ROUND('M&amp;E Property Good Factor'!J18*IF(B17&gt;ROUND($K$1*'Trends Settings '!$B$1,0),
INDIRECT("'2019 Equip Index Factors'!B"&amp;TEXT(ROUND(($K$1*'Trends Settings '!$B$1),0)+2,"0")),
'2019 Equip Index Factors'!B18)*0.01,0),
IF(OR('M&amp;E Property Good Factor'!J17 &gt; 'Trends Settings '!$B$3,B17 &lt;=ROUND($K$1*'Trends Settings '!$B$1,0)),
ROUND('Trends Settings '!$B$3*
IF(B17&gt;ROUND($K$1*'Trends Settings '!$B$1,0),INDIRECT("'2019 Equip Index Factors'!B"&amp;TEXT(ROUND(($K$1*'Trends Settings '!$B$1),0)+2,"0")),'2019 Equip Index Factors'!B18)*0.01,0),K16))</f>
        <v>13</v>
      </c>
      <c r="L17" s="37">
        <f ca="1">IF(OR(B17=1,'M&amp;E Property Good Factor'!K18&gt;'Trends Settings '!$B$3),
ROUND('M&amp;E Property Good Factor'!K18*IF(B17&gt;ROUND($L$1*'Trends Settings '!$B$1,0),
INDIRECT("'2019 Equip Index Factors'!B"&amp;TEXT(ROUND(($L$1*'Trends Settings '!$B$1),0)+2,"0")),
'2019 Equip Index Factors'!B18)*0.01,0),
IF(OR('M&amp;E Property Good Factor'!K17 &gt; 'Trends Settings '!$B$3,B17 &lt;=ROUND($L$1*'Trends Settings '!$B$1,0)),
ROUND('Trends Settings '!$B$3*
IF(B17&gt;ROUND($L$1*'Trends Settings '!$B$1,0),INDIRECT("'2019 Equip Index Factors'!B"&amp;TEXT(ROUND(($L$1*'Trends Settings '!$B$1),0)+2,"0")),'2019 Equip Index Factors'!B18)*0.01,0),L16))</f>
        <v>14</v>
      </c>
      <c r="M17" s="37">
        <f ca="1">IF(OR(B17=1,'M&amp;E Property Good Factor'!L18&gt;'Trends Settings '!$B$3),
ROUND('M&amp;E Property Good Factor'!L18*IF(B17&gt;ROUND($M$1*'Trends Settings '!$B$1,0),
INDIRECT("'2019 Equip Index Factors'!B"&amp;TEXT(ROUND(($M$1*'Trends Settings '!$B$1),0)+2,"0")),
'2019 Equip Index Factors'!B18)*0.01,0),
IF(OR('M&amp;E Property Good Factor'!L17 &gt; 'Trends Settings '!$B$3,B17 &lt;=ROUND($M$1*'Trends Settings '!$B$1,0)),
ROUND('Trends Settings '!$B$3*
IF(B17&gt;ROUND($M$1*'Trends Settings '!$B$1,0),INDIRECT("'2019 Equip Index Factors'!B"&amp;TEXT(ROUND(($M$1*'Trends Settings '!$B$1),0)+2,"0")),'2019 Equip Index Factors'!B18)*0.01,0),M16))</f>
        <v>16</v>
      </c>
      <c r="N17" s="37">
        <f ca="1">IF(OR(B17=1,'M&amp;E Property Good Factor'!M18&gt;'Trends Settings '!$B$3),
ROUND('M&amp;E Property Good Factor'!M18*IF(B17&gt;ROUND($N$1*'Trends Settings '!$B$1,0),
INDIRECT("'2019 Equip Index Factors'!B"&amp;TEXT(ROUND(($N$1*'Trends Settings '!$B$1),0)+2,"0")),
'2019 Equip Index Factors'!B18)*0.01,0),
IF(OR('M&amp;E Property Good Factor'!M17 &gt; 'Trends Settings '!$B$3,B17 &lt;=ROUND($N$1*'Trends Settings '!$B$1,0)),
ROUND('Trends Settings '!$B$3*
IF(B17&gt;ROUND($N$1*'Trends Settings '!$B$1,0),INDIRECT("'2019 Equip Index Factors'!B"&amp;TEXT(ROUND(($N$1*'Trends Settings '!$B$1),0)+2,"0")),'2019 Equip Index Factors'!B18)*0.01,0),N16))</f>
        <v>21</v>
      </c>
      <c r="O17" s="37">
        <f ca="1">IF(OR(B17=1,'M&amp;E Property Good Factor'!N18&gt;'Trends Settings '!$B$3),
ROUND('M&amp;E Property Good Factor'!N18*IF(B17&gt;ROUND($O$1*'Trends Settings '!$B$1,0),
INDIRECT("'2019 Equip Index Factors'!B"&amp;TEXT(ROUND(($O$1*'Trends Settings '!$B$1),0)+2,"0")),
'2019 Equip Index Factors'!B18)*0.01,0),
IF(OR('M&amp;E Property Good Factor'!N17 &gt; 'Trends Settings '!$B$3,B17 &lt;=ROUND($O$1*'Trends Settings '!$B$1,0)),
ROUND('Trends Settings '!$B$3*
IF(B17&gt;ROUND($O$1*'Trends Settings '!$B$1,0),INDIRECT("'2019 Equip Index Factors'!B"&amp;TEXT(ROUND(($O$1*'Trends Settings '!$B$1),0)+2,"0")),'2019 Equip Index Factors'!B18)*0.01,0),O16))</f>
        <v>25</v>
      </c>
      <c r="P17" s="37">
        <f ca="1">IF(OR(B17=1,'M&amp;E Property Good Factor'!O18&gt;'Trends Settings '!$B$3),
ROUND('M&amp;E Property Good Factor'!O18*IF(B17&gt;ROUND($P$1*'Trends Settings '!$B$1,0),
INDIRECT("'2019 Equip Index Factors'!B"&amp;TEXT(ROUND(($P$1*'Trends Settings '!$B$1),0)+2,"0")),
'2019 Equip Index Factors'!B18)*0.01,0),
IF(OR('M&amp;E Property Good Factor'!O17 &gt; 'Trends Settings '!$B$3,B17 &lt;=ROUND($P$1*'Trends Settings '!$B$1,0)),
ROUND('Trends Settings '!$B$3*
IF(B17&gt;ROUND($P$1*'Trends Settings '!$B$1,0),INDIRECT("'2019 Equip Index Factors'!B"&amp;TEXT(ROUND(($P$1*'Trends Settings '!$B$1),0)+2,"0")),'2019 Equip Index Factors'!B18)*0.01,0),P16))</f>
        <v>37</v>
      </c>
      <c r="Q17" s="37">
        <f ca="1">IF(OR(B17=1,'M&amp;E Property Good Factor'!P18&gt;'Trends Settings '!$B$3),
ROUND('M&amp;E Property Good Factor'!P18*IF(B17&gt;ROUND($Q$1*'Trends Settings '!$B$1,0),
INDIRECT("'2019 Equip Index Factors'!B"&amp;TEXT(ROUND(($Q$1*'Trends Settings '!$B$1),0)+2,"0")),
'2019 Equip Index Factors'!B18)*0.01,0),
IF(OR('M&amp;E Property Good Factor'!P17 &gt; 'Trends Settings '!$B$3,B17 &lt;=ROUND($Q$1*'Trends Settings '!$B$1,0)),
ROUND('Trends Settings '!$B$3*
IF(B17&gt;ROUND($Q$1*'Trends Settings '!$B$1,0),INDIRECT("'2019 Equip Index Factors'!B"&amp;TEXT(ROUND(($Q$1*'Trends Settings '!$B$1),0)+2,"0")),'2019 Equip Index Factors'!B18)*0.01,0),Q16))</f>
        <v>41</v>
      </c>
      <c r="R17" s="37">
        <f ca="1">IF(OR(B17=1,'M&amp;E Property Good Factor'!Q18&gt;'Trends Settings '!$B$3),
ROUND('M&amp;E Property Good Factor'!Q18*IF(B17&gt;ROUND($R$1*'Trends Settings '!$B$1,0),
INDIRECT("'2019 Equip Index Factors'!B"&amp;TEXT(ROUND(($R$1*'Trends Settings '!$B$1),0)+2,"0")),
'2019 Equip Index Factors'!B18)*0.01,0),
IF(OR('M&amp;E Property Good Factor'!Q17 &gt; 'Trends Settings '!$B$3,B17 &lt;=ROUND($R$1*'Trends Settings '!$B$1,0)),
ROUND('Trends Settings '!$B$3*
IF(B17&gt;ROUND($R$1*'Trends Settings '!$B$1,0),INDIRECT("'2019 Equip Index Factors'!B"&amp;TEXT(ROUND(($R$1*'Trends Settings '!$B$1),0)+2,"0")),'2019 Equip Index Factors'!B18)*0.01,0),R16))</f>
        <v>53</v>
      </c>
      <c r="S17" s="37">
        <f ca="1">IF(OR(B17=1,'M&amp;E Property Good Factor'!R18&gt;'Trends Settings '!$B$3),
ROUND('M&amp;E Property Good Factor'!R18*IF(B17&gt;ROUND($S$1*'Trends Settings '!$B$1,0),
INDIRECT("'2019 Equip Index Factors'!B"&amp;TEXT(ROUND(($S$1*'Trends Settings '!$B$1),0)+2,"0")),
'2019 Equip Index Factors'!B18)*0.01,0),
IF(OR('M&amp;E Property Good Factor'!R17 &gt; 'Trends Settings '!$B$3,B17 &lt;=ROUND($S$1*'Trends Settings '!$B$1,0)),
ROUND('Trends Settings '!$B$3*
IF(B17&gt;ROUND($S$1*'Trends Settings '!$B$1,0),INDIRECT("'2019 Equip Index Factors'!B"&amp;TEXT(ROUND(($S$1*'Trends Settings '!$B$1),0)+2,"0")),'2019 Equip Index Factors'!B18)*0.01,0),S16))</f>
        <v>62</v>
      </c>
      <c r="T17" s="37">
        <f ca="1">IF(OR(B17=1,'M&amp;E Property Good Factor'!S18&gt;'Trends Settings '!$B$3),
ROUND('M&amp;E Property Good Factor'!S18*IF(B17&gt;ROUND($T$1*'Trends Settings '!$B$1,0),
INDIRECT("'2019 Equip Index Factors'!B"&amp;TEXT(ROUND(($T$1*'Trends Settings '!$B$1),0)+2,"0")),
'2019 Equip Index Factors'!B18)*0.01,0),
IF(OR('M&amp;E Property Good Factor'!S17 &gt; 'Trends Settings '!$B$3,B17 &lt;=ROUND($T$1*'Trends Settings '!$B$1,0)),
ROUND('Trends Settings '!$B$3*
IF(B17&gt;ROUND($T$1*'Trends Settings '!$B$1,0),INDIRECT("'2019 Equip Index Factors'!B"&amp;TEXT(ROUND(($T$1*'Trends Settings '!$B$1),0)+2,"0")),'2019 Equip Index Factors'!B18)*0.01,0),T16))</f>
        <v>75</v>
      </c>
      <c r="U17" s="37">
        <f ca="1">IF(OR(B17=1,'M&amp;E Property Good Factor'!T18&gt;'Trends Settings '!$B$3),
ROUND('M&amp;E Property Good Factor'!T18*IF(B17&gt;ROUND($U$1*'Trends Settings '!$B$1,0),
INDIRECT("'2019 Equip Index Factors'!B"&amp;TEXT(ROUND(($U$1*'Trends Settings '!$B$1),0)+2,"0")),
'2019 Equip Index Factors'!B18)*0.01,0),
IF(OR('M&amp;E Property Good Factor'!T17 &gt; 'Trends Settings '!$B$3,B17 &lt;=ROUND($U$1*'Trends Settings '!$B$1,0)),
ROUND('Trends Settings '!$B$3*
IF(B17&gt;ROUND($U$1*'Trends Settings '!$B$1,0),INDIRECT("'2019 Equip Index Factors'!B"&amp;TEXT(ROUND(($U$1*'Trends Settings '!$B$1),0)+2,"0")),'2019 Equip Index Factors'!B18)*0.01,0),U16))</f>
        <v>91</v>
      </c>
      <c r="V17" s="37">
        <f ca="1">IF(OR(B17=1,'M&amp;E Property Good Factor'!U18&gt;'Trends Settings '!$B$3),
ROUND('M&amp;E Property Good Factor'!U18*IF(B17&gt;ROUND($V$1*'Trends Settings '!$B$1,0),
INDIRECT("'2019 Equip Index Factors'!B"&amp;TEXT(ROUND(($V$1*'Trends Settings '!$B$1),0)+2,"0")),
'2019 Equip Index Factors'!B18)*0.01,0),
IF(OR('M&amp;E Property Good Factor'!U17 &gt; 'Trends Settings '!$B$3,B17 &lt;=ROUND($V$1*'Trends Settings '!$B$1,0)),
ROUND('Trends Settings '!$B$3*
IF(B17&gt;ROUND($V$1*'Trends Settings '!$B$1,0),INDIRECT("'2019 Equip Index Factors'!B"&amp;TEXT(ROUND(($V$1*'Trends Settings '!$B$1),0)+2,"0")),'2019 Equip Index Factors'!B18)*0.01,0),V16))</f>
        <v>103</v>
      </c>
      <c r="W17" s="37">
        <f ca="1">IF(OR(B17=1,'M&amp;E Property Good Factor'!V18&gt;'Trends Settings '!$B$3),
ROUND('M&amp;E Property Good Factor'!V18*IF(B17&gt;ROUND($W$1*'Trends Settings '!$B$1,0),
INDIRECT("'2019 Equip Index Factors'!B"&amp;TEXT(ROUND(($W$1*'Trends Settings '!$B$1),0)+2,"0")),
'2019 Equip Index Factors'!B18)*0.01,0),
IF(OR('M&amp;E Property Good Factor'!V17 &gt; 'Trends Settings '!$B$3,B17 &lt;=ROUND($W$1*'Trends Settings '!$B$1,0)),
ROUND('Trends Settings '!$B$3*
IF(B17&gt;ROUND($W$1*'Trends Settings '!$B$1,0),INDIRECT("'2019 Equip Index Factors'!B"&amp;TEXT(ROUND(($W$1*'Trends Settings '!$B$1),0)+2,"0")),'2019 Equip Index Factors'!B18)*0.01,0),W16))</f>
        <v>113</v>
      </c>
    </row>
    <row r="18" spans="1:23" ht="12.75" customHeight="1">
      <c r="A18" s="60">
        <v>2003</v>
      </c>
      <c r="B18" s="32">
        <v>17</v>
      </c>
      <c r="C18" s="37">
        <f ca="1">IF(OR(B18=1,'M&amp;E Property Good Factor'!B19&gt;'Trends Settings '!$B$3),ROUND('M&amp;E Property Good Factor'!B19*IF(B18&gt;ROUND($C$1*'Trends Settings '!$B$1,0),INDIRECT("'2019 Equip Index Factors'!B"&amp;TEXT(ROUND(($C$1*'Trends Settings '!$B$1),0)+2,"0")),'2019 Equip Index Factors'!B19)*0.01,0),IF(OR('M&amp;E Property Good Factor'!B18 &gt; 'Trends Settings '!$B$3,B18 &lt;=ROUND($C$1*'Trends Settings '!$B$1,0)),ROUND('Trends Settings '!$B$3*IF(B18&gt;ROUND($C$1*'Trends Settings '!$B$1,0),INDIRECT("'2019 Equip Index Factors'!B"&amp;TEXT(ROUND(($C$1*'Trends Settings '!$B$1),0)+2,"0")),'2019 Equip Index Factors'!B19)*0.01,0),C17))</f>
        <v>11</v>
      </c>
      <c r="D18" s="37">
        <f ca="1">IF(OR(B18=1,'M&amp;E Property Good Factor'!C19&gt;'Trends Settings '!$B$3),
ROUND('M&amp;E Property Good Factor'!C19*IF(B18&gt;ROUND($D$1*'Trends Settings '!$B$1,0),
INDIRECT("'2019 Equip Index Factors'!B"&amp;TEXT(ROUND(($D$1*'Trends Settings '!$B$1),0)+2,"0")),
'2019 Equip Index Factors'!B19)*0.01,0),
IF(OR('M&amp;E Property Good Factor'!C18 &gt; 'Trends Settings '!$B$3,B18 &lt;=ROUND($D$1*'Trends Settings '!$B$1,0)),
ROUND('Trends Settings '!$B$3*
IF(B18&gt;ROUND($D$1*'Trends Settings '!$B$1,0),INDIRECT("'2019 Equip Index Factors'!B"&amp;TEXT(ROUND(($D$1*'Trends Settings '!$B$1),0)+2,"0")),'2019 Equip Index Factors'!B19)*0.01,0),D17))</f>
        <v>11</v>
      </c>
      <c r="E18" s="37">
        <f ca="1">IF(OR(B18=1,'M&amp;E Property Good Factor'!D19&gt;'Trends Settings '!$B$3),
ROUND('M&amp;E Property Good Factor'!D19*IF(B18&gt;ROUND($E$1*'Trends Settings '!$B$1,0),
INDIRECT("'2019 Equip Index Factors'!B"&amp;TEXT(ROUND(($E$1*'Trends Settings '!$B$1),0)+2,"0")),
'2019 Equip Index Factors'!B19)*0.01,0),
IF(OR('M&amp;E Property Good Factor'!D18 &gt; 'Trends Settings '!$B$3,B18 &lt;=ROUND($E$1*'Trends Settings '!$B$1,0)),
ROUND('Trends Settings '!$B$3*
IF(B18&gt;ROUND($E$1*'Trends Settings '!$B$1,0),INDIRECT("'2019 Equip Index Factors'!B"&amp;TEXT(ROUND(($E$1*'Trends Settings '!$B$1),0)+2,"0")),'2019 Equip Index Factors'!B19)*0.01,0),E17))</f>
        <v>11</v>
      </c>
      <c r="F18" s="37">
        <f ca="1">IF(OR(B18=1,'M&amp;E Property Good Factor'!E19&gt;'Trends Settings '!$B$3),
ROUND('M&amp;E Property Good Factor'!E19*IF(B18&gt;ROUND($F$1*'Trends Settings '!$B$1,0),
INDIRECT("'2019 Equip Index Factors'!B"&amp;TEXT(ROUND(($F$1*'Trends Settings '!$B$1),0)+2,"0")),
'2019 Equip Index Factors'!B19)*0.01,0),
IF(OR('M&amp;E Property Good Factor'!E18 &gt; 'Trends Settings '!$B$3,B18 &lt;=ROUND($F$1*'Trends Settings '!$B$1,0)),
ROUND('Trends Settings '!$B$3*
IF(B18&gt;ROUND($F$1*'Trends Settings '!$B$1,0),INDIRECT("'2019 Equip Index Factors'!B"&amp;TEXT(ROUND(($F$1*'Trends Settings '!$B$1),0)+2,"0")),'2019 Equip Index Factors'!B19)*0.01,0),F17))</f>
        <v>11</v>
      </c>
      <c r="G18" s="37">
        <f ca="1">IF(OR(B18=1,'M&amp;E Property Good Factor'!F19&gt;'Trends Settings '!$B$3),
ROUND('M&amp;E Property Good Factor'!F19*IF(B18&gt;ROUND($G$1*'Trends Settings '!$B$1,0),
INDIRECT("'2019 Equip Index Factors'!B"&amp;TEXT(ROUND(($G$1*'Trends Settings '!$B$1),0)+2,"0")),
'2019 Equip Index Factors'!B19)*0.01,0),
IF(OR('M&amp;E Property Good Factor'!F18 &gt; 'Trends Settings '!$B$3,B18 &lt;=ROUND($G$1*'Trends Settings '!$B$1,0)),
ROUND('Trends Settings '!$B$3*
IF(B18&gt;ROUND($G$1*'Trends Settings '!$B$1,0),INDIRECT("'2019 Equip Index Factors'!B"&amp;TEXT(ROUND(($G$1*'Trends Settings '!$B$1),0)+2,"0")),'2019 Equip Index Factors'!B19)*0.01,0),G17))</f>
        <v>12</v>
      </c>
      <c r="H18" s="37">
        <f ca="1">IF(OR(B18=1,'M&amp;E Property Good Factor'!G19&gt;'Trends Settings '!$B$3),
ROUND('M&amp;E Property Good Factor'!G19*IF(B18&gt;ROUND($H$1*'Trends Settings '!$B$1,0),
INDIRECT("'2019 Equip Index Factors'!B"&amp;TEXT(ROUND(($H$1*'Trends Settings '!$B$1),0)+2,"0")),
'2019 Equip Index Factors'!B19)*0.01,0),
IF(OR('M&amp;E Property Good Factor'!G18 &gt; 'Trends Settings '!$B$3,B18 &lt;=ROUND($H$1*'Trends Settings '!$B$1,0)),
ROUND('Trends Settings '!$B$3*
IF(B18&gt;ROUND($H$1*'Trends Settings '!$B$1,0),INDIRECT("'2019 Equip Index Factors'!B"&amp;TEXT(ROUND(($H$1*'Trends Settings '!$B$1),0)+2,"0")),'2019 Equip Index Factors'!B19)*0.01,0),H17))</f>
        <v>12</v>
      </c>
      <c r="I18" s="37">
        <f ca="1">IF(OR(B18=1,'M&amp;E Property Good Factor'!H19&gt;'Trends Settings '!$B$3),
ROUND('M&amp;E Property Good Factor'!H19*IF(B18&gt;ROUND($I$1*'Trends Settings '!$B$1,0),
INDIRECT("'2019 Equip Index Factors'!B"&amp;TEXT(ROUND(($I$1*'Trends Settings '!$B$1),0)+2,"0")),
'2019 Equip Index Factors'!B19)*0.01,0),
IF(OR('M&amp;E Property Good Factor'!H18 &gt; 'Trends Settings '!$B$3,B18 &lt;=ROUND($I$1*'Trends Settings '!$B$1,0)),
ROUND('Trends Settings '!$B$3*
IF(B18&gt;ROUND($I$1*'Trends Settings '!$B$1,0),INDIRECT("'2019 Equip Index Factors'!B"&amp;TEXT(ROUND(($I$1*'Trends Settings '!$B$1),0)+2,"0")),'2019 Equip Index Factors'!B19)*0.01,0),I17))</f>
        <v>12</v>
      </c>
      <c r="J18" s="37">
        <f ca="1">IF(OR(B18=1,'M&amp;E Property Good Factor'!I19&gt;'Trends Settings '!$B$3),
ROUND('M&amp;E Property Good Factor'!I19*IF(B18&gt;ROUND($J$1*'Trends Settings '!$B$1,0),
INDIRECT("'2019 Equip Index Factors'!B"&amp;TEXT(ROUND(($J$1*'Trends Settings '!$B$1),0)+2,"0")),
'2019 Equip Index Factors'!B19)*0.01,0),
IF(OR('M&amp;E Property Good Factor'!I18 &gt; 'Trends Settings '!$B$3,B18 &lt;=ROUND($J$1*'Trends Settings '!$B$1,0)),
ROUND('Trends Settings '!$B$3*
IF(B18&gt;ROUND($J$1*'Trends Settings '!$B$1,0),INDIRECT("'2019 Equip Index Factors'!B"&amp;TEXT(ROUND(($J$1*'Trends Settings '!$B$1),0)+2,"0")),'2019 Equip Index Factors'!B19)*0.01,0),J17))</f>
        <v>13</v>
      </c>
      <c r="K18" s="37">
        <f ca="1">IF(OR(B18=1,'M&amp;E Property Good Factor'!J19&gt;'Trends Settings '!$B$3),
ROUND('M&amp;E Property Good Factor'!J19*IF(B18&gt;ROUND($K$1*'Trends Settings '!$B$1,0),
INDIRECT("'2019 Equip Index Factors'!B"&amp;TEXT(ROUND(($K$1*'Trends Settings '!$B$1),0)+2,"0")),
'2019 Equip Index Factors'!B19)*0.01,0),
IF(OR('M&amp;E Property Good Factor'!J18 &gt; 'Trends Settings '!$B$3,B18 &lt;=ROUND($K$1*'Trends Settings '!$B$1,0)),
ROUND('Trends Settings '!$B$3*
IF(B18&gt;ROUND($K$1*'Trends Settings '!$B$1,0),INDIRECT("'2019 Equip Index Factors'!B"&amp;TEXT(ROUND(($K$1*'Trends Settings '!$B$1),0)+2,"0")),'2019 Equip Index Factors'!B19)*0.01,0),K17))</f>
        <v>13</v>
      </c>
      <c r="L18" s="37">
        <f ca="1">IF(OR(B18=1,'M&amp;E Property Good Factor'!K19&gt;'Trends Settings '!$B$3),
ROUND('M&amp;E Property Good Factor'!K19*IF(B18&gt;ROUND($L$1*'Trends Settings '!$B$1,0),
INDIRECT("'2019 Equip Index Factors'!B"&amp;TEXT(ROUND(($L$1*'Trends Settings '!$B$1),0)+2,"0")),
'2019 Equip Index Factors'!B19)*0.01,0),
IF(OR('M&amp;E Property Good Factor'!K18 &gt; 'Trends Settings '!$B$3,B18 &lt;=ROUND($L$1*'Trends Settings '!$B$1,0)),
ROUND('Trends Settings '!$B$3*
IF(B18&gt;ROUND($L$1*'Trends Settings '!$B$1,0),INDIRECT("'2019 Equip Index Factors'!B"&amp;TEXT(ROUND(($L$1*'Trends Settings '!$B$1),0)+2,"0")),'2019 Equip Index Factors'!B19)*0.01,0),L17))</f>
        <v>14</v>
      </c>
      <c r="M18" s="37">
        <f ca="1">IF(OR(B18=1,'M&amp;E Property Good Factor'!L19&gt;'Trends Settings '!$B$3),
ROUND('M&amp;E Property Good Factor'!L19*IF(B18&gt;ROUND($M$1*'Trends Settings '!$B$1,0),
INDIRECT("'2019 Equip Index Factors'!B"&amp;TEXT(ROUND(($M$1*'Trends Settings '!$B$1),0)+2,"0")),
'2019 Equip Index Factors'!B19)*0.01,0),
IF(OR('M&amp;E Property Good Factor'!L18 &gt; 'Trends Settings '!$B$3,B18 &lt;=ROUND($M$1*'Trends Settings '!$B$1,0)),
ROUND('Trends Settings '!$B$3*
IF(B18&gt;ROUND($M$1*'Trends Settings '!$B$1,0),INDIRECT("'2019 Equip Index Factors'!B"&amp;TEXT(ROUND(($M$1*'Trends Settings '!$B$1),0)+2,"0")),'2019 Equip Index Factors'!B19)*0.01,0),M17))</f>
        <v>15</v>
      </c>
      <c r="N18" s="37">
        <f ca="1">IF(OR(B18=1,'M&amp;E Property Good Factor'!M19&gt;'Trends Settings '!$B$3),
ROUND('M&amp;E Property Good Factor'!M19*IF(B18&gt;ROUND($N$1*'Trends Settings '!$B$1,0),
INDIRECT("'2019 Equip Index Factors'!B"&amp;TEXT(ROUND(($N$1*'Trends Settings '!$B$1),0)+2,"0")),
'2019 Equip Index Factors'!B19)*0.01,0),
IF(OR('M&amp;E Property Good Factor'!M18 &gt; 'Trends Settings '!$B$3,B18 &lt;=ROUND($N$1*'Trends Settings '!$B$1,0)),
ROUND('Trends Settings '!$B$3*
IF(B18&gt;ROUND($N$1*'Trends Settings '!$B$1,0),INDIRECT("'2019 Equip Index Factors'!B"&amp;TEXT(ROUND(($N$1*'Trends Settings '!$B$1),0)+2,"0")),'2019 Equip Index Factors'!B19)*0.01,0),N17))</f>
        <v>17</v>
      </c>
      <c r="O18" s="37">
        <f ca="1">IF(OR(B18=1,'M&amp;E Property Good Factor'!N19&gt;'Trends Settings '!$B$3),
ROUND('M&amp;E Property Good Factor'!N19*IF(B18&gt;ROUND($O$1*'Trends Settings '!$B$1,0),
INDIRECT("'2019 Equip Index Factors'!B"&amp;TEXT(ROUND(($O$1*'Trends Settings '!$B$1),0)+2,"0")),
'2019 Equip Index Factors'!B19)*0.01,0),
IF(OR('M&amp;E Property Good Factor'!N18 &gt; 'Trends Settings '!$B$3,B18 &lt;=ROUND($O$1*'Trends Settings '!$B$1,0)),
ROUND('Trends Settings '!$B$3*
IF(B18&gt;ROUND($O$1*'Trends Settings '!$B$1,0),INDIRECT("'2019 Equip Index Factors'!B"&amp;TEXT(ROUND(($O$1*'Trends Settings '!$B$1),0)+2,"0")),'2019 Equip Index Factors'!B19)*0.01,0),O17))</f>
        <v>21</v>
      </c>
      <c r="P18" s="37">
        <f ca="1">IF(OR(B18=1,'M&amp;E Property Good Factor'!O19&gt;'Trends Settings '!$B$3),
ROUND('M&amp;E Property Good Factor'!O19*IF(B18&gt;ROUND($P$1*'Trends Settings '!$B$1,0),
INDIRECT("'2019 Equip Index Factors'!B"&amp;TEXT(ROUND(($P$1*'Trends Settings '!$B$1),0)+2,"0")),
'2019 Equip Index Factors'!B19)*0.01,0),
IF(OR('M&amp;E Property Good Factor'!O18 &gt; 'Trends Settings '!$B$3,B18 &lt;=ROUND($P$1*'Trends Settings '!$B$1,0)),
ROUND('Trends Settings '!$B$3*
IF(B18&gt;ROUND($P$1*'Trends Settings '!$B$1,0),INDIRECT("'2019 Equip Index Factors'!B"&amp;TEXT(ROUND(($P$1*'Trends Settings '!$B$1),0)+2,"0")),'2019 Equip Index Factors'!B19)*0.01,0),P17))</f>
        <v>32</v>
      </c>
      <c r="Q18" s="37">
        <f ca="1">IF(OR(B18=1,'M&amp;E Property Good Factor'!P19&gt;'Trends Settings '!$B$3),
ROUND('M&amp;E Property Good Factor'!P19*IF(B18&gt;ROUND($Q$1*'Trends Settings '!$B$1,0),
INDIRECT("'2019 Equip Index Factors'!B"&amp;TEXT(ROUND(($Q$1*'Trends Settings '!$B$1),0)+2,"0")),
'2019 Equip Index Factors'!B19)*0.01,0),
IF(OR('M&amp;E Property Good Factor'!P18 &gt; 'Trends Settings '!$B$3,B18 &lt;=ROUND($Q$1*'Trends Settings '!$B$1,0)),
ROUND('Trends Settings '!$B$3*
IF(B18&gt;ROUND($Q$1*'Trends Settings '!$B$1,0),INDIRECT("'2019 Equip Index Factors'!B"&amp;TEXT(ROUND(($Q$1*'Trends Settings '!$B$1),0)+2,"0")),'2019 Equip Index Factors'!B19)*0.01,0),Q17))</f>
        <v>38</v>
      </c>
      <c r="R18" s="37">
        <f ca="1">IF(OR(B18=1,'M&amp;E Property Good Factor'!Q19&gt;'Trends Settings '!$B$3),
ROUND('M&amp;E Property Good Factor'!Q19*IF(B18&gt;ROUND($R$1*'Trends Settings '!$B$1,0),
INDIRECT("'2019 Equip Index Factors'!B"&amp;TEXT(ROUND(($R$1*'Trends Settings '!$B$1),0)+2,"0")),
'2019 Equip Index Factors'!B19)*0.01,0),
IF(OR('M&amp;E Property Good Factor'!Q18 &gt; 'Trends Settings '!$B$3,B18 &lt;=ROUND($R$1*'Trends Settings '!$B$1,0)),
ROUND('Trends Settings '!$B$3*
IF(B18&gt;ROUND($R$1*'Trends Settings '!$B$1,0),INDIRECT("'2019 Equip Index Factors'!B"&amp;TEXT(ROUND(($R$1*'Trends Settings '!$B$1),0)+2,"0")),'2019 Equip Index Factors'!B19)*0.01,0),R17))</f>
        <v>48</v>
      </c>
      <c r="S18" s="37">
        <f ca="1">IF(OR(B18=1,'M&amp;E Property Good Factor'!R19&gt;'Trends Settings '!$B$3),
ROUND('M&amp;E Property Good Factor'!R19*IF(B18&gt;ROUND($S$1*'Trends Settings '!$B$1,0),
INDIRECT("'2019 Equip Index Factors'!B"&amp;TEXT(ROUND(($S$1*'Trends Settings '!$B$1),0)+2,"0")),
'2019 Equip Index Factors'!B19)*0.01,0),
IF(OR('M&amp;E Property Good Factor'!R18 &gt; 'Trends Settings '!$B$3,B18 &lt;=ROUND($S$1*'Trends Settings '!$B$1,0)),
ROUND('Trends Settings '!$B$3*
IF(B18&gt;ROUND($S$1*'Trends Settings '!$B$1,0),INDIRECT("'2019 Equip Index Factors'!B"&amp;TEXT(ROUND(($S$1*'Trends Settings '!$B$1),0)+2,"0")),'2019 Equip Index Factors'!B19)*0.01,0),S17))</f>
        <v>59</v>
      </c>
      <c r="T18" s="37">
        <f ca="1">IF(OR(B18=1,'M&amp;E Property Good Factor'!S19&gt;'Trends Settings '!$B$3),
ROUND('M&amp;E Property Good Factor'!S19*IF(B18&gt;ROUND($T$1*'Trends Settings '!$B$1,0),
INDIRECT("'2019 Equip Index Factors'!B"&amp;TEXT(ROUND(($T$1*'Trends Settings '!$B$1),0)+2,"0")),
'2019 Equip Index Factors'!B19)*0.01,0),
IF(OR('M&amp;E Property Good Factor'!S18 &gt; 'Trends Settings '!$B$3,B18 &lt;=ROUND($T$1*'Trends Settings '!$B$1,0)),
ROUND('Trends Settings '!$B$3*
IF(B18&gt;ROUND($T$1*'Trends Settings '!$B$1,0),INDIRECT("'2019 Equip Index Factors'!B"&amp;TEXT(ROUND(($T$1*'Trends Settings '!$B$1),0)+2,"0")),'2019 Equip Index Factors'!B19)*0.01,0),T17))</f>
        <v>72</v>
      </c>
      <c r="U18" s="37">
        <f ca="1">IF(OR(B18=1,'M&amp;E Property Good Factor'!T19&gt;'Trends Settings '!$B$3),
ROUND('M&amp;E Property Good Factor'!T19*IF(B18&gt;ROUND($U$1*'Trends Settings '!$B$1,0),
INDIRECT("'2019 Equip Index Factors'!B"&amp;TEXT(ROUND(($U$1*'Trends Settings '!$B$1),0)+2,"0")),
'2019 Equip Index Factors'!B19)*0.01,0),
IF(OR('M&amp;E Property Good Factor'!T18 &gt; 'Trends Settings '!$B$3,B18 &lt;=ROUND($U$1*'Trends Settings '!$B$1,0)),
ROUND('Trends Settings '!$B$3*
IF(B18&gt;ROUND($U$1*'Trends Settings '!$B$1,0),INDIRECT("'2019 Equip Index Factors'!B"&amp;TEXT(ROUND(($U$1*'Trends Settings '!$B$1),0)+2,"0")),'2019 Equip Index Factors'!B19)*0.01,0),U17))</f>
        <v>89</v>
      </c>
      <c r="V18" s="37">
        <f ca="1">IF(OR(B18=1,'M&amp;E Property Good Factor'!U19&gt;'Trends Settings '!$B$3),
ROUND('M&amp;E Property Good Factor'!U19*IF(B18&gt;ROUND($V$1*'Trends Settings '!$B$1,0),
INDIRECT("'2019 Equip Index Factors'!B"&amp;TEXT(ROUND(($V$1*'Trends Settings '!$B$1),0)+2,"0")),
'2019 Equip Index Factors'!B19)*0.01,0),
IF(OR('M&amp;E Property Good Factor'!U18 &gt; 'Trends Settings '!$B$3,B18 &lt;=ROUND($V$1*'Trends Settings '!$B$1,0)),
ROUND('Trends Settings '!$B$3*
IF(B18&gt;ROUND($V$1*'Trends Settings '!$B$1,0),INDIRECT("'2019 Equip Index Factors'!B"&amp;TEXT(ROUND(($V$1*'Trends Settings '!$B$1),0)+2,"0")),'2019 Equip Index Factors'!B19)*0.01,0),V17))</f>
        <v>103</v>
      </c>
      <c r="W18" s="37">
        <f ca="1">IF(OR(B18=1,'M&amp;E Property Good Factor'!V19&gt;'Trends Settings '!$B$3),
ROUND('M&amp;E Property Good Factor'!V19*IF(B18&gt;ROUND($W$1*'Trends Settings '!$B$1,0),
INDIRECT("'2019 Equip Index Factors'!B"&amp;TEXT(ROUND(($W$1*'Trends Settings '!$B$1),0)+2,"0")),
'2019 Equip Index Factors'!B19)*0.01,0),
IF(OR('M&amp;E Property Good Factor'!V18 &gt; 'Trends Settings '!$B$3,B18 &lt;=ROUND($W$1*'Trends Settings '!$B$1,0)),
ROUND('Trends Settings '!$B$3*
IF(B18&gt;ROUND($W$1*'Trends Settings '!$B$1,0),INDIRECT("'2019 Equip Index Factors'!B"&amp;TEXT(ROUND(($W$1*'Trends Settings '!$B$1),0)+2,"0")),'2019 Equip Index Factors'!B19)*0.01,0),W17))</f>
        <v>113</v>
      </c>
    </row>
    <row r="19" spans="1:23" ht="12.75" customHeight="1">
      <c r="A19" s="60">
        <v>2002</v>
      </c>
      <c r="B19" s="32">
        <v>18</v>
      </c>
      <c r="C19" s="37">
        <f ca="1">IF(OR(B19=1,'M&amp;E Property Good Factor'!B20&gt;'Trends Settings '!$B$3),ROUND('M&amp;E Property Good Factor'!B20*IF(B19&gt;ROUND($C$1*'Trends Settings '!$B$1,0),INDIRECT("'2019 Equip Index Factors'!B"&amp;TEXT(ROUND(($C$1*'Trends Settings '!$B$1),0)+2,"0")),'2019 Equip Index Factors'!B20)*0.01,0),IF(OR('M&amp;E Property Good Factor'!B19 &gt; 'Trends Settings '!$B$3,B19 &lt;=ROUND($C$1*'Trends Settings '!$B$1,0)),ROUND('Trends Settings '!$B$3*IF(B19&gt;ROUND($C$1*'Trends Settings '!$B$1,0),INDIRECT("'2019 Equip Index Factors'!B"&amp;TEXT(ROUND(($C$1*'Trends Settings '!$B$1),0)+2,"0")),'2019 Equip Index Factors'!B20)*0.01,0),C18))</f>
        <v>11</v>
      </c>
      <c r="D19" s="37">
        <f ca="1">IF(OR(B19=1,'M&amp;E Property Good Factor'!C20&gt;'Trends Settings '!$B$3),
ROUND('M&amp;E Property Good Factor'!C20*IF(B19&gt;ROUND($D$1*'Trends Settings '!$B$1,0),
INDIRECT("'2019 Equip Index Factors'!B"&amp;TEXT(ROUND(($D$1*'Trends Settings '!$B$1),0)+2,"0")),
'2019 Equip Index Factors'!B20)*0.01,0),
IF(OR('M&amp;E Property Good Factor'!C19 &gt; 'Trends Settings '!$B$3,B19 &lt;=ROUND($D$1*'Trends Settings '!$B$1,0)),
ROUND('Trends Settings '!$B$3*
IF(B19&gt;ROUND($D$1*'Trends Settings '!$B$1,0),INDIRECT("'2019 Equip Index Factors'!B"&amp;TEXT(ROUND(($D$1*'Trends Settings '!$B$1),0)+2,"0")),'2019 Equip Index Factors'!B20)*0.01,0),D18))</f>
        <v>11</v>
      </c>
      <c r="E19" s="37">
        <f ca="1">IF(OR(B19=1,'M&amp;E Property Good Factor'!D20&gt;'Trends Settings '!$B$3),
ROUND('M&amp;E Property Good Factor'!D20*IF(B19&gt;ROUND($E$1*'Trends Settings '!$B$1,0),
INDIRECT("'2019 Equip Index Factors'!B"&amp;TEXT(ROUND(($E$1*'Trends Settings '!$B$1),0)+2,"0")),
'2019 Equip Index Factors'!B20)*0.01,0),
IF(OR('M&amp;E Property Good Factor'!D19 &gt; 'Trends Settings '!$B$3,B19 &lt;=ROUND($E$1*'Trends Settings '!$B$1,0)),
ROUND('Trends Settings '!$B$3*
IF(B19&gt;ROUND($E$1*'Trends Settings '!$B$1,0),INDIRECT("'2019 Equip Index Factors'!B"&amp;TEXT(ROUND(($E$1*'Trends Settings '!$B$1),0)+2,"0")),'2019 Equip Index Factors'!B20)*0.01,0),E18))</f>
        <v>11</v>
      </c>
      <c r="F19" s="37">
        <f ca="1">IF(OR(B19=1,'M&amp;E Property Good Factor'!E20&gt;'Trends Settings '!$B$3),
ROUND('M&amp;E Property Good Factor'!E20*IF(B19&gt;ROUND($F$1*'Trends Settings '!$B$1,0),
INDIRECT("'2019 Equip Index Factors'!B"&amp;TEXT(ROUND(($F$1*'Trends Settings '!$B$1),0)+2,"0")),
'2019 Equip Index Factors'!B20)*0.01,0),
IF(OR('M&amp;E Property Good Factor'!E19 &gt; 'Trends Settings '!$B$3,B19 &lt;=ROUND($F$1*'Trends Settings '!$B$1,0)),
ROUND('Trends Settings '!$B$3*
IF(B19&gt;ROUND($F$1*'Trends Settings '!$B$1,0),INDIRECT("'2019 Equip Index Factors'!B"&amp;TEXT(ROUND(($F$1*'Trends Settings '!$B$1),0)+2,"0")),'2019 Equip Index Factors'!B20)*0.01,0),F18))</f>
        <v>11</v>
      </c>
      <c r="G19" s="37">
        <f ca="1">IF(OR(B19=1,'M&amp;E Property Good Factor'!F20&gt;'Trends Settings '!$B$3),
ROUND('M&amp;E Property Good Factor'!F20*IF(B19&gt;ROUND($G$1*'Trends Settings '!$B$1,0),
INDIRECT("'2019 Equip Index Factors'!B"&amp;TEXT(ROUND(($G$1*'Trends Settings '!$B$1),0)+2,"0")),
'2019 Equip Index Factors'!B20)*0.01,0),
IF(OR('M&amp;E Property Good Factor'!F19 &gt; 'Trends Settings '!$B$3,B19 &lt;=ROUND($G$1*'Trends Settings '!$B$1,0)),
ROUND('Trends Settings '!$B$3*
IF(B19&gt;ROUND($G$1*'Trends Settings '!$B$1,0),INDIRECT("'2019 Equip Index Factors'!B"&amp;TEXT(ROUND(($G$1*'Trends Settings '!$B$1),0)+2,"0")),'2019 Equip Index Factors'!B20)*0.01,0),G18))</f>
        <v>12</v>
      </c>
      <c r="H19" s="37">
        <f ca="1">IF(OR(B19=1,'M&amp;E Property Good Factor'!G20&gt;'Trends Settings '!$B$3),
ROUND('M&amp;E Property Good Factor'!G20*IF(B19&gt;ROUND($H$1*'Trends Settings '!$B$1,0),
INDIRECT("'2019 Equip Index Factors'!B"&amp;TEXT(ROUND(($H$1*'Trends Settings '!$B$1),0)+2,"0")),
'2019 Equip Index Factors'!B20)*0.01,0),
IF(OR('M&amp;E Property Good Factor'!G19 &gt; 'Trends Settings '!$B$3,B19 &lt;=ROUND($H$1*'Trends Settings '!$B$1,0)),
ROUND('Trends Settings '!$B$3*
IF(B19&gt;ROUND($H$1*'Trends Settings '!$B$1,0),INDIRECT("'2019 Equip Index Factors'!B"&amp;TEXT(ROUND(($H$1*'Trends Settings '!$B$1),0)+2,"0")),'2019 Equip Index Factors'!B20)*0.01,0),H18))</f>
        <v>12</v>
      </c>
      <c r="I19" s="37">
        <f ca="1">IF(OR(B19=1,'M&amp;E Property Good Factor'!H20&gt;'Trends Settings '!$B$3),
ROUND('M&amp;E Property Good Factor'!H20*IF(B19&gt;ROUND($I$1*'Trends Settings '!$B$1,0),
INDIRECT("'2019 Equip Index Factors'!B"&amp;TEXT(ROUND(($I$1*'Trends Settings '!$B$1),0)+2,"0")),
'2019 Equip Index Factors'!B20)*0.01,0),
IF(OR('M&amp;E Property Good Factor'!H19 &gt; 'Trends Settings '!$B$3,B19 &lt;=ROUND($I$1*'Trends Settings '!$B$1,0)),
ROUND('Trends Settings '!$B$3*
IF(B19&gt;ROUND($I$1*'Trends Settings '!$B$1,0),INDIRECT("'2019 Equip Index Factors'!B"&amp;TEXT(ROUND(($I$1*'Trends Settings '!$B$1),0)+2,"0")),'2019 Equip Index Factors'!B20)*0.01,0),I18))</f>
        <v>12</v>
      </c>
      <c r="J19" s="37">
        <f ca="1">IF(OR(B19=1,'M&amp;E Property Good Factor'!I20&gt;'Trends Settings '!$B$3),
ROUND('M&amp;E Property Good Factor'!I20*IF(B19&gt;ROUND($J$1*'Trends Settings '!$B$1,0),
INDIRECT("'2019 Equip Index Factors'!B"&amp;TEXT(ROUND(($J$1*'Trends Settings '!$B$1),0)+2,"0")),
'2019 Equip Index Factors'!B20)*0.01,0),
IF(OR('M&amp;E Property Good Factor'!I19 &gt; 'Trends Settings '!$B$3,B19 &lt;=ROUND($J$1*'Trends Settings '!$B$1,0)),
ROUND('Trends Settings '!$B$3*
IF(B19&gt;ROUND($J$1*'Trends Settings '!$B$1,0),INDIRECT("'2019 Equip Index Factors'!B"&amp;TEXT(ROUND(($J$1*'Trends Settings '!$B$1),0)+2,"0")),'2019 Equip Index Factors'!B20)*0.01,0),J18))</f>
        <v>13</v>
      </c>
      <c r="K19" s="37">
        <f ca="1">IF(OR(B19=1,'M&amp;E Property Good Factor'!J20&gt;'Trends Settings '!$B$3),
ROUND('M&amp;E Property Good Factor'!J20*IF(B19&gt;ROUND($K$1*'Trends Settings '!$B$1,0),
INDIRECT("'2019 Equip Index Factors'!B"&amp;TEXT(ROUND(($K$1*'Trends Settings '!$B$1),0)+2,"0")),
'2019 Equip Index Factors'!B20)*0.01,0),
IF(OR('M&amp;E Property Good Factor'!J19 &gt; 'Trends Settings '!$B$3,B19 &lt;=ROUND($K$1*'Trends Settings '!$B$1,0)),
ROUND('Trends Settings '!$B$3*
IF(B19&gt;ROUND($K$1*'Trends Settings '!$B$1,0),INDIRECT("'2019 Equip Index Factors'!B"&amp;TEXT(ROUND(($K$1*'Trends Settings '!$B$1),0)+2,"0")),'2019 Equip Index Factors'!B20)*0.01,0),K18))</f>
        <v>13</v>
      </c>
      <c r="L19" s="37">
        <f ca="1">IF(OR(B19=1,'M&amp;E Property Good Factor'!K20&gt;'Trends Settings '!$B$3),
ROUND('M&amp;E Property Good Factor'!K20*IF(B19&gt;ROUND($L$1*'Trends Settings '!$B$1,0),
INDIRECT("'2019 Equip Index Factors'!B"&amp;TEXT(ROUND(($L$1*'Trends Settings '!$B$1),0)+2,"0")),
'2019 Equip Index Factors'!B20)*0.01,0),
IF(OR('M&amp;E Property Good Factor'!K19 &gt; 'Trends Settings '!$B$3,B19 &lt;=ROUND($L$1*'Trends Settings '!$B$1,0)),
ROUND('Trends Settings '!$B$3*
IF(B19&gt;ROUND($L$1*'Trends Settings '!$B$1,0),INDIRECT("'2019 Equip Index Factors'!B"&amp;TEXT(ROUND(($L$1*'Trends Settings '!$B$1),0)+2,"0")),'2019 Equip Index Factors'!B20)*0.01,0),L18))</f>
        <v>14</v>
      </c>
      <c r="M19" s="37">
        <f ca="1">IF(OR(B19=1,'M&amp;E Property Good Factor'!L20&gt;'Trends Settings '!$B$3),
ROUND('M&amp;E Property Good Factor'!L20*IF(B19&gt;ROUND($M$1*'Trends Settings '!$B$1,0),
INDIRECT("'2019 Equip Index Factors'!B"&amp;TEXT(ROUND(($M$1*'Trends Settings '!$B$1),0)+2,"0")),
'2019 Equip Index Factors'!B20)*0.01,0),
IF(OR('M&amp;E Property Good Factor'!L19 &gt; 'Trends Settings '!$B$3,B19 &lt;=ROUND($M$1*'Trends Settings '!$B$1,0)),
ROUND('Trends Settings '!$B$3*
IF(B19&gt;ROUND($M$1*'Trends Settings '!$B$1,0),INDIRECT("'2019 Equip Index Factors'!B"&amp;TEXT(ROUND(($M$1*'Trends Settings '!$B$1),0)+2,"0")),'2019 Equip Index Factors'!B20)*0.01,0),M18))</f>
        <v>15</v>
      </c>
      <c r="N19" s="37">
        <f ca="1">IF(OR(B19=1,'M&amp;E Property Good Factor'!M20&gt;'Trends Settings '!$B$3),
ROUND('M&amp;E Property Good Factor'!M20*IF(B19&gt;ROUND($N$1*'Trends Settings '!$B$1,0),
INDIRECT("'2019 Equip Index Factors'!B"&amp;TEXT(ROUND(($N$1*'Trends Settings '!$B$1),0)+2,"0")),
'2019 Equip Index Factors'!B20)*0.01,0),
IF(OR('M&amp;E Property Good Factor'!M19 &gt; 'Trends Settings '!$B$3,B19 &lt;=ROUND($N$1*'Trends Settings '!$B$1,0)),
ROUND('Trends Settings '!$B$3*
IF(B19&gt;ROUND($N$1*'Trends Settings '!$B$1,0),INDIRECT("'2019 Equip Index Factors'!B"&amp;TEXT(ROUND(($N$1*'Trends Settings '!$B$1),0)+2,"0")),'2019 Equip Index Factors'!B20)*0.01,0),N18))</f>
        <v>15</v>
      </c>
      <c r="O19" s="37">
        <f ca="1">IF(OR(B19=1,'M&amp;E Property Good Factor'!N20&gt;'Trends Settings '!$B$3),
ROUND('M&amp;E Property Good Factor'!N20*IF(B19&gt;ROUND($O$1*'Trends Settings '!$B$1,0),
INDIRECT("'2019 Equip Index Factors'!B"&amp;TEXT(ROUND(($O$1*'Trends Settings '!$B$1),0)+2,"0")),
'2019 Equip Index Factors'!B20)*0.01,0),
IF(OR('M&amp;E Property Good Factor'!N19 &gt; 'Trends Settings '!$B$3,B19 &lt;=ROUND($O$1*'Trends Settings '!$B$1,0)),
ROUND('Trends Settings '!$B$3*
IF(B19&gt;ROUND($O$1*'Trends Settings '!$B$1,0),INDIRECT("'2019 Equip Index Factors'!B"&amp;TEXT(ROUND(($O$1*'Trends Settings '!$B$1),0)+2,"0")),'2019 Equip Index Factors'!B20)*0.01,0),O18))</f>
        <v>18</v>
      </c>
      <c r="P19" s="37">
        <f ca="1">IF(OR(B19=1,'M&amp;E Property Good Factor'!O20&gt;'Trends Settings '!$B$3),
ROUND('M&amp;E Property Good Factor'!O20*IF(B19&gt;ROUND($P$1*'Trends Settings '!$B$1,0),
INDIRECT("'2019 Equip Index Factors'!B"&amp;TEXT(ROUND(($P$1*'Trends Settings '!$B$1),0)+2,"0")),
'2019 Equip Index Factors'!B20)*0.01,0),
IF(OR('M&amp;E Property Good Factor'!O19 &gt; 'Trends Settings '!$B$3,B19 &lt;=ROUND($P$1*'Trends Settings '!$B$1,0)),
ROUND('Trends Settings '!$B$3*
IF(B19&gt;ROUND($P$1*'Trends Settings '!$B$1,0),INDIRECT("'2019 Equip Index Factors'!B"&amp;TEXT(ROUND(($P$1*'Trends Settings '!$B$1),0)+2,"0")),'2019 Equip Index Factors'!B20)*0.01,0),P18))</f>
        <v>28</v>
      </c>
      <c r="Q19" s="37">
        <f ca="1">IF(OR(B19=1,'M&amp;E Property Good Factor'!P20&gt;'Trends Settings '!$B$3),
ROUND('M&amp;E Property Good Factor'!P20*IF(B19&gt;ROUND($Q$1*'Trends Settings '!$B$1,0),
INDIRECT("'2019 Equip Index Factors'!B"&amp;TEXT(ROUND(($Q$1*'Trends Settings '!$B$1),0)+2,"0")),
'2019 Equip Index Factors'!B20)*0.01,0),
IF(OR('M&amp;E Property Good Factor'!P19 &gt; 'Trends Settings '!$B$3,B19 &lt;=ROUND($Q$1*'Trends Settings '!$B$1,0)),
ROUND('Trends Settings '!$B$3*
IF(B19&gt;ROUND($Q$1*'Trends Settings '!$B$1,0),INDIRECT("'2019 Equip Index Factors'!B"&amp;TEXT(ROUND(($Q$1*'Trends Settings '!$B$1),0)+2,"0")),'2019 Equip Index Factors'!B20)*0.01,0),Q18))</f>
        <v>34</v>
      </c>
      <c r="R19" s="37">
        <f ca="1">IF(OR(B19=1,'M&amp;E Property Good Factor'!Q20&gt;'Trends Settings '!$B$3),
ROUND('M&amp;E Property Good Factor'!Q20*IF(B19&gt;ROUND($R$1*'Trends Settings '!$B$1,0),
INDIRECT("'2019 Equip Index Factors'!B"&amp;TEXT(ROUND(($R$1*'Trends Settings '!$B$1),0)+2,"0")),
'2019 Equip Index Factors'!B20)*0.01,0),
IF(OR('M&amp;E Property Good Factor'!Q19 &gt; 'Trends Settings '!$B$3,B19 &lt;=ROUND($R$1*'Trends Settings '!$B$1,0)),
ROUND('Trends Settings '!$B$3*
IF(B19&gt;ROUND($R$1*'Trends Settings '!$B$1,0),INDIRECT("'2019 Equip Index Factors'!B"&amp;TEXT(ROUND(($R$1*'Trends Settings '!$B$1),0)+2,"0")),'2019 Equip Index Factors'!B20)*0.01,0),R18))</f>
        <v>45</v>
      </c>
      <c r="S19" s="37">
        <f ca="1">IF(OR(B19=1,'M&amp;E Property Good Factor'!R20&gt;'Trends Settings '!$B$3),
ROUND('M&amp;E Property Good Factor'!R20*IF(B19&gt;ROUND($S$1*'Trends Settings '!$B$1,0),
INDIRECT("'2019 Equip Index Factors'!B"&amp;TEXT(ROUND(($S$1*'Trends Settings '!$B$1),0)+2,"0")),
'2019 Equip Index Factors'!B20)*0.01,0),
IF(OR('M&amp;E Property Good Factor'!R19 &gt; 'Trends Settings '!$B$3,B19 &lt;=ROUND($S$1*'Trends Settings '!$B$1,0)),
ROUND('Trends Settings '!$B$3*
IF(B19&gt;ROUND($S$1*'Trends Settings '!$B$1,0),INDIRECT("'2019 Equip Index Factors'!B"&amp;TEXT(ROUND(($S$1*'Trends Settings '!$B$1),0)+2,"0")),'2019 Equip Index Factors'!B20)*0.01,0),S18))</f>
        <v>54</v>
      </c>
      <c r="T19" s="37">
        <f ca="1">IF(OR(B19=1,'M&amp;E Property Good Factor'!S20&gt;'Trends Settings '!$B$3),
ROUND('M&amp;E Property Good Factor'!S20*IF(B19&gt;ROUND($T$1*'Trends Settings '!$B$1,0),
INDIRECT("'2019 Equip Index Factors'!B"&amp;TEXT(ROUND(($T$1*'Trends Settings '!$B$1),0)+2,"0")),
'2019 Equip Index Factors'!B20)*0.01,0),
IF(OR('M&amp;E Property Good Factor'!S19 &gt; 'Trends Settings '!$B$3,B19 &lt;=ROUND($T$1*'Trends Settings '!$B$1,0)),
ROUND('Trends Settings '!$B$3*
IF(B19&gt;ROUND($T$1*'Trends Settings '!$B$1,0),INDIRECT("'2019 Equip Index Factors'!B"&amp;TEXT(ROUND(($T$1*'Trends Settings '!$B$1),0)+2,"0")),'2019 Equip Index Factors'!B20)*0.01,0),T18))</f>
        <v>68</v>
      </c>
      <c r="U19" s="37">
        <f ca="1">IF(OR(B19=1,'M&amp;E Property Good Factor'!T20&gt;'Trends Settings '!$B$3),
ROUND('M&amp;E Property Good Factor'!T20*IF(B19&gt;ROUND($U$1*'Trends Settings '!$B$1,0),
INDIRECT("'2019 Equip Index Factors'!B"&amp;TEXT(ROUND(($U$1*'Trends Settings '!$B$1),0)+2,"0")),
'2019 Equip Index Factors'!B20)*0.01,0),
IF(OR('M&amp;E Property Good Factor'!T19 &gt; 'Trends Settings '!$B$3,B19 &lt;=ROUND($U$1*'Trends Settings '!$B$1,0)),
ROUND('Trends Settings '!$B$3*
IF(B19&gt;ROUND($U$1*'Trends Settings '!$B$1,0),INDIRECT("'2019 Equip Index Factors'!B"&amp;TEXT(ROUND(($U$1*'Trends Settings '!$B$1),0)+2,"0")),'2019 Equip Index Factors'!B20)*0.01,0),U18))</f>
        <v>88</v>
      </c>
      <c r="V19" s="37">
        <f ca="1">IF(OR(B19=1,'M&amp;E Property Good Factor'!U20&gt;'Trends Settings '!$B$3),
ROUND('M&amp;E Property Good Factor'!U20*IF(B19&gt;ROUND($V$1*'Trends Settings '!$B$1,0),
INDIRECT("'2019 Equip Index Factors'!B"&amp;TEXT(ROUND(($V$1*'Trends Settings '!$B$1),0)+2,"0")),
'2019 Equip Index Factors'!B20)*0.01,0),
IF(OR('M&amp;E Property Good Factor'!U19 &gt; 'Trends Settings '!$B$3,B19 &lt;=ROUND($V$1*'Trends Settings '!$B$1,0)),
ROUND('Trends Settings '!$B$3*
IF(B19&gt;ROUND($V$1*'Trends Settings '!$B$1,0),INDIRECT("'2019 Equip Index Factors'!B"&amp;TEXT(ROUND(($V$1*'Trends Settings '!$B$1),0)+2,"0")),'2019 Equip Index Factors'!B20)*0.01,0),V18))</f>
        <v>102</v>
      </c>
      <c r="W19" s="37">
        <f ca="1">IF(OR(B19=1,'M&amp;E Property Good Factor'!V20&gt;'Trends Settings '!$B$3),
ROUND('M&amp;E Property Good Factor'!V20*IF(B19&gt;ROUND($W$1*'Trends Settings '!$B$1,0),
INDIRECT("'2019 Equip Index Factors'!B"&amp;TEXT(ROUND(($W$1*'Trends Settings '!$B$1),0)+2,"0")),
'2019 Equip Index Factors'!B20)*0.01,0),
IF(OR('M&amp;E Property Good Factor'!V19 &gt; 'Trends Settings '!$B$3,B19 &lt;=ROUND($W$1*'Trends Settings '!$B$1,0)),
ROUND('Trends Settings '!$B$3*
IF(B19&gt;ROUND($W$1*'Trends Settings '!$B$1,0),INDIRECT("'2019 Equip Index Factors'!B"&amp;TEXT(ROUND(($W$1*'Trends Settings '!$B$1),0)+2,"0")),'2019 Equip Index Factors'!B20)*0.01,0),W18))</f>
        <v>112</v>
      </c>
    </row>
    <row r="20" spans="1:23" ht="12.75" customHeight="1">
      <c r="A20" s="60">
        <v>2001</v>
      </c>
      <c r="B20" s="32">
        <v>19</v>
      </c>
      <c r="C20" s="37">
        <f ca="1">IF(OR(B20=1,'M&amp;E Property Good Factor'!B21&gt;'Trends Settings '!$B$3),ROUND('M&amp;E Property Good Factor'!B21*IF(B20&gt;ROUND($C$1*'Trends Settings '!$B$1,0),INDIRECT("'2019 Equip Index Factors'!B"&amp;TEXT(ROUND(($C$1*'Trends Settings '!$B$1),0)+2,"0")),'2019 Equip Index Factors'!B21)*0.01,0),IF(OR('M&amp;E Property Good Factor'!B20 &gt; 'Trends Settings '!$B$3,B20 &lt;=ROUND($C$1*'Trends Settings '!$B$1,0)),ROUND('Trends Settings '!$B$3*IF(B20&gt;ROUND($C$1*'Trends Settings '!$B$1,0),INDIRECT("'2019 Equip Index Factors'!B"&amp;TEXT(ROUND(($C$1*'Trends Settings '!$B$1),0)+2,"0")),'2019 Equip Index Factors'!B21)*0.01,0),C19))</f>
        <v>11</v>
      </c>
      <c r="D20" s="37">
        <f ca="1">IF(OR(B20=1,'M&amp;E Property Good Factor'!C21&gt;'Trends Settings '!$B$3),
ROUND('M&amp;E Property Good Factor'!C21*IF(B20&gt;ROUND($D$1*'Trends Settings '!$B$1,0),
INDIRECT("'2019 Equip Index Factors'!B"&amp;TEXT(ROUND(($D$1*'Trends Settings '!$B$1),0)+2,"0")),
'2019 Equip Index Factors'!B21)*0.01,0),
IF(OR('M&amp;E Property Good Factor'!C20 &gt; 'Trends Settings '!$B$3,B20 &lt;=ROUND($D$1*'Trends Settings '!$B$1,0)),
ROUND('Trends Settings '!$B$3*
IF(B20&gt;ROUND($D$1*'Trends Settings '!$B$1,0),INDIRECT("'2019 Equip Index Factors'!B"&amp;TEXT(ROUND(($D$1*'Trends Settings '!$B$1),0)+2,"0")),'2019 Equip Index Factors'!B21)*0.01,0),D19))</f>
        <v>11</v>
      </c>
      <c r="E20" s="37">
        <f ca="1">IF(OR(B20=1,'M&amp;E Property Good Factor'!D21&gt;'Trends Settings '!$B$3),
ROUND('M&amp;E Property Good Factor'!D21*IF(B20&gt;ROUND($E$1*'Trends Settings '!$B$1,0),
INDIRECT("'2019 Equip Index Factors'!B"&amp;TEXT(ROUND(($E$1*'Trends Settings '!$B$1),0)+2,"0")),
'2019 Equip Index Factors'!B21)*0.01,0),
IF(OR('M&amp;E Property Good Factor'!D20 &gt; 'Trends Settings '!$B$3,B20 &lt;=ROUND($E$1*'Trends Settings '!$B$1,0)),
ROUND('Trends Settings '!$B$3*
IF(B20&gt;ROUND($E$1*'Trends Settings '!$B$1,0),INDIRECT("'2019 Equip Index Factors'!B"&amp;TEXT(ROUND(($E$1*'Trends Settings '!$B$1),0)+2,"0")),'2019 Equip Index Factors'!B21)*0.01,0),E19))</f>
        <v>11</v>
      </c>
      <c r="F20" s="37">
        <f ca="1">IF(OR(B20=1,'M&amp;E Property Good Factor'!E21&gt;'Trends Settings '!$B$3),
ROUND('M&amp;E Property Good Factor'!E21*IF(B20&gt;ROUND($F$1*'Trends Settings '!$B$1,0),
INDIRECT("'2019 Equip Index Factors'!B"&amp;TEXT(ROUND(($F$1*'Trends Settings '!$B$1),0)+2,"0")),
'2019 Equip Index Factors'!B21)*0.01,0),
IF(OR('M&amp;E Property Good Factor'!E20 &gt; 'Trends Settings '!$B$3,B20 &lt;=ROUND($F$1*'Trends Settings '!$B$1,0)),
ROUND('Trends Settings '!$B$3*
IF(B20&gt;ROUND($F$1*'Trends Settings '!$B$1,0),INDIRECT("'2019 Equip Index Factors'!B"&amp;TEXT(ROUND(($F$1*'Trends Settings '!$B$1),0)+2,"0")),'2019 Equip Index Factors'!B21)*0.01,0),F19))</f>
        <v>11</v>
      </c>
      <c r="G20" s="37">
        <f ca="1">IF(OR(B20=1,'M&amp;E Property Good Factor'!F21&gt;'Trends Settings '!$B$3),
ROUND('M&amp;E Property Good Factor'!F21*IF(B20&gt;ROUND($G$1*'Trends Settings '!$B$1,0),
INDIRECT("'2019 Equip Index Factors'!B"&amp;TEXT(ROUND(($G$1*'Trends Settings '!$B$1),0)+2,"0")),
'2019 Equip Index Factors'!B21)*0.01,0),
IF(OR('M&amp;E Property Good Factor'!F20 &gt; 'Trends Settings '!$B$3,B20 &lt;=ROUND($G$1*'Trends Settings '!$B$1,0)),
ROUND('Trends Settings '!$B$3*
IF(B20&gt;ROUND($G$1*'Trends Settings '!$B$1,0),INDIRECT("'2019 Equip Index Factors'!B"&amp;TEXT(ROUND(($G$1*'Trends Settings '!$B$1),0)+2,"0")),'2019 Equip Index Factors'!B21)*0.01,0),G19))</f>
        <v>12</v>
      </c>
      <c r="H20" s="37">
        <f ca="1">IF(OR(B20=1,'M&amp;E Property Good Factor'!G21&gt;'Trends Settings '!$B$3),
ROUND('M&amp;E Property Good Factor'!G21*IF(B20&gt;ROUND($H$1*'Trends Settings '!$B$1,0),
INDIRECT("'2019 Equip Index Factors'!B"&amp;TEXT(ROUND(($H$1*'Trends Settings '!$B$1),0)+2,"0")),
'2019 Equip Index Factors'!B21)*0.01,0),
IF(OR('M&amp;E Property Good Factor'!G20 &gt; 'Trends Settings '!$B$3,B20 &lt;=ROUND($H$1*'Trends Settings '!$B$1,0)),
ROUND('Trends Settings '!$B$3*
IF(B20&gt;ROUND($H$1*'Trends Settings '!$B$1,0),INDIRECT("'2019 Equip Index Factors'!B"&amp;TEXT(ROUND(($H$1*'Trends Settings '!$B$1),0)+2,"0")),'2019 Equip Index Factors'!B21)*0.01,0),H19))</f>
        <v>12</v>
      </c>
      <c r="I20" s="37">
        <f ca="1">IF(OR(B20=1,'M&amp;E Property Good Factor'!H21&gt;'Trends Settings '!$B$3),
ROUND('M&amp;E Property Good Factor'!H21*IF(B20&gt;ROUND($I$1*'Trends Settings '!$B$1,0),
INDIRECT("'2019 Equip Index Factors'!B"&amp;TEXT(ROUND(($I$1*'Trends Settings '!$B$1),0)+2,"0")),
'2019 Equip Index Factors'!B21)*0.01,0),
IF(OR('M&amp;E Property Good Factor'!H20 &gt; 'Trends Settings '!$B$3,B20 &lt;=ROUND($I$1*'Trends Settings '!$B$1,0)),
ROUND('Trends Settings '!$B$3*
IF(B20&gt;ROUND($I$1*'Trends Settings '!$B$1,0),INDIRECT("'2019 Equip Index Factors'!B"&amp;TEXT(ROUND(($I$1*'Trends Settings '!$B$1),0)+2,"0")),'2019 Equip Index Factors'!B21)*0.01,0),I19))</f>
        <v>12</v>
      </c>
      <c r="J20" s="37">
        <f ca="1">IF(OR(B20=1,'M&amp;E Property Good Factor'!I21&gt;'Trends Settings '!$B$3),
ROUND('M&amp;E Property Good Factor'!I21*IF(B20&gt;ROUND($J$1*'Trends Settings '!$B$1,0),
INDIRECT("'2019 Equip Index Factors'!B"&amp;TEXT(ROUND(($J$1*'Trends Settings '!$B$1),0)+2,"0")),
'2019 Equip Index Factors'!B21)*0.01,0),
IF(OR('M&amp;E Property Good Factor'!I20 &gt; 'Trends Settings '!$B$3,B20 &lt;=ROUND($J$1*'Trends Settings '!$B$1,0)),
ROUND('Trends Settings '!$B$3*
IF(B20&gt;ROUND($J$1*'Trends Settings '!$B$1,0),INDIRECT("'2019 Equip Index Factors'!B"&amp;TEXT(ROUND(($J$1*'Trends Settings '!$B$1),0)+2,"0")),'2019 Equip Index Factors'!B21)*0.01,0),J19))</f>
        <v>13</v>
      </c>
      <c r="K20" s="37">
        <f ca="1">IF(OR(B20=1,'M&amp;E Property Good Factor'!J21&gt;'Trends Settings '!$B$3),
ROUND('M&amp;E Property Good Factor'!J21*IF(B20&gt;ROUND($K$1*'Trends Settings '!$B$1,0),
INDIRECT("'2019 Equip Index Factors'!B"&amp;TEXT(ROUND(($K$1*'Trends Settings '!$B$1),0)+2,"0")),
'2019 Equip Index Factors'!B21)*0.01,0),
IF(OR('M&amp;E Property Good Factor'!J20 &gt; 'Trends Settings '!$B$3,B20 &lt;=ROUND($K$1*'Trends Settings '!$B$1,0)),
ROUND('Trends Settings '!$B$3*
IF(B20&gt;ROUND($K$1*'Trends Settings '!$B$1,0),INDIRECT("'2019 Equip Index Factors'!B"&amp;TEXT(ROUND(($K$1*'Trends Settings '!$B$1),0)+2,"0")),'2019 Equip Index Factors'!B21)*0.01,0),K19))</f>
        <v>13</v>
      </c>
      <c r="L20" s="37">
        <f ca="1">IF(OR(B20=1,'M&amp;E Property Good Factor'!K21&gt;'Trends Settings '!$B$3),
ROUND('M&amp;E Property Good Factor'!K21*IF(B20&gt;ROUND($L$1*'Trends Settings '!$B$1,0),
INDIRECT("'2019 Equip Index Factors'!B"&amp;TEXT(ROUND(($L$1*'Trends Settings '!$B$1),0)+2,"0")),
'2019 Equip Index Factors'!B21)*0.01,0),
IF(OR('M&amp;E Property Good Factor'!K20 &gt; 'Trends Settings '!$B$3,B20 &lt;=ROUND($L$1*'Trends Settings '!$B$1,0)),
ROUND('Trends Settings '!$B$3*
IF(B20&gt;ROUND($L$1*'Trends Settings '!$B$1,0),INDIRECT("'2019 Equip Index Factors'!B"&amp;TEXT(ROUND(($L$1*'Trends Settings '!$B$1),0)+2,"0")),'2019 Equip Index Factors'!B21)*0.01,0),L19))</f>
        <v>14</v>
      </c>
      <c r="M20" s="37">
        <f ca="1">IF(OR(B20=1,'M&amp;E Property Good Factor'!L21&gt;'Trends Settings '!$B$3),
ROUND('M&amp;E Property Good Factor'!L21*IF(B20&gt;ROUND($M$1*'Trends Settings '!$B$1,0),
INDIRECT("'2019 Equip Index Factors'!B"&amp;TEXT(ROUND(($M$1*'Trends Settings '!$B$1),0)+2,"0")),
'2019 Equip Index Factors'!B21)*0.01,0),
IF(OR('M&amp;E Property Good Factor'!L20 &gt; 'Trends Settings '!$B$3,B20 &lt;=ROUND($M$1*'Trends Settings '!$B$1,0)),
ROUND('Trends Settings '!$B$3*
IF(B20&gt;ROUND($M$1*'Trends Settings '!$B$1,0),INDIRECT("'2019 Equip Index Factors'!B"&amp;TEXT(ROUND(($M$1*'Trends Settings '!$B$1),0)+2,"0")),'2019 Equip Index Factors'!B21)*0.01,0),M19))</f>
        <v>15</v>
      </c>
      <c r="N20" s="37">
        <f ca="1">IF(OR(B20=1,'M&amp;E Property Good Factor'!M21&gt;'Trends Settings '!$B$3),
ROUND('M&amp;E Property Good Factor'!M21*IF(B20&gt;ROUND($N$1*'Trends Settings '!$B$1,0),
INDIRECT("'2019 Equip Index Factors'!B"&amp;TEXT(ROUND(($N$1*'Trends Settings '!$B$1),0)+2,"0")),
'2019 Equip Index Factors'!B21)*0.01,0),
IF(OR('M&amp;E Property Good Factor'!M20 &gt; 'Trends Settings '!$B$3,B20 &lt;=ROUND($N$1*'Trends Settings '!$B$1,0)),
ROUND('Trends Settings '!$B$3*
IF(B20&gt;ROUND($N$1*'Trends Settings '!$B$1,0),INDIRECT("'2019 Equip Index Factors'!B"&amp;TEXT(ROUND(($N$1*'Trends Settings '!$B$1),0)+2,"0")),'2019 Equip Index Factors'!B21)*0.01,0),N19))</f>
        <v>15</v>
      </c>
      <c r="O20" s="37">
        <f ca="1">IF(OR(B20=1,'M&amp;E Property Good Factor'!N21&gt;'Trends Settings '!$B$3),
ROUND('M&amp;E Property Good Factor'!N21*IF(B20&gt;ROUND($O$1*'Trends Settings '!$B$1,0),
INDIRECT("'2019 Equip Index Factors'!B"&amp;TEXT(ROUND(($O$1*'Trends Settings '!$B$1),0)+2,"0")),
'2019 Equip Index Factors'!B21)*0.01,0),
IF(OR('M&amp;E Property Good Factor'!N20 &gt; 'Trends Settings '!$B$3,B20 &lt;=ROUND($O$1*'Trends Settings '!$B$1,0)),
ROUND('Trends Settings '!$B$3*
IF(B20&gt;ROUND($O$1*'Trends Settings '!$B$1,0),INDIRECT("'2019 Equip Index Factors'!B"&amp;TEXT(ROUND(($O$1*'Trends Settings '!$B$1),0)+2,"0")),'2019 Equip Index Factors'!B21)*0.01,0),O19))</f>
        <v>16</v>
      </c>
      <c r="P20" s="37">
        <f ca="1">IF(OR(B20=1,'M&amp;E Property Good Factor'!O21&gt;'Trends Settings '!$B$3),
ROUND('M&amp;E Property Good Factor'!O21*IF(B20&gt;ROUND($P$1*'Trends Settings '!$B$1,0),
INDIRECT("'2019 Equip Index Factors'!B"&amp;TEXT(ROUND(($P$1*'Trends Settings '!$B$1),0)+2,"0")),
'2019 Equip Index Factors'!B21)*0.01,0),
IF(OR('M&amp;E Property Good Factor'!O20 &gt; 'Trends Settings '!$B$3,B20 &lt;=ROUND($P$1*'Trends Settings '!$B$1,0)),
ROUND('Trends Settings '!$B$3*
IF(B20&gt;ROUND($P$1*'Trends Settings '!$B$1,0),INDIRECT("'2019 Equip Index Factors'!B"&amp;TEXT(ROUND(($P$1*'Trends Settings '!$B$1),0)+2,"0")),'2019 Equip Index Factors'!B21)*0.01,0),P19))</f>
        <v>23</v>
      </c>
      <c r="Q20" s="37">
        <f ca="1">IF(OR(B20=1,'M&amp;E Property Good Factor'!P21&gt;'Trends Settings '!$B$3),
ROUND('M&amp;E Property Good Factor'!P21*IF(B20&gt;ROUND($Q$1*'Trends Settings '!$B$1,0),
INDIRECT("'2019 Equip Index Factors'!B"&amp;TEXT(ROUND(($Q$1*'Trends Settings '!$B$1),0)+2,"0")),
'2019 Equip Index Factors'!B21)*0.01,0),
IF(OR('M&amp;E Property Good Factor'!P20 &gt; 'Trends Settings '!$B$3,B20 &lt;=ROUND($Q$1*'Trends Settings '!$B$1,0)),
ROUND('Trends Settings '!$B$3*
IF(B20&gt;ROUND($Q$1*'Trends Settings '!$B$1,0),INDIRECT("'2019 Equip Index Factors'!B"&amp;TEXT(ROUND(($Q$1*'Trends Settings '!$B$1),0)+2,"0")),'2019 Equip Index Factors'!B21)*0.01,0),Q19))</f>
        <v>28</v>
      </c>
      <c r="R20" s="37">
        <f ca="1">IF(OR(B20=1,'M&amp;E Property Good Factor'!Q21&gt;'Trends Settings '!$B$3),
ROUND('M&amp;E Property Good Factor'!Q21*IF(B20&gt;ROUND($R$1*'Trends Settings '!$B$1,0),
INDIRECT("'2019 Equip Index Factors'!B"&amp;TEXT(ROUND(($R$1*'Trends Settings '!$B$1),0)+2,"0")),
'2019 Equip Index Factors'!B21)*0.01,0),
IF(OR('M&amp;E Property Good Factor'!Q20 &gt; 'Trends Settings '!$B$3,B20 &lt;=ROUND($R$1*'Trends Settings '!$B$1,0)),
ROUND('Trends Settings '!$B$3*
IF(B20&gt;ROUND($R$1*'Trends Settings '!$B$1,0),INDIRECT("'2019 Equip Index Factors'!B"&amp;TEXT(ROUND(($R$1*'Trends Settings '!$B$1),0)+2,"0")),'2019 Equip Index Factors'!B21)*0.01,0),R19))</f>
        <v>39</v>
      </c>
      <c r="S20" s="37">
        <f ca="1">IF(OR(B20=1,'M&amp;E Property Good Factor'!R21&gt;'Trends Settings '!$B$3),
ROUND('M&amp;E Property Good Factor'!R21*IF(B20&gt;ROUND($S$1*'Trends Settings '!$B$1,0),
INDIRECT("'2019 Equip Index Factors'!B"&amp;TEXT(ROUND(($S$1*'Trends Settings '!$B$1),0)+2,"0")),
'2019 Equip Index Factors'!B21)*0.01,0),
IF(OR('M&amp;E Property Good Factor'!R20 &gt; 'Trends Settings '!$B$3,B20 &lt;=ROUND($S$1*'Trends Settings '!$B$1,0)),
ROUND('Trends Settings '!$B$3*
IF(B20&gt;ROUND($S$1*'Trends Settings '!$B$1,0),INDIRECT("'2019 Equip Index Factors'!B"&amp;TEXT(ROUND(($S$1*'Trends Settings '!$B$1),0)+2,"0")),'2019 Equip Index Factors'!B21)*0.01,0),S19))</f>
        <v>50</v>
      </c>
      <c r="T20" s="37">
        <f ca="1">IF(OR(B20=1,'M&amp;E Property Good Factor'!S21&gt;'Trends Settings '!$B$3),
ROUND('M&amp;E Property Good Factor'!S21*IF(B20&gt;ROUND($T$1*'Trends Settings '!$B$1,0),
INDIRECT("'2019 Equip Index Factors'!B"&amp;TEXT(ROUND(($T$1*'Trends Settings '!$B$1),0)+2,"0")),
'2019 Equip Index Factors'!B21)*0.01,0),
IF(OR('M&amp;E Property Good Factor'!S20 &gt; 'Trends Settings '!$B$3,B20 &lt;=ROUND($T$1*'Trends Settings '!$B$1,0)),
ROUND('Trends Settings '!$B$3*
IF(B20&gt;ROUND($T$1*'Trends Settings '!$B$1,0),INDIRECT("'2019 Equip Index Factors'!B"&amp;TEXT(ROUND(($T$1*'Trends Settings '!$B$1),0)+2,"0")),'2019 Equip Index Factors'!B21)*0.01,0),T19))</f>
        <v>64</v>
      </c>
      <c r="U20" s="37">
        <f ca="1">IF(OR(B20=1,'M&amp;E Property Good Factor'!T21&gt;'Trends Settings '!$B$3),
ROUND('M&amp;E Property Good Factor'!T21*IF(B20&gt;ROUND($U$1*'Trends Settings '!$B$1,0),
INDIRECT("'2019 Equip Index Factors'!B"&amp;TEXT(ROUND(($U$1*'Trends Settings '!$B$1),0)+2,"0")),
'2019 Equip Index Factors'!B21)*0.01,0),
IF(OR('M&amp;E Property Good Factor'!T20 &gt; 'Trends Settings '!$B$3,B20 &lt;=ROUND($U$1*'Trends Settings '!$B$1,0)),
ROUND('Trends Settings '!$B$3*
IF(B20&gt;ROUND($U$1*'Trends Settings '!$B$1,0),INDIRECT("'2019 Equip Index Factors'!B"&amp;TEXT(ROUND(($U$1*'Trends Settings '!$B$1),0)+2,"0")),'2019 Equip Index Factors'!B21)*0.01,0),U19))</f>
        <v>84</v>
      </c>
      <c r="V20" s="37">
        <f ca="1">IF(OR(B20=1,'M&amp;E Property Good Factor'!U21&gt;'Trends Settings '!$B$3),
ROUND('M&amp;E Property Good Factor'!U21*IF(B20&gt;ROUND($V$1*'Trends Settings '!$B$1,0),
INDIRECT("'2019 Equip Index Factors'!B"&amp;TEXT(ROUND(($V$1*'Trends Settings '!$B$1),0)+2,"0")),
'2019 Equip Index Factors'!B21)*0.01,0),
IF(OR('M&amp;E Property Good Factor'!U20 &gt; 'Trends Settings '!$B$3,B20 &lt;=ROUND($V$1*'Trends Settings '!$B$1,0)),
ROUND('Trends Settings '!$B$3*
IF(B20&gt;ROUND($V$1*'Trends Settings '!$B$1,0),INDIRECT("'2019 Equip Index Factors'!B"&amp;TEXT(ROUND(($V$1*'Trends Settings '!$B$1),0)+2,"0")),'2019 Equip Index Factors'!B21)*0.01,0),V19))</f>
        <v>99</v>
      </c>
      <c r="W20" s="37">
        <f ca="1">IF(OR(B20=1,'M&amp;E Property Good Factor'!V21&gt;'Trends Settings '!$B$3),
ROUND('M&amp;E Property Good Factor'!V21*IF(B20&gt;ROUND($W$1*'Trends Settings '!$B$1,0),
INDIRECT("'2019 Equip Index Factors'!B"&amp;TEXT(ROUND(($W$1*'Trends Settings '!$B$1),0)+2,"0")),
'2019 Equip Index Factors'!B21)*0.01,0),
IF(OR('M&amp;E Property Good Factor'!V20 &gt; 'Trends Settings '!$B$3,B20 &lt;=ROUND($W$1*'Trends Settings '!$B$1,0)),
ROUND('Trends Settings '!$B$3*
IF(B20&gt;ROUND($W$1*'Trends Settings '!$B$1,0),INDIRECT("'2019 Equip Index Factors'!B"&amp;TEXT(ROUND(($W$1*'Trends Settings '!$B$1),0)+2,"0")),'2019 Equip Index Factors'!B21)*0.01,0),W19))</f>
        <v>110</v>
      </c>
    </row>
    <row r="21" spans="1:23" ht="12.75" customHeight="1">
      <c r="A21" s="60">
        <v>2000</v>
      </c>
      <c r="B21" s="32">
        <v>20</v>
      </c>
      <c r="C21" s="37">
        <f ca="1">IF(OR(B21=1,'M&amp;E Property Good Factor'!B22&gt;'Trends Settings '!$B$3),ROUND('M&amp;E Property Good Factor'!B22*IF(B21&gt;ROUND($C$1*'Trends Settings '!$B$1,0),INDIRECT("'2019 Equip Index Factors'!B"&amp;TEXT(ROUND(($C$1*'Trends Settings '!$B$1),0)+2,"0")),'2019 Equip Index Factors'!B22)*0.01,0),IF(OR('M&amp;E Property Good Factor'!B21 &gt; 'Trends Settings '!$B$3,B21 &lt;=ROUND($C$1*'Trends Settings '!$B$1,0)),ROUND('Trends Settings '!$B$3*IF(B21&gt;ROUND($C$1*'Trends Settings '!$B$1,0),INDIRECT("'2019 Equip Index Factors'!B"&amp;TEXT(ROUND(($C$1*'Trends Settings '!$B$1),0)+2,"0")),'2019 Equip Index Factors'!B22)*0.01,0),C20))</f>
        <v>11</v>
      </c>
      <c r="D21" s="37">
        <f ca="1">IF(OR(B21=1,'M&amp;E Property Good Factor'!C22&gt;'Trends Settings '!$B$3),
ROUND('M&amp;E Property Good Factor'!C22*IF(B21&gt;ROUND($D$1*'Trends Settings '!$B$1,0),
INDIRECT("'2019 Equip Index Factors'!B"&amp;TEXT(ROUND(($D$1*'Trends Settings '!$B$1),0)+2,"0")),
'2019 Equip Index Factors'!B22)*0.01,0),
IF(OR('M&amp;E Property Good Factor'!C21 &gt; 'Trends Settings '!$B$3,B21 &lt;=ROUND($D$1*'Trends Settings '!$B$1,0)),
ROUND('Trends Settings '!$B$3*
IF(B21&gt;ROUND($D$1*'Trends Settings '!$B$1,0),INDIRECT("'2019 Equip Index Factors'!B"&amp;TEXT(ROUND(($D$1*'Trends Settings '!$B$1),0)+2,"0")),'2019 Equip Index Factors'!B22)*0.01,0),D20))</f>
        <v>11</v>
      </c>
      <c r="E21" s="37">
        <f ca="1">IF(OR(B21=1,'M&amp;E Property Good Factor'!D22&gt;'Trends Settings '!$B$3),
ROUND('M&amp;E Property Good Factor'!D22*IF(B21&gt;ROUND($E$1*'Trends Settings '!$B$1,0),
INDIRECT("'2019 Equip Index Factors'!B"&amp;TEXT(ROUND(($E$1*'Trends Settings '!$B$1),0)+2,"0")),
'2019 Equip Index Factors'!B22)*0.01,0),
IF(OR('M&amp;E Property Good Factor'!D21 &gt; 'Trends Settings '!$B$3,B21 &lt;=ROUND($E$1*'Trends Settings '!$B$1,0)),
ROUND('Trends Settings '!$B$3*
IF(B21&gt;ROUND($E$1*'Trends Settings '!$B$1,0),INDIRECT("'2019 Equip Index Factors'!B"&amp;TEXT(ROUND(($E$1*'Trends Settings '!$B$1),0)+2,"0")),'2019 Equip Index Factors'!B22)*0.01,0),E20))</f>
        <v>11</v>
      </c>
      <c r="F21" s="37">
        <f ca="1">IF(OR(B21=1,'M&amp;E Property Good Factor'!E22&gt;'Trends Settings '!$B$3),
ROUND('M&amp;E Property Good Factor'!E22*IF(B21&gt;ROUND($F$1*'Trends Settings '!$B$1,0),
INDIRECT("'2019 Equip Index Factors'!B"&amp;TEXT(ROUND(($F$1*'Trends Settings '!$B$1),0)+2,"0")),
'2019 Equip Index Factors'!B22)*0.01,0),
IF(OR('M&amp;E Property Good Factor'!E21 &gt; 'Trends Settings '!$B$3,B21 &lt;=ROUND($F$1*'Trends Settings '!$B$1,0)),
ROUND('Trends Settings '!$B$3*
IF(B21&gt;ROUND($F$1*'Trends Settings '!$B$1,0),INDIRECT("'2019 Equip Index Factors'!B"&amp;TEXT(ROUND(($F$1*'Trends Settings '!$B$1),0)+2,"0")),'2019 Equip Index Factors'!B22)*0.01,0),F20))</f>
        <v>11</v>
      </c>
      <c r="G21" s="37">
        <f ca="1">IF(OR(B21=1,'M&amp;E Property Good Factor'!F22&gt;'Trends Settings '!$B$3),
ROUND('M&amp;E Property Good Factor'!F22*IF(B21&gt;ROUND($G$1*'Trends Settings '!$B$1,0),
INDIRECT("'2019 Equip Index Factors'!B"&amp;TEXT(ROUND(($G$1*'Trends Settings '!$B$1),0)+2,"0")),
'2019 Equip Index Factors'!B22)*0.01,0),
IF(OR('M&amp;E Property Good Factor'!F21 &gt; 'Trends Settings '!$B$3,B21 &lt;=ROUND($G$1*'Trends Settings '!$B$1,0)),
ROUND('Trends Settings '!$B$3*
IF(B21&gt;ROUND($G$1*'Trends Settings '!$B$1,0),INDIRECT("'2019 Equip Index Factors'!B"&amp;TEXT(ROUND(($G$1*'Trends Settings '!$B$1),0)+2,"0")),'2019 Equip Index Factors'!B22)*0.01,0),G20))</f>
        <v>12</v>
      </c>
      <c r="H21" s="37">
        <f ca="1">IF(OR(B21=1,'M&amp;E Property Good Factor'!G22&gt;'Trends Settings '!$B$3),
ROUND('M&amp;E Property Good Factor'!G22*IF(B21&gt;ROUND($H$1*'Trends Settings '!$B$1,0),
INDIRECT("'2019 Equip Index Factors'!B"&amp;TEXT(ROUND(($H$1*'Trends Settings '!$B$1),0)+2,"0")),
'2019 Equip Index Factors'!B22)*0.01,0),
IF(OR('M&amp;E Property Good Factor'!G21 &gt; 'Trends Settings '!$B$3,B21 &lt;=ROUND($H$1*'Trends Settings '!$B$1,0)),
ROUND('Trends Settings '!$B$3*
IF(B21&gt;ROUND($H$1*'Trends Settings '!$B$1,0),INDIRECT("'2019 Equip Index Factors'!B"&amp;TEXT(ROUND(($H$1*'Trends Settings '!$B$1),0)+2,"0")),'2019 Equip Index Factors'!B22)*0.01,0),H20))</f>
        <v>12</v>
      </c>
      <c r="I21" s="37">
        <f ca="1">IF(OR(B21=1,'M&amp;E Property Good Factor'!H22&gt;'Trends Settings '!$B$3),
ROUND('M&amp;E Property Good Factor'!H22*IF(B21&gt;ROUND($I$1*'Trends Settings '!$B$1,0),
INDIRECT("'2019 Equip Index Factors'!B"&amp;TEXT(ROUND(($I$1*'Trends Settings '!$B$1),0)+2,"0")),
'2019 Equip Index Factors'!B22)*0.01,0),
IF(OR('M&amp;E Property Good Factor'!H21 &gt; 'Trends Settings '!$B$3,B21 &lt;=ROUND($I$1*'Trends Settings '!$B$1,0)),
ROUND('Trends Settings '!$B$3*
IF(B21&gt;ROUND($I$1*'Trends Settings '!$B$1,0),INDIRECT("'2019 Equip Index Factors'!B"&amp;TEXT(ROUND(($I$1*'Trends Settings '!$B$1),0)+2,"0")),'2019 Equip Index Factors'!B22)*0.01,0),I20))</f>
        <v>12</v>
      </c>
      <c r="J21" s="37">
        <f ca="1">IF(OR(B21=1,'M&amp;E Property Good Factor'!I22&gt;'Trends Settings '!$B$3),
ROUND('M&amp;E Property Good Factor'!I22*IF(B21&gt;ROUND($J$1*'Trends Settings '!$B$1,0),
INDIRECT("'2019 Equip Index Factors'!B"&amp;TEXT(ROUND(($J$1*'Trends Settings '!$B$1),0)+2,"0")),
'2019 Equip Index Factors'!B22)*0.01,0),
IF(OR('M&amp;E Property Good Factor'!I21 &gt; 'Trends Settings '!$B$3,B21 &lt;=ROUND($J$1*'Trends Settings '!$B$1,0)),
ROUND('Trends Settings '!$B$3*
IF(B21&gt;ROUND($J$1*'Trends Settings '!$B$1,0),INDIRECT("'2019 Equip Index Factors'!B"&amp;TEXT(ROUND(($J$1*'Trends Settings '!$B$1),0)+2,"0")),'2019 Equip Index Factors'!B22)*0.01,0),J20))</f>
        <v>13</v>
      </c>
      <c r="K21" s="37">
        <f ca="1">IF(OR(B21=1,'M&amp;E Property Good Factor'!J22&gt;'Trends Settings '!$B$3),
ROUND('M&amp;E Property Good Factor'!J22*IF(B21&gt;ROUND($K$1*'Trends Settings '!$B$1,0),
INDIRECT("'2019 Equip Index Factors'!B"&amp;TEXT(ROUND(($K$1*'Trends Settings '!$B$1),0)+2,"0")),
'2019 Equip Index Factors'!B22)*0.01,0),
IF(OR('M&amp;E Property Good Factor'!J21 &gt; 'Trends Settings '!$B$3,B21 &lt;=ROUND($K$1*'Trends Settings '!$B$1,0)),
ROUND('Trends Settings '!$B$3*
IF(B21&gt;ROUND($K$1*'Trends Settings '!$B$1,0),INDIRECT("'2019 Equip Index Factors'!B"&amp;TEXT(ROUND(($K$1*'Trends Settings '!$B$1),0)+2,"0")),'2019 Equip Index Factors'!B22)*0.01,0),K20))</f>
        <v>13</v>
      </c>
      <c r="L21" s="37">
        <f ca="1">IF(OR(B21=1,'M&amp;E Property Good Factor'!K22&gt;'Trends Settings '!$B$3),
ROUND('M&amp;E Property Good Factor'!K22*IF(B21&gt;ROUND($L$1*'Trends Settings '!$B$1,0),
INDIRECT("'2019 Equip Index Factors'!B"&amp;TEXT(ROUND(($L$1*'Trends Settings '!$B$1),0)+2,"0")),
'2019 Equip Index Factors'!B22)*0.01,0),
IF(OR('M&amp;E Property Good Factor'!K21 &gt; 'Trends Settings '!$B$3,B21 &lt;=ROUND($L$1*'Trends Settings '!$B$1,0)),
ROUND('Trends Settings '!$B$3*
IF(B21&gt;ROUND($L$1*'Trends Settings '!$B$1,0),INDIRECT("'2019 Equip Index Factors'!B"&amp;TEXT(ROUND(($L$1*'Trends Settings '!$B$1),0)+2,"0")),'2019 Equip Index Factors'!B22)*0.01,0),L20))</f>
        <v>14</v>
      </c>
      <c r="M21" s="37">
        <f ca="1">IF(OR(B21=1,'M&amp;E Property Good Factor'!L22&gt;'Trends Settings '!$B$3),
ROUND('M&amp;E Property Good Factor'!L22*IF(B21&gt;ROUND($M$1*'Trends Settings '!$B$1,0),
INDIRECT("'2019 Equip Index Factors'!B"&amp;TEXT(ROUND(($M$1*'Trends Settings '!$B$1),0)+2,"0")),
'2019 Equip Index Factors'!B22)*0.01,0),
IF(OR('M&amp;E Property Good Factor'!L21 &gt; 'Trends Settings '!$B$3,B21 &lt;=ROUND($M$1*'Trends Settings '!$B$1,0)),
ROUND('Trends Settings '!$B$3*
IF(B21&gt;ROUND($M$1*'Trends Settings '!$B$1,0),INDIRECT("'2019 Equip Index Factors'!B"&amp;TEXT(ROUND(($M$1*'Trends Settings '!$B$1),0)+2,"0")),'2019 Equip Index Factors'!B22)*0.01,0),M20))</f>
        <v>15</v>
      </c>
      <c r="N21" s="37">
        <f ca="1">IF(OR(B21=1,'M&amp;E Property Good Factor'!M22&gt;'Trends Settings '!$B$3),
ROUND('M&amp;E Property Good Factor'!M22*IF(B21&gt;ROUND($N$1*'Trends Settings '!$B$1,0),
INDIRECT("'2019 Equip Index Factors'!B"&amp;TEXT(ROUND(($N$1*'Trends Settings '!$B$1),0)+2,"0")),
'2019 Equip Index Factors'!B22)*0.01,0),
IF(OR('M&amp;E Property Good Factor'!M21 &gt; 'Trends Settings '!$B$3,B21 &lt;=ROUND($N$1*'Trends Settings '!$B$1,0)),
ROUND('Trends Settings '!$B$3*
IF(B21&gt;ROUND($N$1*'Trends Settings '!$B$1,0),INDIRECT("'2019 Equip Index Factors'!B"&amp;TEXT(ROUND(($N$1*'Trends Settings '!$B$1),0)+2,"0")),'2019 Equip Index Factors'!B22)*0.01,0),N20))</f>
        <v>15</v>
      </c>
      <c r="O21" s="37">
        <f ca="1">IF(OR(B21=1,'M&amp;E Property Good Factor'!N22&gt;'Trends Settings '!$B$3),
ROUND('M&amp;E Property Good Factor'!N22*IF(B21&gt;ROUND($O$1*'Trends Settings '!$B$1,0),
INDIRECT("'2019 Equip Index Factors'!B"&amp;TEXT(ROUND(($O$1*'Trends Settings '!$B$1),0)+2,"0")),
'2019 Equip Index Factors'!B22)*0.01,0),
IF(OR('M&amp;E Property Good Factor'!N21 &gt; 'Trends Settings '!$B$3,B21 &lt;=ROUND($O$1*'Trends Settings '!$B$1,0)),
ROUND('Trends Settings '!$B$3*
IF(B21&gt;ROUND($O$1*'Trends Settings '!$B$1,0),INDIRECT("'2019 Equip Index Factors'!B"&amp;TEXT(ROUND(($O$1*'Trends Settings '!$B$1),0)+2,"0")),'2019 Equip Index Factors'!B22)*0.01,0),O20))</f>
        <v>16</v>
      </c>
      <c r="P21" s="37">
        <f ca="1">IF(OR(B21=1,'M&amp;E Property Good Factor'!O22&gt;'Trends Settings '!$B$3),
ROUND('M&amp;E Property Good Factor'!O22*IF(B21&gt;ROUND($P$1*'Trends Settings '!$B$1,0),
INDIRECT("'2019 Equip Index Factors'!B"&amp;TEXT(ROUND(($P$1*'Trends Settings '!$B$1),0)+2,"0")),
'2019 Equip Index Factors'!B22)*0.01,0),
IF(OR('M&amp;E Property Good Factor'!O21 &gt; 'Trends Settings '!$B$3,B21 &lt;=ROUND($P$1*'Trends Settings '!$B$1,0)),
ROUND('Trends Settings '!$B$3*
IF(B21&gt;ROUND($P$1*'Trends Settings '!$B$1,0),INDIRECT("'2019 Equip Index Factors'!B"&amp;TEXT(ROUND(($P$1*'Trends Settings '!$B$1),0)+2,"0")),'2019 Equip Index Factors'!B22)*0.01,0),P20))</f>
        <v>20</v>
      </c>
      <c r="Q21" s="37">
        <f ca="1">IF(OR(B21=1,'M&amp;E Property Good Factor'!P22&gt;'Trends Settings '!$B$3),
ROUND('M&amp;E Property Good Factor'!P22*IF(B21&gt;ROUND($Q$1*'Trends Settings '!$B$1,0),
INDIRECT("'2019 Equip Index Factors'!B"&amp;TEXT(ROUND(($Q$1*'Trends Settings '!$B$1),0)+2,"0")),
'2019 Equip Index Factors'!B22)*0.01,0),
IF(OR('M&amp;E Property Good Factor'!P21 &gt; 'Trends Settings '!$B$3,B21 &lt;=ROUND($Q$1*'Trends Settings '!$B$1,0)),
ROUND('Trends Settings '!$B$3*
IF(B21&gt;ROUND($Q$1*'Trends Settings '!$B$1,0),INDIRECT("'2019 Equip Index Factors'!B"&amp;TEXT(ROUND(($Q$1*'Trends Settings '!$B$1),0)+2,"0")),'2019 Equip Index Factors'!B22)*0.01,0),Q20))</f>
        <v>25</v>
      </c>
      <c r="R21" s="37">
        <f ca="1">IF(OR(B21=1,'M&amp;E Property Good Factor'!Q22&gt;'Trends Settings '!$B$3),
ROUND('M&amp;E Property Good Factor'!Q22*IF(B21&gt;ROUND($R$1*'Trends Settings '!$B$1,0),
INDIRECT("'2019 Equip Index Factors'!B"&amp;TEXT(ROUND(($R$1*'Trends Settings '!$B$1),0)+2,"0")),
'2019 Equip Index Factors'!B22)*0.01,0),
IF(OR('M&amp;E Property Good Factor'!Q21 &gt; 'Trends Settings '!$B$3,B21 &lt;=ROUND($R$1*'Trends Settings '!$B$1,0)),
ROUND('Trends Settings '!$B$3*
IF(B21&gt;ROUND($R$1*'Trends Settings '!$B$1,0),INDIRECT("'2019 Equip Index Factors'!B"&amp;TEXT(ROUND(($R$1*'Trends Settings '!$B$1),0)+2,"0")),'2019 Equip Index Factors'!B22)*0.01,0),R20))</f>
        <v>34</v>
      </c>
      <c r="S21" s="37">
        <f ca="1">IF(OR(B21=1,'M&amp;E Property Good Factor'!R22&gt;'Trends Settings '!$B$3),
ROUND('M&amp;E Property Good Factor'!R22*IF(B21&gt;ROUND($S$1*'Trends Settings '!$B$1,0),
INDIRECT("'2019 Equip Index Factors'!B"&amp;TEXT(ROUND(($S$1*'Trends Settings '!$B$1),0)+2,"0")),
'2019 Equip Index Factors'!B22)*0.01,0),
IF(OR('M&amp;E Property Good Factor'!R21 &gt; 'Trends Settings '!$B$3,B21 &lt;=ROUND($S$1*'Trends Settings '!$B$1,0)),
ROUND('Trends Settings '!$B$3*
IF(B21&gt;ROUND($S$1*'Trends Settings '!$B$1,0),INDIRECT("'2019 Equip Index Factors'!B"&amp;TEXT(ROUND(($S$1*'Trends Settings '!$B$1),0)+2,"0")),'2019 Equip Index Factors'!B22)*0.01,0),S20))</f>
        <v>44</v>
      </c>
      <c r="T21" s="37">
        <f ca="1">IF(OR(B21=1,'M&amp;E Property Good Factor'!S22&gt;'Trends Settings '!$B$3),
ROUND('M&amp;E Property Good Factor'!S22*IF(B21&gt;ROUND($T$1*'Trends Settings '!$B$1,0),
INDIRECT("'2019 Equip Index Factors'!B"&amp;TEXT(ROUND(($T$1*'Trends Settings '!$B$1),0)+2,"0")),
'2019 Equip Index Factors'!B22)*0.01,0),
IF(OR('M&amp;E Property Good Factor'!S21 &gt; 'Trends Settings '!$B$3,B21 &lt;=ROUND($T$1*'Trends Settings '!$B$1,0)),
ROUND('Trends Settings '!$B$3*
IF(B21&gt;ROUND($T$1*'Trends Settings '!$B$1,0),INDIRECT("'2019 Equip Index Factors'!B"&amp;TEXT(ROUND(($T$1*'Trends Settings '!$B$1),0)+2,"0")),'2019 Equip Index Factors'!B22)*0.01,0),T20))</f>
        <v>59</v>
      </c>
      <c r="U21" s="37">
        <f ca="1">IF(OR(B21=1,'M&amp;E Property Good Factor'!T22&gt;'Trends Settings '!$B$3),
ROUND('M&amp;E Property Good Factor'!T22*IF(B21&gt;ROUND($U$1*'Trends Settings '!$B$1,0),
INDIRECT("'2019 Equip Index Factors'!B"&amp;TEXT(ROUND(($U$1*'Trends Settings '!$B$1),0)+2,"0")),
'2019 Equip Index Factors'!B22)*0.01,0),
IF(OR('M&amp;E Property Good Factor'!T21 &gt; 'Trends Settings '!$B$3,B21 &lt;=ROUND($U$1*'Trends Settings '!$B$1,0)),
ROUND('Trends Settings '!$B$3*
IF(B21&gt;ROUND($U$1*'Trends Settings '!$B$1,0),INDIRECT("'2019 Equip Index Factors'!B"&amp;TEXT(ROUND(($U$1*'Trends Settings '!$B$1),0)+2,"0")),'2019 Equip Index Factors'!B22)*0.01,0),U20))</f>
        <v>80</v>
      </c>
      <c r="V21" s="37">
        <f ca="1">IF(OR(B21=1,'M&amp;E Property Good Factor'!U22&gt;'Trends Settings '!$B$3),
ROUND('M&amp;E Property Good Factor'!U22*IF(B21&gt;ROUND($V$1*'Trends Settings '!$B$1,0),
INDIRECT("'2019 Equip Index Factors'!B"&amp;TEXT(ROUND(($V$1*'Trends Settings '!$B$1),0)+2,"0")),
'2019 Equip Index Factors'!B22)*0.01,0),
IF(OR('M&amp;E Property Good Factor'!U21 &gt; 'Trends Settings '!$B$3,B21 &lt;=ROUND($V$1*'Trends Settings '!$B$1,0)),
ROUND('Trends Settings '!$B$3*
IF(B21&gt;ROUND($V$1*'Trends Settings '!$B$1,0),INDIRECT("'2019 Equip Index Factors'!B"&amp;TEXT(ROUND(($V$1*'Trends Settings '!$B$1),0)+2,"0")),'2019 Equip Index Factors'!B22)*0.01,0),V20))</f>
        <v>95</v>
      </c>
      <c r="W21" s="37">
        <f ca="1">IF(OR(B21=1,'M&amp;E Property Good Factor'!V22&gt;'Trends Settings '!$B$3),
ROUND('M&amp;E Property Good Factor'!V22*IF(B21&gt;ROUND($W$1*'Trends Settings '!$B$1,0),
INDIRECT("'2019 Equip Index Factors'!B"&amp;TEXT(ROUND(($W$1*'Trends Settings '!$B$1),0)+2,"0")),
'2019 Equip Index Factors'!B22)*0.01,0),
IF(OR('M&amp;E Property Good Factor'!V21 &gt; 'Trends Settings '!$B$3,B21 &lt;=ROUND($W$1*'Trends Settings '!$B$1,0)),
ROUND('Trends Settings '!$B$3*
IF(B21&gt;ROUND($W$1*'Trends Settings '!$B$1,0),INDIRECT("'2019 Equip Index Factors'!B"&amp;TEXT(ROUND(($W$1*'Trends Settings '!$B$1),0)+2,"0")),'2019 Equip Index Factors'!B22)*0.01,0),W20))</f>
        <v>108</v>
      </c>
    </row>
    <row r="22" spans="1:23" ht="12.75" customHeight="1">
      <c r="A22" s="60">
        <v>1999</v>
      </c>
      <c r="B22" s="32">
        <v>21</v>
      </c>
      <c r="C22" s="37">
        <f ca="1">IF(OR(B22=1,'M&amp;E Property Good Factor'!B23&gt;'Trends Settings '!$B$3),ROUND('M&amp;E Property Good Factor'!B23*IF(B22&gt;ROUND($C$1*'Trends Settings '!$B$1,0),INDIRECT("'2019 Equip Index Factors'!B"&amp;TEXT(ROUND(($C$1*'Trends Settings '!$B$1),0)+2,"0")),'2019 Equip Index Factors'!B23)*0.01,0),IF(OR('M&amp;E Property Good Factor'!B22 &gt; 'Trends Settings '!$B$3,B22 &lt;=ROUND($C$1*'Trends Settings '!$B$1,0)),ROUND('Trends Settings '!$B$3*IF(B22&gt;ROUND($C$1*'Trends Settings '!$B$1,0),INDIRECT("'2019 Equip Index Factors'!B"&amp;TEXT(ROUND(($C$1*'Trends Settings '!$B$1),0)+2,"0")),'2019 Equip Index Factors'!B23)*0.01,0),C21))</f>
        <v>11</v>
      </c>
      <c r="D22" s="37">
        <f ca="1">IF(OR(B22=1,'M&amp;E Property Good Factor'!C23&gt;'Trends Settings '!$B$3),
ROUND('M&amp;E Property Good Factor'!C23*IF(B22&gt;ROUND($D$1*'Trends Settings '!$B$1,0),
INDIRECT("'2019 Equip Index Factors'!B"&amp;TEXT(ROUND(($D$1*'Trends Settings '!$B$1),0)+2,"0")),
'2019 Equip Index Factors'!B23)*0.01,0),
IF(OR('M&amp;E Property Good Factor'!C22 &gt; 'Trends Settings '!$B$3,B22 &lt;=ROUND($D$1*'Trends Settings '!$B$1,0)),
ROUND('Trends Settings '!$B$3*
IF(B22&gt;ROUND($D$1*'Trends Settings '!$B$1,0),INDIRECT("'2019 Equip Index Factors'!B"&amp;TEXT(ROUND(($D$1*'Trends Settings '!$B$1),0)+2,"0")),'2019 Equip Index Factors'!B23)*0.01,0),D21))</f>
        <v>11</v>
      </c>
      <c r="E22" s="37">
        <f ca="1">IF(OR(B22=1,'M&amp;E Property Good Factor'!D23&gt;'Trends Settings '!$B$3),
ROUND('M&amp;E Property Good Factor'!D23*IF(B22&gt;ROUND($E$1*'Trends Settings '!$B$1,0),
INDIRECT("'2019 Equip Index Factors'!B"&amp;TEXT(ROUND(($E$1*'Trends Settings '!$B$1),0)+2,"0")),
'2019 Equip Index Factors'!B23)*0.01,0),
IF(OR('M&amp;E Property Good Factor'!D22 &gt; 'Trends Settings '!$B$3,B22 &lt;=ROUND($E$1*'Trends Settings '!$B$1,0)),
ROUND('Trends Settings '!$B$3*
IF(B22&gt;ROUND($E$1*'Trends Settings '!$B$1,0),INDIRECT("'2019 Equip Index Factors'!B"&amp;TEXT(ROUND(($E$1*'Trends Settings '!$B$1),0)+2,"0")),'2019 Equip Index Factors'!B23)*0.01,0),E21))</f>
        <v>11</v>
      </c>
      <c r="F22" s="37">
        <f ca="1">IF(OR(B22=1,'M&amp;E Property Good Factor'!E23&gt;'Trends Settings '!$B$3),
ROUND('M&amp;E Property Good Factor'!E23*IF(B22&gt;ROUND($F$1*'Trends Settings '!$B$1,0),
INDIRECT("'2019 Equip Index Factors'!B"&amp;TEXT(ROUND(($F$1*'Trends Settings '!$B$1),0)+2,"0")),
'2019 Equip Index Factors'!B23)*0.01,0),
IF(OR('M&amp;E Property Good Factor'!E22 &gt; 'Trends Settings '!$B$3,B22 &lt;=ROUND($F$1*'Trends Settings '!$B$1,0)),
ROUND('Trends Settings '!$B$3*
IF(B22&gt;ROUND($F$1*'Trends Settings '!$B$1,0),INDIRECT("'2019 Equip Index Factors'!B"&amp;TEXT(ROUND(($F$1*'Trends Settings '!$B$1),0)+2,"0")),'2019 Equip Index Factors'!B23)*0.01,0),F21))</f>
        <v>11</v>
      </c>
      <c r="G22" s="37">
        <f ca="1">IF(OR(B22=1,'M&amp;E Property Good Factor'!F23&gt;'Trends Settings '!$B$3),
ROUND('M&amp;E Property Good Factor'!F23*IF(B22&gt;ROUND($G$1*'Trends Settings '!$B$1,0),
INDIRECT("'2019 Equip Index Factors'!B"&amp;TEXT(ROUND(($G$1*'Trends Settings '!$B$1),0)+2,"0")),
'2019 Equip Index Factors'!B23)*0.01,0),
IF(OR('M&amp;E Property Good Factor'!F22 &gt; 'Trends Settings '!$B$3,B22 &lt;=ROUND($G$1*'Trends Settings '!$B$1,0)),
ROUND('Trends Settings '!$B$3*
IF(B22&gt;ROUND($G$1*'Trends Settings '!$B$1,0),INDIRECT("'2019 Equip Index Factors'!B"&amp;TEXT(ROUND(($G$1*'Trends Settings '!$B$1),0)+2,"0")),'2019 Equip Index Factors'!B23)*0.01,0),G21))</f>
        <v>12</v>
      </c>
      <c r="H22" s="37">
        <f ca="1">IF(OR(B22=1,'M&amp;E Property Good Factor'!G23&gt;'Trends Settings '!$B$3),
ROUND('M&amp;E Property Good Factor'!G23*IF(B22&gt;ROUND($H$1*'Trends Settings '!$B$1,0),
INDIRECT("'2019 Equip Index Factors'!B"&amp;TEXT(ROUND(($H$1*'Trends Settings '!$B$1),0)+2,"0")),
'2019 Equip Index Factors'!B23)*0.01,0),
IF(OR('M&amp;E Property Good Factor'!G22 &gt; 'Trends Settings '!$B$3,B22 &lt;=ROUND($H$1*'Trends Settings '!$B$1,0)),
ROUND('Trends Settings '!$B$3*
IF(B22&gt;ROUND($H$1*'Trends Settings '!$B$1,0),INDIRECT("'2019 Equip Index Factors'!B"&amp;TEXT(ROUND(($H$1*'Trends Settings '!$B$1),0)+2,"0")),'2019 Equip Index Factors'!B23)*0.01,0),H21))</f>
        <v>12</v>
      </c>
      <c r="I22" s="37">
        <f ca="1">IF(OR(B22=1,'M&amp;E Property Good Factor'!H23&gt;'Trends Settings '!$B$3),
ROUND('M&amp;E Property Good Factor'!H23*IF(B22&gt;ROUND($I$1*'Trends Settings '!$B$1,0),
INDIRECT("'2019 Equip Index Factors'!B"&amp;TEXT(ROUND(($I$1*'Trends Settings '!$B$1),0)+2,"0")),
'2019 Equip Index Factors'!B23)*0.01,0),
IF(OR('M&amp;E Property Good Factor'!H22 &gt; 'Trends Settings '!$B$3,B22 &lt;=ROUND($I$1*'Trends Settings '!$B$1,0)),
ROUND('Trends Settings '!$B$3*
IF(B22&gt;ROUND($I$1*'Trends Settings '!$B$1,0),INDIRECT("'2019 Equip Index Factors'!B"&amp;TEXT(ROUND(($I$1*'Trends Settings '!$B$1),0)+2,"0")),'2019 Equip Index Factors'!B23)*0.01,0),I21))</f>
        <v>12</v>
      </c>
      <c r="J22" s="37">
        <f ca="1">IF(OR(B22=1,'M&amp;E Property Good Factor'!I23&gt;'Trends Settings '!$B$3),
ROUND('M&amp;E Property Good Factor'!I23*IF(B22&gt;ROUND($J$1*'Trends Settings '!$B$1,0),
INDIRECT("'2019 Equip Index Factors'!B"&amp;TEXT(ROUND(($J$1*'Trends Settings '!$B$1),0)+2,"0")),
'2019 Equip Index Factors'!B23)*0.01,0),
IF(OR('M&amp;E Property Good Factor'!I22 &gt; 'Trends Settings '!$B$3,B22 &lt;=ROUND($J$1*'Trends Settings '!$B$1,0)),
ROUND('Trends Settings '!$B$3*
IF(B22&gt;ROUND($J$1*'Trends Settings '!$B$1,0),INDIRECT("'2019 Equip Index Factors'!B"&amp;TEXT(ROUND(($J$1*'Trends Settings '!$B$1),0)+2,"0")),'2019 Equip Index Factors'!B23)*0.01,0),J21))</f>
        <v>13</v>
      </c>
      <c r="K22" s="37">
        <f ca="1">IF(OR(B22=1,'M&amp;E Property Good Factor'!J23&gt;'Trends Settings '!$B$3),
ROUND('M&amp;E Property Good Factor'!J23*IF(B22&gt;ROUND($K$1*'Trends Settings '!$B$1,0),
INDIRECT("'2019 Equip Index Factors'!B"&amp;TEXT(ROUND(($K$1*'Trends Settings '!$B$1),0)+2,"0")),
'2019 Equip Index Factors'!B23)*0.01,0),
IF(OR('M&amp;E Property Good Factor'!J22 &gt; 'Trends Settings '!$B$3,B22 &lt;=ROUND($K$1*'Trends Settings '!$B$1,0)),
ROUND('Trends Settings '!$B$3*
IF(B22&gt;ROUND($K$1*'Trends Settings '!$B$1,0),INDIRECT("'2019 Equip Index Factors'!B"&amp;TEXT(ROUND(($K$1*'Trends Settings '!$B$1),0)+2,"0")),'2019 Equip Index Factors'!B23)*0.01,0),K21))</f>
        <v>13</v>
      </c>
      <c r="L22" s="37">
        <f ca="1">IF(OR(B22=1,'M&amp;E Property Good Factor'!K23&gt;'Trends Settings '!$B$3),
ROUND('M&amp;E Property Good Factor'!K23*IF(B22&gt;ROUND($L$1*'Trends Settings '!$B$1,0),
INDIRECT("'2019 Equip Index Factors'!B"&amp;TEXT(ROUND(($L$1*'Trends Settings '!$B$1),0)+2,"0")),
'2019 Equip Index Factors'!B23)*0.01,0),
IF(OR('M&amp;E Property Good Factor'!K22 &gt; 'Trends Settings '!$B$3,B22 &lt;=ROUND($L$1*'Trends Settings '!$B$1,0)),
ROUND('Trends Settings '!$B$3*
IF(B22&gt;ROUND($L$1*'Trends Settings '!$B$1,0),INDIRECT("'2019 Equip Index Factors'!B"&amp;TEXT(ROUND(($L$1*'Trends Settings '!$B$1),0)+2,"0")),'2019 Equip Index Factors'!B23)*0.01,0),L21))</f>
        <v>14</v>
      </c>
      <c r="M22" s="37">
        <f ca="1">IF(OR(B22=1,'M&amp;E Property Good Factor'!L23&gt;'Trends Settings '!$B$3),
ROUND('M&amp;E Property Good Factor'!L23*IF(B22&gt;ROUND($M$1*'Trends Settings '!$B$1,0),
INDIRECT("'2019 Equip Index Factors'!B"&amp;TEXT(ROUND(($M$1*'Trends Settings '!$B$1),0)+2,"0")),
'2019 Equip Index Factors'!B23)*0.01,0),
IF(OR('M&amp;E Property Good Factor'!L22 &gt; 'Trends Settings '!$B$3,B22 &lt;=ROUND($M$1*'Trends Settings '!$B$1,0)),
ROUND('Trends Settings '!$B$3*
IF(B22&gt;ROUND($M$1*'Trends Settings '!$B$1,0),INDIRECT("'2019 Equip Index Factors'!B"&amp;TEXT(ROUND(($M$1*'Trends Settings '!$B$1),0)+2,"0")),'2019 Equip Index Factors'!B23)*0.01,0),M21))</f>
        <v>15</v>
      </c>
      <c r="N22" s="37">
        <f ca="1">IF(OR(B22=1,'M&amp;E Property Good Factor'!M23&gt;'Trends Settings '!$B$3),
ROUND('M&amp;E Property Good Factor'!M23*IF(B22&gt;ROUND($N$1*'Trends Settings '!$B$1,0),
INDIRECT("'2019 Equip Index Factors'!B"&amp;TEXT(ROUND(($N$1*'Trends Settings '!$B$1),0)+2,"0")),
'2019 Equip Index Factors'!B23)*0.01,0),
IF(OR('M&amp;E Property Good Factor'!M22 &gt; 'Trends Settings '!$B$3,B22 &lt;=ROUND($N$1*'Trends Settings '!$B$1,0)),
ROUND('Trends Settings '!$B$3*
IF(B22&gt;ROUND($N$1*'Trends Settings '!$B$1,0),INDIRECT("'2019 Equip Index Factors'!B"&amp;TEXT(ROUND(($N$1*'Trends Settings '!$B$1),0)+2,"0")),'2019 Equip Index Factors'!B23)*0.01,0),N21))</f>
        <v>15</v>
      </c>
      <c r="O22" s="37">
        <f ca="1">IF(OR(B22=1,'M&amp;E Property Good Factor'!N23&gt;'Trends Settings '!$B$3),
ROUND('M&amp;E Property Good Factor'!N23*IF(B22&gt;ROUND($O$1*'Trends Settings '!$B$1,0),
INDIRECT("'2019 Equip Index Factors'!B"&amp;TEXT(ROUND(($O$1*'Trends Settings '!$B$1),0)+2,"0")),
'2019 Equip Index Factors'!B23)*0.01,0),
IF(OR('M&amp;E Property Good Factor'!N22 &gt; 'Trends Settings '!$B$3,B22 &lt;=ROUND($O$1*'Trends Settings '!$B$1,0)),
ROUND('Trends Settings '!$B$3*
IF(B22&gt;ROUND($O$1*'Trends Settings '!$B$1,0),INDIRECT("'2019 Equip Index Factors'!B"&amp;TEXT(ROUND(($O$1*'Trends Settings '!$B$1),0)+2,"0")),'2019 Equip Index Factors'!B23)*0.01,0),O21))</f>
        <v>16</v>
      </c>
      <c r="P22" s="37">
        <f ca="1">IF(OR(B22=1,'M&amp;E Property Good Factor'!O23&gt;'Trends Settings '!$B$3),
ROUND('M&amp;E Property Good Factor'!O23*IF(B22&gt;ROUND($P$1*'Trends Settings '!$B$1,0),
INDIRECT("'2019 Equip Index Factors'!B"&amp;TEXT(ROUND(($P$1*'Trends Settings '!$B$1),0)+2,"0")),
'2019 Equip Index Factors'!B23)*0.01,0),
IF(OR('M&amp;E Property Good Factor'!O22 &gt; 'Trends Settings '!$B$3,B22 &lt;=ROUND($P$1*'Trends Settings '!$B$1,0)),
ROUND('Trends Settings '!$B$3*
IF(B22&gt;ROUND($P$1*'Trends Settings '!$B$1,0),INDIRECT("'2019 Equip Index Factors'!B"&amp;TEXT(ROUND(($P$1*'Trends Settings '!$B$1),0)+2,"0")),'2019 Equip Index Factors'!B23)*0.01,0),P21))</f>
        <v>17</v>
      </c>
      <c r="Q22" s="37">
        <f ca="1">IF(OR(B22=1,'M&amp;E Property Good Factor'!P23&gt;'Trends Settings '!$B$3),
ROUND('M&amp;E Property Good Factor'!P23*IF(B22&gt;ROUND($Q$1*'Trends Settings '!$B$1,0),
INDIRECT("'2019 Equip Index Factors'!B"&amp;TEXT(ROUND(($Q$1*'Trends Settings '!$B$1),0)+2,"0")),
'2019 Equip Index Factors'!B23)*0.01,0),
IF(OR('M&amp;E Property Good Factor'!P22 &gt; 'Trends Settings '!$B$3,B22 &lt;=ROUND($Q$1*'Trends Settings '!$B$1,0)),
ROUND('Trends Settings '!$B$3*
IF(B22&gt;ROUND($Q$1*'Trends Settings '!$B$1,0),INDIRECT("'2019 Equip Index Factors'!B"&amp;TEXT(ROUND(($Q$1*'Trends Settings '!$B$1),0)+2,"0")),'2019 Equip Index Factors'!B23)*0.01,0),Q21))</f>
        <v>22</v>
      </c>
      <c r="R22" s="37">
        <f ca="1">IF(OR(B22=1,'M&amp;E Property Good Factor'!Q23&gt;'Trends Settings '!$B$3),
ROUND('M&amp;E Property Good Factor'!Q23*IF(B22&gt;ROUND($R$1*'Trends Settings '!$B$1,0),
INDIRECT("'2019 Equip Index Factors'!B"&amp;TEXT(ROUND(($R$1*'Trends Settings '!$B$1),0)+2,"0")),
'2019 Equip Index Factors'!B23)*0.01,0),
IF(OR('M&amp;E Property Good Factor'!Q22 &gt; 'Trends Settings '!$B$3,B22 &lt;=ROUND($R$1*'Trends Settings '!$B$1,0)),
ROUND('Trends Settings '!$B$3*
IF(B22&gt;ROUND($R$1*'Trends Settings '!$B$1,0),INDIRECT("'2019 Equip Index Factors'!B"&amp;TEXT(ROUND(($R$1*'Trends Settings '!$B$1),0)+2,"0")),'2019 Equip Index Factors'!B23)*0.01,0),R21))</f>
        <v>32</v>
      </c>
      <c r="S22" s="37">
        <f ca="1">IF(OR(B22=1,'M&amp;E Property Good Factor'!R23&gt;'Trends Settings '!$B$3),
ROUND('M&amp;E Property Good Factor'!R23*IF(B22&gt;ROUND($S$1*'Trends Settings '!$B$1,0),
INDIRECT("'2019 Equip Index Factors'!B"&amp;TEXT(ROUND(($S$1*'Trends Settings '!$B$1),0)+2,"0")),
'2019 Equip Index Factors'!B23)*0.01,0),
IF(OR('M&amp;E Property Good Factor'!R22 &gt; 'Trends Settings '!$B$3,B22 &lt;=ROUND($S$1*'Trends Settings '!$B$1,0)),
ROUND('Trends Settings '!$B$3*
IF(B22&gt;ROUND($S$1*'Trends Settings '!$B$1,0),INDIRECT("'2019 Equip Index Factors'!B"&amp;TEXT(ROUND(($S$1*'Trends Settings '!$B$1),0)+2,"0")),'2019 Equip Index Factors'!B23)*0.01,0),S21))</f>
        <v>41</v>
      </c>
      <c r="T22" s="37">
        <f ca="1">IF(OR(B22=1,'M&amp;E Property Good Factor'!S23&gt;'Trends Settings '!$B$3),
ROUND('M&amp;E Property Good Factor'!S23*IF(B22&gt;ROUND($T$1*'Trends Settings '!$B$1,0),
INDIRECT("'2019 Equip Index Factors'!B"&amp;TEXT(ROUND(($T$1*'Trends Settings '!$B$1),0)+2,"0")),
'2019 Equip Index Factors'!B23)*0.01,0),
IF(OR('M&amp;E Property Good Factor'!S22 &gt; 'Trends Settings '!$B$3,B22 &lt;=ROUND($T$1*'Trends Settings '!$B$1,0)),
ROUND('Trends Settings '!$B$3*
IF(B22&gt;ROUND($T$1*'Trends Settings '!$B$1,0),INDIRECT("'2019 Equip Index Factors'!B"&amp;TEXT(ROUND(($T$1*'Trends Settings '!$B$1),0)+2,"0")),'2019 Equip Index Factors'!B23)*0.01,0),T21))</f>
        <v>56</v>
      </c>
      <c r="U22" s="37">
        <f ca="1">IF(OR(B22=1,'M&amp;E Property Good Factor'!T23&gt;'Trends Settings '!$B$3),
ROUND('M&amp;E Property Good Factor'!T23*IF(B22&gt;ROUND($U$1*'Trends Settings '!$B$1,0),
INDIRECT("'2019 Equip Index Factors'!B"&amp;TEXT(ROUND(($U$1*'Trends Settings '!$B$1),0)+2,"0")),
'2019 Equip Index Factors'!B23)*0.01,0),
IF(OR('M&amp;E Property Good Factor'!T22 &gt; 'Trends Settings '!$B$3,B22 &lt;=ROUND($U$1*'Trends Settings '!$B$1,0)),
ROUND('Trends Settings '!$B$3*
IF(B22&gt;ROUND($U$1*'Trends Settings '!$B$1,0),INDIRECT("'2019 Equip Index Factors'!B"&amp;TEXT(ROUND(($U$1*'Trends Settings '!$B$1),0)+2,"0")),'2019 Equip Index Factors'!B23)*0.01,0),U21))</f>
        <v>78</v>
      </c>
      <c r="V22" s="37">
        <f ca="1">IF(OR(B22=1,'M&amp;E Property Good Factor'!U23&gt;'Trends Settings '!$B$3),
ROUND('M&amp;E Property Good Factor'!U23*IF(B22&gt;ROUND($V$1*'Trends Settings '!$B$1,0),
INDIRECT("'2019 Equip Index Factors'!B"&amp;TEXT(ROUND(($V$1*'Trends Settings '!$B$1),0)+2,"0")),
'2019 Equip Index Factors'!B23)*0.01,0),
IF(OR('M&amp;E Property Good Factor'!U22 &gt; 'Trends Settings '!$B$3,B22 &lt;=ROUND($V$1*'Trends Settings '!$B$1,0)),
ROUND('Trends Settings '!$B$3*
IF(B22&gt;ROUND($V$1*'Trends Settings '!$B$1,0),INDIRECT("'2019 Equip Index Factors'!B"&amp;TEXT(ROUND(($V$1*'Trends Settings '!$B$1),0)+2,"0")),'2019 Equip Index Factors'!B23)*0.01,0),V21))</f>
        <v>94</v>
      </c>
      <c r="W22" s="37">
        <f ca="1">IF(OR(B22=1,'M&amp;E Property Good Factor'!V23&gt;'Trends Settings '!$B$3),
ROUND('M&amp;E Property Good Factor'!V23*IF(B22&gt;ROUND($W$1*'Trends Settings '!$B$1,0),
INDIRECT("'2019 Equip Index Factors'!B"&amp;TEXT(ROUND(($W$1*'Trends Settings '!$B$1),0)+2,"0")),
'2019 Equip Index Factors'!B23)*0.01,0),
IF(OR('M&amp;E Property Good Factor'!V22 &gt; 'Trends Settings '!$B$3,B22 &lt;=ROUND($W$1*'Trends Settings '!$B$1,0)),
ROUND('Trends Settings '!$B$3*
IF(B22&gt;ROUND($W$1*'Trends Settings '!$B$1,0),INDIRECT("'2019 Equip Index Factors'!B"&amp;TEXT(ROUND(($W$1*'Trends Settings '!$B$1),0)+2,"0")),'2019 Equip Index Factors'!B23)*0.01,0),W21))</f>
        <v>107</v>
      </c>
    </row>
    <row r="23" spans="1:23" ht="12.75" customHeight="1">
      <c r="A23" s="60">
        <v>1998</v>
      </c>
      <c r="B23" s="32">
        <v>22</v>
      </c>
      <c r="C23" s="37">
        <f ca="1">IF(OR(B23=1,'M&amp;E Property Good Factor'!B24&gt;'Trends Settings '!$B$3),ROUND('M&amp;E Property Good Factor'!B24*IF(B23&gt;ROUND($C$1*'Trends Settings '!$B$1,0),INDIRECT("'2019 Equip Index Factors'!B"&amp;TEXT(ROUND(($C$1*'Trends Settings '!$B$1),0)+2,"0")),'2019 Equip Index Factors'!B24)*0.01,0),IF(OR('M&amp;E Property Good Factor'!B23 &gt; 'Trends Settings '!$B$3,B23 &lt;=ROUND($C$1*'Trends Settings '!$B$1,0)),ROUND('Trends Settings '!$B$3*IF(B23&gt;ROUND($C$1*'Trends Settings '!$B$1,0),INDIRECT("'2019 Equip Index Factors'!B"&amp;TEXT(ROUND(($C$1*'Trends Settings '!$B$1),0)+2,"0")),'2019 Equip Index Factors'!B24)*0.01,0),C22))</f>
        <v>11</v>
      </c>
      <c r="D23" s="37">
        <f ca="1">IF(OR(B23=1,'M&amp;E Property Good Factor'!C24&gt;'Trends Settings '!$B$3),
ROUND('M&amp;E Property Good Factor'!C24*IF(B23&gt;ROUND($D$1*'Trends Settings '!$B$1,0),
INDIRECT("'2019 Equip Index Factors'!B"&amp;TEXT(ROUND(($D$1*'Trends Settings '!$B$1),0)+2,"0")),
'2019 Equip Index Factors'!B24)*0.01,0),
IF(OR('M&amp;E Property Good Factor'!C23 &gt; 'Trends Settings '!$B$3,B23 &lt;=ROUND($D$1*'Trends Settings '!$B$1,0)),
ROUND('Trends Settings '!$B$3*
IF(B23&gt;ROUND($D$1*'Trends Settings '!$B$1,0),INDIRECT("'2019 Equip Index Factors'!B"&amp;TEXT(ROUND(($D$1*'Trends Settings '!$B$1),0)+2,"0")),'2019 Equip Index Factors'!B24)*0.01,0),D22))</f>
        <v>11</v>
      </c>
      <c r="E23" s="37">
        <f ca="1">IF(OR(B23=1,'M&amp;E Property Good Factor'!D24&gt;'Trends Settings '!$B$3),
ROUND('M&amp;E Property Good Factor'!D24*IF(B23&gt;ROUND($E$1*'Trends Settings '!$B$1,0),
INDIRECT("'2019 Equip Index Factors'!B"&amp;TEXT(ROUND(($E$1*'Trends Settings '!$B$1),0)+2,"0")),
'2019 Equip Index Factors'!B24)*0.01,0),
IF(OR('M&amp;E Property Good Factor'!D23 &gt; 'Trends Settings '!$B$3,B23 &lt;=ROUND($E$1*'Trends Settings '!$B$1,0)),
ROUND('Trends Settings '!$B$3*
IF(B23&gt;ROUND($E$1*'Trends Settings '!$B$1,0),INDIRECT("'2019 Equip Index Factors'!B"&amp;TEXT(ROUND(($E$1*'Trends Settings '!$B$1),0)+2,"0")),'2019 Equip Index Factors'!B24)*0.01,0),E22))</f>
        <v>11</v>
      </c>
      <c r="F23" s="37">
        <f ca="1">IF(OR(B23=1,'M&amp;E Property Good Factor'!E24&gt;'Trends Settings '!$B$3),
ROUND('M&amp;E Property Good Factor'!E24*IF(B23&gt;ROUND($F$1*'Trends Settings '!$B$1,0),
INDIRECT("'2019 Equip Index Factors'!B"&amp;TEXT(ROUND(($F$1*'Trends Settings '!$B$1),0)+2,"0")),
'2019 Equip Index Factors'!B24)*0.01,0),
IF(OR('M&amp;E Property Good Factor'!E23 &gt; 'Trends Settings '!$B$3,B23 &lt;=ROUND($F$1*'Trends Settings '!$B$1,0)),
ROUND('Trends Settings '!$B$3*
IF(B23&gt;ROUND($F$1*'Trends Settings '!$B$1,0),INDIRECT("'2019 Equip Index Factors'!B"&amp;TEXT(ROUND(($F$1*'Trends Settings '!$B$1),0)+2,"0")),'2019 Equip Index Factors'!B24)*0.01,0),F22))</f>
        <v>11</v>
      </c>
      <c r="G23" s="37">
        <f ca="1">IF(OR(B23=1,'M&amp;E Property Good Factor'!F24&gt;'Trends Settings '!$B$3),
ROUND('M&amp;E Property Good Factor'!F24*IF(B23&gt;ROUND($G$1*'Trends Settings '!$B$1,0),
INDIRECT("'2019 Equip Index Factors'!B"&amp;TEXT(ROUND(($G$1*'Trends Settings '!$B$1),0)+2,"0")),
'2019 Equip Index Factors'!B24)*0.01,0),
IF(OR('M&amp;E Property Good Factor'!F23 &gt; 'Trends Settings '!$B$3,B23 &lt;=ROUND($G$1*'Trends Settings '!$B$1,0)),
ROUND('Trends Settings '!$B$3*
IF(B23&gt;ROUND($G$1*'Trends Settings '!$B$1,0),INDIRECT("'2019 Equip Index Factors'!B"&amp;TEXT(ROUND(($G$1*'Trends Settings '!$B$1),0)+2,"0")),'2019 Equip Index Factors'!B24)*0.01,0),G22))</f>
        <v>12</v>
      </c>
      <c r="H23" s="37">
        <f ca="1">IF(OR(B23=1,'M&amp;E Property Good Factor'!G24&gt;'Trends Settings '!$B$3),
ROUND('M&amp;E Property Good Factor'!G24*IF(B23&gt;ROUND($H$1*'Trends Settings '!$B$1,0),
INDIRECT("'2019 Equip Index Factors'!B"&amp;TEXT(ROUND(($H$1*'Trends Settings '!$B$1),0)+2,"0")),
'2019 Equip Index Factors'!B24)*0.01,0),
IF(OR('M&amp;E Property Good Factor'!G23 &gt; 'Trends Settings '!$B$3,B23 &lt;=ROUND($H$1*'Trends Settings '!$B$1,0)),
ROUND('Trends Settings '!$B$3*
IF(B23&gt;ROUND($H$1*'Trends Settings '!$B$1,0),INDIRECT("'2019 Equip Index Factors'!B"&amp;TEXT(ROUND(($H$1*'Trends Settings '!$B$1),0)+2,"0")),'2019 Equip Index Factors'!B24)*0.01,0),H22))</f>
        <v>12</v>
      </c>
      <c r="I23" s="37">
        <f ca="1">IF(OR(B23=1,'M&amp;E Property Good Factor'!H24&gt;'Trends Settings '!$B$3),
ROUND('M&amp;E Property Good Factor'!H24*IF(B23&gt;ROUND($I$1*'Trends Settings '!$B$1,0),
INDIRECT("'2019 Equip Index Factors'!B"&amp;TEXT(ROUND(($I$1*'Trends Settings '!$B$1),0)+2,"0")),
'2019 Equip Index Factors'!B24)*0.01,0),
IF(OR('M&amp;E Property Good Factor'!H23 &gt; 'Trends Settings '!$B$3,B23 &lt;=ROUND($I$1*'Trends Settings '!$B$1,0)),
ROUND('Trends Settings '!$B$3*
IF(B23&gt;ROUND($I$1*'Trends Settings '!$B$1,0),INDIRECT("'2019 Equip Index Factors'!B"&amp;TEXT(ROUND(($I$1*'Trends Settings '!$B$1),0)+2,"0")),'2019 Equip Index Factors'!B24)*0.01,0),I22))</f>
        <v>12</v>
      </c>
      <c r="J23" s="37">
        <f ca="1">IF(OR(B23=1,'M&amp;E Property Good Factor'!I24&gt;'Trends Settings '!$B$3),
ROUND('M&amp;E Property Good Factor'!I24*IF(B23&gt;ROUND($J$1*'Trends Settings '!$B$1,0),
INDIRECT("'2019 Equip Index Factors'!B"&amp;TEXT(ROUND(($J$1*'Trends Settings '!$B$1),0)+2,"0")),
'2019 Equip Index Factors'!B24)*0.01,0),
IF(OR('M&amp;E Property Good Factor'!I23 &gt; 'Trends Settings '!$B$3,B23 &lt;=ROUND($J$1*'Trends Settings '!$B$1,0)),
ROUND('Trends Settings '!$B$3*
IF(B23&gt;ROUND($J$1*'Trends Settings '!$B$1,0),INDIRECT("'2019 Equip Index Factors'!B"&amp;TEXT(ROUND(($J$1*'Trends Settings '!$B$1),0)+2,"0")),'2019 Equip Index Factors'!B24)*0.01,0),J22))</f>
        <v>13</v>
      </c>
      <c r="K23" s="37">
        <f ca="1">IF(OR(B23=1,'M&amp;E Property Good Factor'!J24&gt;'Trends Settings '!$B$3),
ROUND('M&amp;E Property Good Factor'!J24*IF(B23&gt;ROUND($K$1*'Trends Settings '!$B$1,0),
INDIRECT("'2019 Equip Index Factors'!B"&amp;TEXT(ROUND(($K$1*'Trends Settings '!$B$1),0)+2,"0")),
'2019 Equip Index Factors'!B24)*0.01,0),
IF(OR('M&amp;E Property Good Factor'!J23 &gt; 'Trends Settings '!$B$3,B23 &lt;=ROUND($K$1*'Trends Settings '!$B$1,0)),
ROUND('Trends Settings '!$B$3*
IF(B23&gt;ROUND($K$1*'Trends Settings '!$B$1,0),INDIRECT("'2019 Equip Index Factors'!B"&amp;TEXT(ROUND(($K$1*'Trends Settings '!$B$1),0)+2,"0")),'2019 Equip Index Factors'!B24)*0.01,0),K22))</f>
        <v>13</v>
      </c>
      <c r="L23" s="37">
        <f ca="1">IF(OR(B23=1,'M&amp;E Property Good Factor'!K24&gt;'Trends Settings '!$B$3),
ROUND('M&amp;E Property Good Factor'!K24*IF(B23&gt;ROUND($L$1*'Trends Settings '!$B$1,0),
INDIRECT("'2019 Equip Index Factors'!B"&amp;TEXT(ROUND(($L$1*'Trends Settings '!$B$1),0)+2,"0")),
'2019 Equip Index Factors'!B24)*0.01,0),
IF(OR('M&amp;E Property Good Factor'!K23 &gt; 'Trends Settings '!$B$3,B23 &lt;=ROUND($L$1*'Trends Settings '!$B$1,0)),
ROUND('Trends Settings '!$B$3*
IF(B23&gt;ROUND($L$1*'Trends Settings '!$B$1,0),INDIRECT("'2019 Equip Index Factors'!B"&amp;TEXT(ROUND(($L$1*'Trends Settings '!$B$1),0)+2,"0")),'2019 Equip Index Factors'!B24)*0.01,0),L22))</f>
        <v>14</v>
      </c>
      <c r="M23" s="37">
        <f ca="1">IF(OR(B23=1,'M&amp;E Property Good Factor'!L24&gt;'Trends Settings '!$B$3),
ROUND('M&amp;E Property Good Factor'!L24*IF(B23&gt;ROUND($M$1*'Trends Settings '!$B$1,0),
INDIRECT("'2019 Equip Index Factors'!B"&amp;TEXT(ROUND(($M$1*'Trends Settings '!$B$1),0)+2,"0")),
'2019 Equip Index Factors'!B24)*0.01,0),
IF(OR('M&amp;E Property Good Factor'!L23 &gt; 'Trends Settings '!$B$3,B23 &lt;=ROUND($M$1*'Trends Settings '!$B$1,0)),
ROUND('Trends Settings '!$B$3*
IF(B23&gt;ROUND($M$1*'Trends Settings '!$B$1,0),INDIRECT("'2019 Equip Index Factors'!B"&amp;TEXT(ROUND(($M$1*'Trends Settings '!$B$1),0)+2,"0")),'2019 Equip Index Factors'!B24)*0.01,0),M22))</f>
        <v>15</v>
      </c>
      <c r="N23" s="37">
        <f ca="1">IF(OR(B23=1,'M&amp;E Property Good Factor'!M24&gt;'Trends Settings '!$B$3),
ROUND('M&amp;E Property Good Factor'!M24*IF(B23&gt;ROUND($N$1*'Trends Settings '!$B$1,0),
INDIRECT("'2019 Equip Index Factors'!B"&amp;TEXT(ROUND(($N$1*'Trends Settings '!$B$1),0)+2,"0")),
'2019 Equip Index Factors'!B24)*0.01,0),
IF(OR('M&amp;E Property Good Factor'!M23 &gt; 'Trends Settings '!$B$3,B23 &lt;=ROUND($N$1*'Trends Settings '!$B$1,0)),
ROUND('Trends Settings '!$B$3*
IF(B23&gt;ROUND($N$1*'Trends Settings '!$B$1,0),INDIRECT("'2019 Equip Index Factors'!B"&amp;TEXT(ROUND(($N$1*'Trends Settings '!$B$1),0)+2,"0")),'2019 Equip Index Factors'!B24)*0.01,0),N22))</f>
        <v>15</v>
      </c>
      <c r="O23" s="37">
        <f ca="1">IF(OR(B23=1,'M&amp;E Property Good Factor'!N24&gt;'Trends Settings '!$B$3),
ROUND('M&amp;E Property Good Factor'!N24*IF(B23&gt;ROUND($O$1*'Trends Settings '!$B$1,0),
INDIRECT("'2019 Equip Index Factors'!B"&amp;TEXT(ROUND(($O$1*'Trends Settings '!$B$1),0)+2,"0")),
'2019 Equip Index Factors'!B24)*0.01,0),
IF(OR('M&amp;E Property Good Factor'!N23 &gt; 'Trends Settings '!$B$3,B23 &lt;=ROUND($O$1*'Trends Settings '!$B$1,0)),
ROUND('Trends Settings '!$B$3*
IF(B23&gt;ROUND($O$1*'Trends Settings '!$B$1,0),INDIRECT("'2019 Equip Index Factors'!B"&amp;TEXT(ROUND(($O$1*'Trends Settings '!$B$1),0)+2,"0")),'2019 Equip Index Factors'!B24)*0.01,0),O22))</f>
        <v>16</v>
      </c>
      <c r="P23" s="37">
        <f ca="1">IF(OR(B23=1,'M&amp;E Property Good Factor'!O24&gt;'Trends Settings '!$B$3),
ROUND('M&amp;E Property Good Factor'!O24*IF(B23&gt;ROUND($P$1*'Trends Settings '!$B$1,0),
INDIRECT("'2019 Equip Index Factors'!B"&amp;TEXT(ROUND(($P$1*'Trends Settings '!$B$1),0)+2,"0")),
'2019 Equip Index Factors'!B24)*0.01,0),
IF(OR('M&amp;E Property Good Factor'!O23 &gt; 'Trends Settings '!$B$3,B23 &lt;=ROUND($P$1*'Trends Settings '!$B$1,0)),
ROUND('Trends Settings '!$B$3*
IF(B23&gt;ROUND($P$1*'Trends Settings '!$B$1,0),INDIRECT("'2019 Equip Index Factors'!B"&amp;TEXT(ROUND(($P$1*'Trends Settings '!$B$1),0)+2,"0")),'2019 Equip Index Factors'!B24)*0.01,0),P22))</f>
        <v>16</v>
      </c>
      <c r="Q23" s="37">
        <f ca="1">IF(OR(B23=1,'M&amp;E Property Good Factor'!P24&gt;'Trends Settings '!$B$3),
ROUND('M&amp;E Property Good Factor'!P24*IF(B23&gt;ROUND($Q$1*'Trends Settings '!$B$1,0),
INDIRECT("'2019 Equip Index Factors'!B"&amp;TEXT(ROUND(($Q$1*'Trends Settings '!$B$1),0)+2,"0")),
'2019 Equip Index Factors'!B24)*0.01,0),
IF(OR('M&amp;E Property Good Factor'!P23 &gt; 'Trends Settings '!$B$3,B23 &lt;=ROUND($Q$1*'Trends Settings '!$B$1,0)),
ROUND('Trends Settings '!$B$3*
IF(B23&gt;ROUND($Q$1*'Trends Settings '!$B$1,0),INDIRECT("'2019 Equip Index Factors'!B"&amp;TEXT(ROUND(($Q$1*'Trends Settings '!$B$1),0)+2,"0")),'2019 Equip Index Factors'!B24)*0.01,0),Q22))</f>
        <v>19</v>
      </c>
      <c r="R23" s="37">
        <f ca="1">IF(OR(B23=1,'M&amp;E Property Good Factor'!Q24&gt;'Trends Settings '!$B$3),
ROUND('M&amp;E Property Good Factor'!Q24*IF(B23&gt;ROUND($R$1*'Trends Settings '!$B$1,0),
INDIRECT("'2019 Equip Index Factors'!B"&amp;TEXT(ROUND(($R$1*'Trends Settings '!$B$1),0)+2,"0")),
'2019 Equip Index Factors'!B24)*0.01,0),
IF(OR('M&amp;E Property Good Factor'!Q23 &gt; 'Trends Settings '!$B$3,B23 &lt;=ROUND($R$1*'Trends Settings '!$B$1,0)),
ROUND('Trends Settings '!$B$3*
IF(B23&gt;ROUND($R$1*'Trends Settings '!$B$1,0),INDIRECT("'2019 Equip Index Factors'!B"&amp;TEXT(ROUND(($R$1*'Trends Settings '!$B$1),0)+2,"0")),'2019 Equip Index Factors'!B24)*0.01,0),R22))</f>
        <v>27</v>
      </c>
      <c r="S23" s="37">
        <f ca="1">IF(OR(B23=1,'M&amp;E Property Good Factor'!R24&gt;'Trends Settings '!$B$3),
ROUND('M&amp;E Property Good Factor'!R24*IF(B23&gt;ROUND($S$1*'Trends Settings '!$B$1,0),
INDIRECT("'2019 Equip Index Factors'!B"&amp;TEXT(ROUND(($S$1*'Trends Settings '!$B$1),0)+2,"0")),
'2019 Equip Index Factors'!B24)*0.01,0),
IF(OR('M&amp;E Property Good Factor'!R23 &gt; 'Trends Settings '!$B$3,B23 &lt;=ROUND($S$1*'Trends Settings '!$B$1,0)),
ROUND('Trends Settings '!$B$3*
IF(B23&gt;ROUND($S$1*'Trends Settings '!$B$1,0),INDIRECT("'2019 Equip Index Factors'!B"&amp;TEXT(ROUND(($S$1*'Trends Settings '!$B$1),0)+2,"0")),'2019 Equip Index Factors'!B24)*0.01,0),S22))</f>
        <v>37</v>
      </c>
      <c r="T23" s="37">
        <f ca="1">IF(OR(B23=1,'M&amp;E Property Good Factor'!S24&gt;'Trends Settings '!$B$3),
ROUND('M&amp;E Property Good Factor'!S24*IF(B23&gt;ROUND($T$1*'Trends Settings '!$B$1,0),
INDIRECT("'2019 Equip Index Factors'!B"&amp;TEXT(ROUND(($T$1*'Trends Settings '!$B$1),0)+2,"0")),
'2019 Equip Index Factors'!B24)*0.01,0),
IF(OR('M&amp;E Property Good Factor'!S23 &gt; 'Trends Settings '!$B$3,B23 &lt;=ROUND($T$1*'Trends Settings '!$B$1,0)),
ROUND('Trends Settings '!$B$3*
IF(B23&gt;ROUND($T$1*'Trends Settings '!$B$1,0),INDIRECT("'2019 Equip Index Factors'!B"&amp;TEXT(ROUND(($T$1*'Trends Settings '!$B$1),0)+2,"0")),'2019 Equip Index Factors'!B24)*0.01,0),T22))</f>
        <v>51</v>
      </c>
      <c r="U23" s="37">
        <f ca="1">IF(OR(B23=1,'M&amp;E Property Good Factor'!T24&gt;'Trends Settings '!$B$3),
ROUND('M&amp;E Property Good Factor'!T24*IF(B23&gt;ROUND($U$1*'Trends Settings '!$B$1,0),
INDIRECT("'2019 Equip Index Factors'!B"&amp;TEXT(ROUND(($U$1*'Trends Settings '!$B$1),0)+2,"0")),
'2019 Equip Index Factors'!B24)*0.01,0),
IF(OR('M&amp;E Property Good Factor'!T23 &gt; 'Trends Settings '!$B$3,B23 &lt;=ROUND($U$1*'Trends Settings '!$B$1,0)),
ROUND('Trends Settings '!$B$3*
IF(B23&gt;ROUND($U$1*'Trends Settings '!$B$1,0),INDIRECT("'2019 Equip Index Factors'!B"&amp;TEXT(ROUND(($U$1*'Trends Settings '!$B$1),0)+2,"0")),'2019 Equip Index Factors'!B24)*0.01,0),U22))</f>
        <v>73</v>
      </c>
      <c r="V23" s="37">
        <f ca="1">IF(OR(B23=1,'M&amp;E Property Good Factor'!U24&gt;'Trends Settings '!$B$3),
ROUND('M&amp;E Property Good Factor'!U24*IF(B23&gt;ROUND($V$1*'Trends Settings '!$B$1,0),
INDIRECT("'2019 Equip Index Factors'!B"&amp;TEXT(ROUND(($V$1*'Trends Settings '!$B$1),0)+2,"0")),
'2019 Equip Index Factors'!B24)*0.01,0),
IF(OR('M&amp;E Property Good Factor'!U23 &gt; 'Trends Settings '!$B$3,B23 &lt;=ROUND($V$1*'Trends Settings '!$B$1,0)),
ROUND('Trends Settings '!$B$3*
IF(B23&gt;ROUND($V$1*'Trends Settings '!$B$1,0),INDIRECT("'2019 Equip Index Factors'!B"&amp;TEXT(ROUND(($V$1*'Trends Settings '!$B$1),0)+2,"0")),'2019 Equip Index Factors'!B24)*0.01,0),V22))</f>
        <v>91</v>
      </c>
      <c r="W23" s="37">
        <f ca="1">IF(OR(B23=1,'M&amp;E Property Good Factor'!V24&gt;'Trends Settings '!$B$3),
ROUND('M&amp;E Property Good Factor'!V24*IF(B23&gt;ROUND($W$1*'Trends Settings '!$B$1,0),
INDIRECT("'2019 Equip Index Factors'!B"&amp;TEXT(ROUND(($W$1*'Trends Settings '!$B$1),0)+2,"0")),
'2019 Equip Index Factors'!B24)*0.01,0),
IF(OR('M&amp;E Property Good Factor'!V23 &gt; 'Trends Settings '!$B$3,B23 &lt;=ROUND($W$1*'Trends Settings '!$B$1,0)),
ROUND('Trends Settings '!$B$3*
IF(B23&gt;ROUND($W$1*'Trends Settings '!$B$1,0),INDIRECT("'2019 Equip Index Factors'!B"&amp;TEXT(ROUND(($W$1*'Trends Settings '!$B$1),0)+2,"0")),'2019 Equip Index Factors'!B24)*0.01,0),W22))</f>
        <v>103</v>
      </c>
    </row>
    <row r="24" spans="1:23" ht="12.75" customHeight="1">
      <c r="A24" s="60">
        <v>1997</v>
      </c>
      <c r="B24" s="32">
        <v>23</v>
      </c>
      <c r="C24" s="37">
        <f ca="1">IF(OR(B24=1,'M&amp;E Property Good Factor'!B25&gt;'Trends Settings '!$B$3),ROUND('M&amp;E Property Good Factor'!B25*IF(B24&gt;ROUND($C$1*'Trends Settings '!$B$1,0),INDIRECT("'2019 Equip Index Factors'!B"&amp;TEXT(ROUND(($C$1*'Trends Settings '!$B$1),0)+2,"0")),'2019 Equip Index Factors'!B25)*0.01,0),IF(OR('M&amp;E Property Good Factor'!B24 &gt; 'Trends Settings '!$B$3,B24 &lt;=ROUND($C$1*'Trends Settings '!$B$1,0)),ROUND('Trends Settings '!$B$3*IF(B24&gt;ROUND($C$1*'Trends Settings '!$B$1,0),INDIRECT("'2019 Equip Index Factors'!B"&amp;TEXT(ROUND(($C$1*'Trends Settings '!$B$1),0)+2,"0")),'2019 Equip Index Factors'!B25)*0.01,0),C23))</f>
        <v>11</v>
      </c>
      <c r="D24" s="37">
        <f ca="1">IF(OR(B24=1,'M&amp;E Property Good Factor'!C25&gt;'Trends Settings '!$B$3),
ROUND('M&amp;E Property Good Factor'!C25*IF(B24&gt;ROUND($D$1*'Trends Settings '!$B$1,0),
INDIRECT("'2019 Equip Index Factors'!B"&amp;TEXT(ROUND(($D$1*'Trends Settings '!$B$1),0)+2,"0")),
'2019 Equip Index Factors'!B25)*0.01,0),
IF(OR('M&amp;E Property Good Factor'!C24 &gt; 'Trends Settings '!$B$3,B24 &lt;=ROUND($D$1*'Trends Settings '!$B$1,0)),
ROUND('Trends Settings '!$B$3*
IF(B24&gt;ROUND($D$1*'Trends Settings '!$B$1,0),INDIRECT("'2019 Equip Index Factors'!B"&amp;TEXT(ROUND(($D$1*'Trends Settings '!$B$1),0)+2,"0")),'2019 Equip Index Factors'!B25)*0.01,0),D23))</f>
        <v>11</v>
      </c>
      <c r="E24" s="37">
        <f ca="1">IF(OR(B24=1,'M&amp;E Property Good Factor'!D25&gt;'Trends Settings '!$B$3),
ROUND('M&amp;E Property Good Factor'!D25*IF(B24&gt;ROUND($E$1*'Trends Settings '!$B$1,0),
INDIRECT("'2019 Equip Index Factors'!B"&amp;TEXT(ROUND(($E$1*'Trends Settings '!$B$1),0)+2,"0")),
'2019 Equip Index Factors'!B25)*0.01,0),
IF(OR('M&amp;E Property Good Factor'!D24 &gt; 'Trends Settings '!$B$3,B24 &lt;=ROUND($E$1*'Trends Settings '!$B$1,0)),
ROUND('Trends Settings '!$B$3*
IF(B24&gt;ROUND($E$1*'Trends Settings '!$B$1,0),INDIRECT("'2019 Equip Index Factors'!B"&amp;TEXT(ROUND(($E$1*'Trends Settings '!$B$1),0)+2,"0")),'2019 Equip Index Factors'!B25)*0.01,0),E23))</f>
        <v>11</v>
      </c>
      <c r="F24" s="37">
        <f ca="1">IF(OR(B24=1,'M&amp;E Property Good Factor'!E25&gt;'Trends Settings '!$B$3),
ROUND('M&amp;E Property Good Factor'!E25*IF(B24&gt;ROUND($F$1*'Trends Settings '!$B$1,0),
INDIRECT("'2019 Equip Index Factors'!B"&amp;TEXT(ROUND(($F$1*'Trends Settings '!$B$1),0)+2,"0")),
'2019 Equip Index Factors'!B25)*0.01,0),
IF(OR('M&amp;E Property Good Factor'!E24 &gt; 'Trends Settings '!$B$3,B24 &lt;=ROUND($F$1*'Trends Settings '!$B$1,0)),
ROUND('Trends Settings '!$B$3*
IF(B24&gt;ROUND($F$1*'Trends Settings '!$B$1,0),INDIRECT("'2019 Equip Index Factors'!B"&amp;TEXT(ROUND(($F$1*'Trends Settings '!$B$1),0)+2,"0")),'2019 Equip Index Factors'!B25)*0.01,0),F23))</f>
        <v>11</v>
      </c>
      <c r="G24" s="37">
        <f ca="1">IF(OR(B24=1,'M&amp;E Property Good Factor'!F25&gt;'Trends Settings '!$B$3),
ROUND('M&amp;E Property Good Factor'!F25*IF(B24&gt;ROUND($G$1*'Trends Settings '!$B$1,0),
INDIRECT("'2019 Equip Index Factors'!B"&amp;TEXT(ROUND(($G$1*'Trends Settings '!$B$1),0)+2,"0")),
'2019 Equip Index Factors'!B25)*0.01,0),
IF(OR('M&amp;E Property Good Factor'!F24 &gt; 'Trends Settings '!$B$3,B24 &lt;=ROUND($G$1*'Trends Settings '!$B$1,0)),
ROUND('Trends Settings '!$B$3*
IF(B24&gt;ROUND($G$1*'Trends Settings '!$B$1,0),INDIRECT("'2019 Equip Index Factors'!B"&amp;TEXT(ROUND(($G$1*'Trends Settings '!$B$1),0)+2,"0")),'2019 Equip Index Factors'!B25)*0.01,0),G23))</f>
        <v>12</v>
      </c>
      <c r="H24" s="37">
        <f ca="1">IF(OR(B24=1,'M&amp;E Property Good Factor'!G25&gt;'Trends Settings '!$B$3),
ROUND('M&amp;E Property Good Factor'!G25*IF(B24&gt;ROUND($H$1*'Trends Settings '!$B$1,0),
INDIRECT("'2019 Equip Index Factors'!B"&amp;TEXT(ROUND(($H$1*'Trends Settings '!$B$1),0)+2,"0")),
'2019 Equip Index Factors'!B25)*0.01,0),
IF(OR('M&amp;E Property Good Factor'!G24 &gt; 'Trends Settings '!$B$3,B24 &lt;=ROUND($H$1*'Trends Settings '!$B$1,0)),
ROUND('Trends Settings '!$B$3*
IF(B24&gt;ROUND($H$1*'Trends Settings '!$B$1,0),INDIRECT("'2019 Equip Index Factors'!B"&amp;TEXT(ROUND(($H$1*'Trends Settings '!$B$1),0)+2,"0")),'2019 Equip Index Factors'!B25)*0.01,0),H23))</f>
        <v>12</v>
      </c>
      <c r="I24" s="37">
        <f ca="1">IF(OR(B24=1,'M&amp;E Property Good Factor'!H25&gt;'Trends Settings '!$B$3),
ROUND('M&amp;E Property Good Factor'!H25*IF(B24&gt;ROUND($I$1*'Trends Settings '!$B$1,0),
INDIRECT("'2019 Equip Index Factors'!B"&amp;TEXT(ROUND(($I$1*'Trends Settings '!$B$1),0)+2,"0")),
'2019 Equip Index Factors'!B25)*0.01,0),
IF(OR('M&amp;E Property Good Factor'!H24 &gt; 'Trends Settings '!$B$3,B24 &lt;=ROUND($I$1*'Trends Settings '!$B$1,0)),
ROUND('Trends Settings '!$B$3*
IF(B24&gt;ROUND($I$1*'Trends Settings '!$B$1,0),INDIRECT("'2019 Equip Index Factors'!B"&amp;TEXT(ROUND(($I$1*'Trends Settings '!$B$1),0)+2,"0")),'2019 Equip Index Factors'!B25)*0.01,0),I23))</f>
        <v>12</v>
      </c>
      <c r="J24" s="37">
        <f ca="1">IF(OR(B24=1,'M&amp;E Property Good Factor'!I25&gt;'Trends Settings '!$B$3),
ROUND('M&amp;E Property Good Factor'!I25*IF(B24&gt;ROUND($J$1*'Trends Settings '!$B$1,0),
INDIRECT("'2019 Equip Index Factors'!B"&amp;TEXT(ROUND(($J$1*'Trends Settings '!$B$1),0)+2,"0")),
'2019 Equip Index Factors'!B25)*0.01,0),
IF(OR('M&amp;E Property Good Factor'!I24 &gt; 'Trends Settings '!$B$3,B24 &lt;=ROUND($J$1*'Trends Settings '!$B$1,0)),
ROUND('Trends Settings '!$B$3*
IF(B24&gt;ROUND($J$1*'Trends Settings '!$B$1,0),INDIRECT("'2019 Equip Index Factors'!B"&amp;TEXT(ROUND(($J$1*'Trends Settings '!$B$1),0)+2,"0")),'2019 Equip Index Factors'!B25)*0.01,0),J23))</f>
        <v>13</v>
      </c>
      <c r="K24" s="37">
        <f ca="1">IF(OR(B24=1,'M&amp;E Property Good Factor'!J25&gt;'Trends Settings '!$B$3),
ROUND('M&amp;E Property Good Factor'!J25*IF(B24&gt;ROUND($K$1*'Trends Settings '!$B$1,0),
INDIRECT("'2019 Equip Index Factors'!B"&amp;TEXT(ROUND(($K$1*'Trends Settings '!$B$1),0)+2,"0")),
'2019 Equip Index Factors'!B25)*0.01,0),
IF(OR('M&amp;E Property Good Factor'!J24 &gt; 'Trends Settings '!$B$3,B24 &lt;=ROUND($K$1*'Trends Settings '!$B$1,0)),
ROUND('Trends Settings '!$B$3*
IF(B24&gt;ROUND($K$1*'Trends Settings '!$B$1,0),INDIRECT("'2019 Equip Index Factors'!B"&amp;TEXT(ROUND(($K$1*'Trends Settings '!$B$1),0)+2,"0")),'2019 Equip Index Factors'!B25)*0.01,0),K23))</f>
        <v>13</v>
      </c>
      <c r="L24" s="37">
        <f ca="1">IF(OR(B24=1,'M&amp;E Property Good Factor'!K25&gt;'Trends Settings '!$B$3),
ROUND('M&amp;E Property Good Factor'!K25*IF(B24&gt;ROUND($L$1*'Trends Settings '!$B$1,0),
INDIRECT("'2019 Equip Index Factors'!B"&amp;TEXT(ROUND(($L$1*'Trends Settings '!$B$1),0)+2,"0")),
'2019 Equip Index Factors'!B25)*0.01,0),
IF(OR('M&amp;E Property Good Factor'!K24 &gt; 'Trends Settings '!$B$3,B24 &lt;=ROUND($L$1*'Trends Settings '!$B$1,0)),
ROUND('Trends Settings '!$B$3*
IF(B24&gt;ROUND($L$1*'Trends Settings '!$B$1,0),INDIRECT("'2019 Equip Index Factors'!B"&amp;TEXT(ROUND(($L$1*'Trends Settings '!$B$1),0)+2,"0")),'2019 Equip Index Factors'!B25)*0.01,0),L23))</f>
        <v>14</v>
      </c>
      <c r="M24" s="37">
        <f ca="1">IF(OR(B24=1,'M&amp;E Property Good Factor'!L25&gt;'Trends Settings '!$B$3),
ROUND('M&amp;E Property Good Factor'!L25*IF(B24&gt;ROUND($M$1*'Trends Settings '!$B$1,0),
INDIRECT("'2019 Equip Index Factors'!B"&amp;TEXT(ROUND(($M$1*'Trends Settings '!$B$1),0)+2,"0")),
'2019 Equip Index Factors'!B25)*0.01,0),
IF(OR('M&amp;E Property Good Factor'!L24 &gt; 'Trends Settings '!$B$3,B24 &lt;=ROUND($M$1*'Trends Settings '!$B$1,0)),
ROUND('Trends Settings '!$B$3*
IF(B24&gt;ROUND($M$1*'Trends Settings '!$B$1,0),INDIRECT("'2019 Equip Index Factors'!B"&amp;TEXT(ROUND(($M$1*'Trends Settings '!$B$1),0)+2,"0")),'2019 Equip Index Factors'!B25)*0.01,0),M23))</f>
        <v>15</v>
      </c>
      <c r="N24" s="37">
        <f ca="1">IF(OR(B24=1,'M&amp;E Property Good Factor'!M25&gt;'Trends Settings '!$B$3),
ROUND('M&amp;E Property Good Factor'!M25*IF(B24&gt;ROUND($N$1*'Trends Settings '!$B$1,0),
INDIRECT("'2019 Equip Index Factors'!B"&amp;TEXT(ROUND(($N$1*'Trends Settings '!$B$1),0)+2,"0")),
'2019 Equip Index Factors'!B25)*0.01,0),
IF(OR('M&amp;E Property Good Factor'!M24 &gt; 'Trends Settings '!$B$3,B24 &lt;=ROUND($N$1*'Trends Settings '!$B$1,0)),
ROUND('Trends Settings '!$B$3*
IF(B24&gt;ROUND($N$1*'Trends Settings '!$B$1,0),INDIRECT("'2019 Equip Index Factors'!B"&amp;TEXT(ROUND(($N$1*'Trends Settings '!$B$1),0)+2,"0")),'2019 Equip Index Factors'!B25)*0.01,0),N23))</f>
        <v>15</v>
      </c>
      <c r="O24" s="37">
        <f ca="1">IF(OR(B24=1,'M&amp;E Property Good Factor'!N25&gt;'Trends Settings '!$B$3),
ROUND('M&amp;E Property Good Factor'!N25*IF(B24&gt;ROUND($O$1*'Trends Settings '!$B$1,0),
INDIRECT("'2019 Equip Index Factors'!B"&amp;TEXT(ROUND(($O$1*'Trends Settings '!$B$1),0)+2,"0")),
'2019 Equip Index Factors'!B25)*0.01,0),
IF(OR('M&amp;E Property Good Factor'!N24 &gt; 'Trends Settings '!$B$3,B24 &lt;=ROUND($O$1*'Trends Settings '!$B$1,0)),
ROUND('Trends Settings '!$B$3*
IF(B24&gt;ROUND($O$1*'Trends Settings '!$B$1,0),INDIRECT("'2019 Equip Index Factors'!B"&amp;TEXT(ROUND(($O$1*'Trends Settings '!$B$1),0)+2,"0")),'2019 Equip Index Factors'!B25)*0.01,0),O23))</f>
        <v>16</v>
      </c>
      <c r="P24" s="37">
        <f ca="1">IF(OR(B24=1,'M&amp;E Property Good Factor'!O25&gt;'Trends Settings '!$B$3),
ROUND('M&amp;E Property Good Factor'!O25*IF(B24&gt;ROUND($P$1*'Trends Settings '!$B$1,0),
INDIRECT("'2019 Equip Index Factors'!B"&amp;TEXT(ROUND(($P$1*'Trends Settings '!$B$1),0)+2,"0")),
'2019 Equip Index Factors'!B25)*0.01,0),
IF(OR('M&amp;E Property Good Factor'!O24 &gt; 'Trends Settings '!$B$3,B24 &lt;=ROUND($P$1*'Trends Settings '!$B$1,0)),
ROUND('Trends Settings '!$B$3*
IF(B24&gt;ROUND($P$1*'Trends Settings '!$B$1,0),INDIRECT("'2019 Equip Index Factors'!B"&amp;TEXT(ROUND(($P$1*'Trends Settings '!$B$1),0)+2,"0")),'2019 Equip Index Factors'!B25)*0.01,0),P23))</f>
        <v>16</v>
      </c>
      <c r="Q24" s="37">
        <f ca="1">IF(OR(B24=1,'M&amp;E Property Good Factor'!P25&gt;'Trends Settings '!$B$3),
ROUND('M&amp;E Property Good Factor'!P25*IF(B24&gt;ROUND($Q$1*'Trends Settings '!$B$1,0),
INDIRECT("'2019 Equip Index Factors'!B"&amp;TEXT(ROUND(($Q$1*'Trends Settings '!$B$1),0)+2,"0")),
'2019 Equip Index Factors'!B25)*0.01,0),
IF(OR('M&amp;E Property Good Factor'!P24 &gt; 'Trends Settings '!$B$3,B24 &lt;=ROUND($Q$1*'Trends Settings '!$B$1,0)),
ROUND('Trends Settings '!$B$3*
IF(B24&gt;ROUND($Q$1*'Trends Settings '!$B$1,0),INDIRECT("'2019 Equip Index Factors'!B"&amp;TEXT(ROUND(($Q$1*'Trends Settings '!$B$1),0)+2,"0")),'2019 Equip Index Factors'!B25)*0.01,0),Q23))</f>
        <v>16</v>
      </c>
      <c r="R24" s="37">
        <f ca="1">IF(OR(B24=1,'M&amp;E Property Good Factor'!Q25&gt;'Trends Settings '!$B$3),
ROUND('M&amp;E Property Good Factor'!Q25*IF(B24&gt;ROUND($R$1*'Trends Settings '!$B$1,0),
INDIRECT("'2019 Equip Index Factors'!B"&amp;TEXT(ROUND(($R$1*'Trends Settings '!$B$1),0)+2,"0")),
'2019 Equip Index Factors'!B25)*0.01,0),
IF(OR('M&amp;E Property Good Factor'!Q24 &gt; 'Trends Settings '!$B$3,B24 &lt;=ROUND($R$1*'Trends Settings '!$B$1,0)),
ROUND('Trends Settings '!$B$3*
IF(B24&gt;ROUND($R$1*'Trends Settings '!$B$1,0),INDIRECT("'2019 Equip Index Factors'!B"&amp;TEXT(ROUND(($R$1*'Trends Settings '!$B$1),0)+2,"0")),'2019 Equip Index Factors'!B25)*0.01,0),R23))</f>
        <v>24</v>
      </c>
      <c r="S24" s="37">
        <f ca="1">IF(OR(B24=1,'M&amp;E Property Good Factor'!R25&gt;'Trends Settings '!$B$3),
ROUND('M&amp;E Property Good Factor'!R25*IF(B24&gt;ROUND($S$1*'Trends Settings '!$B$1,0),
INDIRECT("'2019 Equip Index Factors'!B"&amp;TEXT(ROUND(($S$1*'Trends Settings '!$B$1),0)+2,"0")),
'2019 Equip Index Factors'!B25)*0.01,0),
IF(OR('M&amp;E Property Good Factor'!R24 &gt; 'Trends Settings '!$B$3,B24 &lt;=ROUND($S$1*'Trends Settings '!$B$1,0)),
ROUND('Trends Settings '!$B$3*
IF(B24&gt;ROUND($S$1*'Trends Settings '!$B$1,0),INDIRECT("'2019 Equip Index Factors'!B"&amp;TEXT(ROUND(($S$1*'Trends Settings '!$B$1),0)+2,"0")),'2019 Equip Index Factors'!B25)*0.01,0),S23))</f>
        <v>32</v>
      </c>
      <c r="T24" s="37">
        <f ca="1">IF(OR(B24=1,'M&amp;E Property Good Factor'!S25&gt;'Trends Settings '!$B$3),
ROUND('M&amp;E Property Good Factor'!S25*IF(B24&gt;ROUND($T$1*'Trends Settings '!$B$1,0),
INDIRECT("'2019 Equip Index Factors'!B"&amp;TEXT(ROUND(($T$1*'Trends Settings '!$B$1),0)+2,"0")),
'2019 Equip Index Factors'!B25)*0.01,0),
IF(OR('M&amp;E Property Good Factor'!S24 &gt; 'Trends Settings '!$B$3,B24 &lt;=ROUND($T$1*'Trends Settings '!$B$1,0)),
ROUND('Trends Settings '!$B$3*
IF(B24&gt;ROUND($T$1*'Trends Settings '!$B$1,0),INDIRECT("'2019 Equip Index Factors'!B"&amp;TEXT(ROUND(($T$1*'Trends Settings '!$B$1),0)+2,"0")),'2019 Equip Index Factors'!B25)*0.01,0),T23))</f>
        <v>46</v>
      </c>
      <c r="U24" s="37">
        <f ca="1">IF(OR(B24=1,'M&amp;E Property Good Factor'!T25&gt;'Trends Settings '!$B$3),
ROUND('M&amp;E Property Good Factor'!T25*IF(B24&gt;ROUND($U$1*'Trends Settings '!$B$1,0),
INDIRECT("'2019 Equip Index Factors'!B"&amp;TEXT(ROUND(($U$1*'Trends Settings '!$B$1),0)+2,"0")),
'2019 Equip Index Factors'!B25)*0.01,0),
IF(OR('M&amp;E Property Good Factor'!T24 &gt; 'Trends Settings '!$B$3,B24 &lt;=ROUND($U$1*'Trends Settings '!$B$1,0)),
ROUND('Trends Settings '!$B$3*
IF(B24&gt;ROUND($U$1*'Trends Settings '!$B$1,0),INDIRECT("'2019 Equip Index Factors'!B"&amp;TEXT(ROUND(($U$1*'Trends Settings '!$B$1),0)+2,"0")),'2019 Equip Index Factors'!B25)*0.01,0),U23))</f>
        <v>69</v>
      </c>
      <c r="V24" s="37">
        <f ca="1">IF(OR(B24=1,'M&amp;E Property Good Factor'!U25&gt;'Trends Settings '!$B$3),
ROUND('M&amp;E Property Good Factor'!U25*IF(B24&gt;ROUND($V$1*'Trends Settings '!$B$1,0),
INDIRECT("'2019 Equip Index Factors'!B"&amp;TEXT(ROUND(($V$1*'Trends Settings '!$B$1),0)+2,"0")),
'2019 Equip Index Factors'!B25)*0.01,0),
IF(OR('M&amp;E Property Good Factor'!U24 &gt; 'Trends Settings '!$B$3,B24 &lt;=ROUND($V$1*'Trends Settings '!$B$1,0)),
ROUND('Trends Settings '!$B$3*
IF(B24&gt;ROUND($V$1*'Trends Settings '!$B$1,0),INDIRECT("'2019 Equip Index Factors'!B"&amp;TEXT(ROUND(($V$1*'Trends Settings '!$B$1),0)+2,"0")),'2019 Equip Index Factors'!B25)*0.01,0),V23))</f>
        <v>86</v>
      </c>
      <c r="W24" s="37">
        <f ca="1">IF(OR(B24=1,'M&amp;E Property Good Factor'!V25&gt;'Trends Settings '!$B$3),
ROUND('M&amp;E Property Good Factor'!V25*IF(B24&gt;ROUND($W$1*'Trends Settings '!$B$1,0),
INDIRECT("'2019 Equip Index Factors'!B"&amp;TEXT(ROUND(($W$1*'Trends Settings '!$B$1),0)+2,"0")),
'2019 Equip Index Factors'!B25)*0.01,0),
IF(OR('M&amp;E Property Good Factor'!V24 &gt; 'Trends Settings '!$B$3,B24 &lt;=ROUND($W$1*'Trends Settings '!$B$1,0)),
ROUND('Trends Settings '!$B$3*
IF(B24&gt;ROUND($W$1*'Trends Settings '!$B$1,0),INDIRECT("'2019 Equip Index Factors'!B"&amp;TEXT(ROUND(($W$1*'Trends Settings '!$B$1),0)+2,"0")),'2019 Equip Index Factors'!B25)*0.01,0),W23))</f>
        <v>101</v>
      </c>
    </row>
    <row r="25" spans="1:23" ht="12.75" customHeight="1">
      <c r="A25" s="60">
        <v>1996</v>
      </c>
      <c r="B25" s="32">
        <v>24</v>
      </c>
      <c r="C25" s="37">
        <f ca="1">IF(OR(B25=1,'M&amp;E Property Good Factor'!B26&gt;'Trends Settings '!$B$3),ROUND('M&amp;E Property Good Factor'!B26*IF(B25&gt;ROUND($C$1*'Trends Settings '!$B$1,0),INDIRECT("'2019 Equip Index Factors'!B"&amp;TEXT(ROUND(($C$1*'Trends Settings '!$B$1),0)+2,"0")),'2019 Equip Index Factors'!B26)*0.01,0),IF(OR('M&amp;E Property Good Factor'!B25 &gt; 'Trends Settings '!$B$3,B25 &lt;=ROUND($C$1*'Trends Settings '!$B$1,0)),ROUND('Trends Settings '!$B$3*IF(B25&gt;ROUND($C$1*'Trends Settings '!$B$1,0),INDIRECT("'2019 Equip Index Factors'!B"&amp;TEXT(ROUND(($C$1*'Trends Settings '!$B$1),0)+2,"0")),'2019 Equip Index Factors'!B26)*0.01,0),C24))</f>
        <v>11</v>
      </c>
      <c r="D25" s="37">
        <f ca="1">IF(OR(B25=1,'M&amp;E Property Good Factor'!C26&gt;'Trends Settings '!$B$3),
ROUND('M&amp;E Property Good Factor'!C26*IF(B25&gt;ROUND($D$1*'Trends Settings '!$B$1,0),
INDIRECT("'2019 Equip Index Factors'!B"&amp;TEXT(ROUND(($D$1*'Trends Settings '!$B$1),0)+2,"0")),
'2019 Equip Index Factors'!B26)*0.01,0),
IF(OR('M&amp;E Property Good Factor'!C25 &gt; 'Trends Settings '!$B$3,B25 &lt;=ROUND($D$1*'Trends Settings '!$B$1,0)),
ROUND('Trends Settings '!$B$3*
IF(B25&gt;ROUND($D$1*'Trends Settings '!$B$1,0),INDIRECT("'2019 Equip Index Factors'!B"&amp;TEXT(ROUND(($D$1*'Trends Settings '!$B$1),0)+2,"0")),'2019 Equip Index Factors'!B26)*0.01,0),D24))</f>
        <v>11</v>
      </c>
      <c r="E25" s="37">
        <f ca="1">IF(OR(B25=1,'M&amp;E Property Good Factor'!D26&gt;'Trends Settings '!$B$3),
ROUND('M&amp;E Property Good Factor'!D26*IF(B25&gt;ROUND($E$1*'Trends Settings '!$B$1,0),
INDIRECT("'2019 Equip Index Factors'!B"&amp;TEXT(ROUND(($E$1*'Trends Settings '!$B$1),0)+2,"0")),
'2019 Equip Index Factors'!B26)*0.01,0),
IF(OR('M&amp;E Property Good Factor'!D25 &gt; 'Trends Settings '!$B$3,B25 &lt;=ROUND($E$1*'Trends Settings '!$B$1,0)),
ROUND('Trends Settings '!$B$3*
IF(B25&gt;ROUND($E$1*'Trends Settings '!$B$1,0),INDIRECT("'2019 Equip Index Factors'!B"&amp;TEXT(ROUND(($E$1*'Trends Settings '!$B$1),0)+2,"0")),'2019 Equip Index Factors'!B26)*0.01,0),E24))</f>
        <v>11</v>
      </c>
      <c r="F25" s="37">
        <f ca="1">IF(OR(B25=1,'M&amp;E Property Good Factor'!E26&gt;'Trends Settings '!$B$3),
ROUND('M&amp;E Property Good Factor'!E26*IF(B25&gt;ROUND($F$1*'Trends Settings '!$B$1,0),
INDIRECT("'2019 Equip Index Factors'!B"&amp;TEXT(ROUND(($F$1*'Trends Settings '!$B$1),0)+2,"0")),
'2019 Equip Index Factors'!B26)*0.01,0),
IF(OR('M&amp;E Property Good Factor'!E25 &gt; 'Trends Settings '!$B$3,B25 &lt;=ROUND($F$1*'Trends Settings '!$B$1,0)),
ROUND('Trends Settings '!$B$3*
IF(B25&gt;ROUND($F$1*'Trends Settings '!$B$1,0),INDIRECT("'2019 Equip Index Factors'!B"&amp;TEXT(ROUND(($F$1*'Trends Settings '!$B$1),0)+2,"0")),'2019 Equip Index Factors'!B26)*0.01,0),F24))</f>
        <v>11</v>
      </c>
      <c r="G25" s="37">
        <f ca="1">IF(OR(B25=1,'M&amp;E Property Good Factor'!F26&gt;'Trends Settings '!$B$3),
ROUND('M&amp;E Property Good Factor'!F26*IF(B25&gt;ROUND($G$1*'Trends Settings '!$B$1,0),
INDIRECT("'2019 Equip Index Factors'!B"&amp;TEXT(ROUND(($G$1*'Trends Settings '!$B$1),0)+2,"0")),
'2019 Equip Index Factors'!B26)*0.01,0),
IF(OR('M&amp;E Property Good Factor'!F25 &gt; 'Trends Settings '!$B$3,B25 &lt;=ROUND($G$1*'Trends Settings '!$B$1,0)),
ROUND('Trends Settings '!$B$3*
IF(B25&gt;ROUND($G$1*'Trends Settings '!$B$1,0),INDIRECT("'2019 Equip Index Factors'!B"&amp;TEXT(ROUND(($G$1*'Trends Settings '!$B$1),0)+2,"0")),'2019 Equip Index Factors'!B26)*0.01,0),G24))</f>
        <v>12</v>
      </c>
      <c r="H25" s="37">
        <f ca="1">IF(OR(B25=1,'M&amp;E Property Good Factor'!G26&gt;'Trends Settings '!$B$3),
ROUND('M&amp;E Property Good Factor'!G26*IF(B25&gt;ROUND($H$1*'Trends Settings '!$B$1,0),
INDIRECT("'2019 Equip Index Factors'!B"&amp;TEXT(ROUND(($H$1*'Trends Settings '!$B$1),0)+2,"0")),
'2019 Equip Index Factors'!B26)*0.01,0),
IF(OR('M&amp;E Property Good Factor'!G25 &gt; 'Trends Settings '!$B$3,B25 &lt;=ROUND($H$1*'Trends Settings '!$B$1,0)),
ROUND('Trends Settings '!$B$3*
IF(B25&gt;ROUND($H$1*'Trends Settings '!$B$1,0),INDIRECT("'2019 Equip Index Factors'!B"&amp;TEXT(ROUND(($H$1*'Trends Settings '!$B$1),0)+2,"0")),'2019 Equip Index Factors'!B26)*0.01,0),H24))</f>
        <v>12</v>
      </c>
      <c r="I25" s="37">
        <f ca="1">IF(OR(B25=1,'M&amp;E Property Good Factor'!H26&gt;'Trends Settings '!$B$3),
ROUND('M&amp;E Property Good Factor'!H26*IF(B25&gt;ROUND($I$1*'Trends Settings '!$B$1,0),
INDIRECT("'2019 Equip Index Factors'!B"&amp;TEXT(ROUND(($I$1*'Trends Settings '!$B$1),0)+2,"0")),
'2019 Equip Index Factors'!B26)*0.01,0),
IF(OR('M&amp;E Property Good Factor'!H25 &gt; 'Trends Settings '!$B$3,B25 &lt;=ROUND($I$1*'Trends Settings '!$B$1,0)),
ROUND('Trends Settings '!$B$3*
IF(B25&gt;ROUND($I$1*'Trends Settings '!$B$1,0),INDIRECT("'2019 Equip Index Factors'!B"&amp;TEXT(ROUND(($I$1*'Trends Settings '!$B$1),0)+2,"0")),'2019 Equip Index Factors'!B26)*0.01,0),I24))</f>
        <v>12</v>
      </c>
      <c r="J25" s="37">
        <f ca="1">IF(OR(B25=1,'M&amp;E Property Good Factor'!I26&gt;'Trends Settings '!$B$3),
ROUND('M&amp;E Property Good Factor'!I26*IF(B25&gt;ROUND($J$1*'Trends Settings '!$B$1,0),
INDIRECT("'2019 Equip Index Factors'!B"&amp;TEXT(ROUND(($J$1*'Trends Settings '!$B$1),0)+2,"0")),
'2019 Equip Index Factors'!B26)*0.01,0),
IF(OR('M&amp;E Property Good Factor'!I25 &gt; 'Trends Settings '!$B$3,B25 &lt;=ROUND($J$1*'Trends Settings '!$B$1,0)),
ROUND('Trends Settings '!$B$3*
IF(B25&gt;ROUND($J$1*'Trends Settings '!$B$1,0),INDIRECT("'2019 Equip Index Factors'!B"&amp;TEXT(ROUND(($J$1*'Trends Settings '!$B$1),0)+2,"0")),'2019 Equip Index Factors'!B26)*0.01,0),J24))</f>
        <v>13</v>
      </c>
      <c r="K25" s="37">
        <f ca="1">IF(OR(B25=1,'M&amp;E Property Good Factor'!J26&gt;'Trends Settings '!$B$3),
ROUND('M&amp;E Property Good Factor'!J26*IF(B25&gt;ROUND($K$1*'Trends Settings '!$B$1,0),
INDIRECT("'2019 Equip Index Factors'!B"&amp;TEXT(ROUND(($K$1*'Trends Settings '!$B$1),0)+2,"0")),
'2019 Equip Index Factors'!B26)*0.01,0),
IF(OR('M&amp;E Property Good Factor'!J25 &gt; 'Trends Settings '!$B$3,B25 &lt;=ROUND($K$1*'Trends Settings '!$B$1,0)),
ROUND('Trends Settings '!$B$3*
IF(B25&gt;ROUND($K$1*'Trends Settings '!$B$1,0),INDIRECT("'2019 Equip Index Factors'!B"&amp;TEXT(ROUND(($K$1*'Trends Settings '!$B$1),0)+2,"0")),'2019 Equip Index Factors'!B26)*0.01,0),K24))</f>
        <v>13</v>
      </c>
      <c r="L25" s="37">
        <f ca="1">IF(OR(B25=1,'M&amp;E Property Good Factor'!K26&gt;'Trends Settings '!$B$3),
ROUND('M&amp;E Property Good Factor'!K26*IF(B25&gt;ROUND($L$1*'Trends Settings '!$B$1,0),
INDIRECT("'2019 Equip Index Factors'!B"&amp;TEXT(ROUND(($L$1*'Trends Settings '!$B$1),0)+2,"0")),
'2019 Equip Index Factors'!B26)*0.01,0),
IF(OR('M&amp;E Property Good Factor'!K25 &gt; 'Trends Settings '!$B$3,B25 &lt;=ROUND($L$1*'Trends Settings '!$B$1,0)),
ROUND('Trends Settings '!$B$3*
IF(B25&gt;ROUND($L$1*'Trends Settings '!$B$1,0),INDIRECT("'2019 Equip Index Factors'!B"&amp;TEXT(ROUND(($L$1*'Trends Settings '!$B$1),0)+2,"0")),'2019 Equip Index Factors'!B26)*0.01,0),L24))</f>
        <v>14</v>
      </c>
      <c r="M25" s="37">
        <f ca="1">IF(OR(B25=1,'M&amp;E Property Good Factor'!L26&gt;'Trends Settings '!$B$3),
ROUND('M&amp;E Property Good Factor'!L26*IF(B25&gt;ROUND($M$1*'Trends Settings '!$B$1,0),
INDIRECT("'2019 Equip Index Factors'!B"&amp;TEXT(ROUND(($M$1*'Trends Settings '!$B$1),0)+2,"0")),
'2019 Equip Index Factors'!B26)*0.01,0),
IF(OR('M&amp;E Property Good Factor'!L25 &gt; 'Trends Settings '!$B$3,B25 &lt;=ROUND($M$1*'Trends Settings '!$B$1,0)),
ROUND('Trends Settings '!$B$3*
IF(B25&gt;ROUND($M$1*'Trends Settings '!$B$1,0),INDIRECT("'2019 Equip Index Factors'!B"&amp;TEXT(ROUND(($M$1*'Trends Settings '!$B$1),0)+2,"0")),'2019 Equip Index Factors'!B26)*0.01,0),M24))</f>
        <v>15</v>
      </c>
      <c r="N25" s="37">
        <f ca="1">IF(OR(B25=1,'M&amp;E Property Good Factor'!M26&gt;'Trends Settings '!$B$3),
ROUND('M&amp;E Property Good Factor'!M26*IF(B25&gt;ROUND($N$1*'Trends Settings '!$B$1,0),
INDIRECT("'2019 Equip Index Factors'!B"&amp;TEXT(ROUND(($N$1*'Trends Settings '!$B$1),0)+2,"0")),
'2019 Equip Index Factors'!B26)*0.01,0),
IF(OR('M&amp;E Property Good Factor'!M25 &gt; 'Trends Settings '!$B$3,B25 &lt;=ROUND($N$1*'Trends Settings '!$B$1,0)),
ROUND('Trends Settings '!$B$3*
IF(B25&gt;ROUND($N$1*'Trends Settings '!$B$1,0),INDIRECT("'2019 Equip Index Factors'!B"&amp;TEXT(ROUND(($N$1*'Trends Settings '!$B$1),0)+2,"0")),'2019 Equip Index Factors'!B26)*0.01,0),N24))</f>
        <v>15</v>
      </c>
      <c r="O25" s="37">
        <f ca="1">IF(OR(B25=1,'M&amp;E Property Good Factor'!N26&gt;'Trends Settings '!$B$3),
ROUND('M&amp;E Property Good Factor'!N26*IF(B25&gt;ROUND($O$1*'Trends Settings '!$B$1,0),
INDIRECT("'2019 Equip Index Factors'!B"&amp;TEXT(ROUND(($O$1*'Trends Settings '!$B$1),0)+2,"0")),
'2019 Equip Index Factors'!B26)*0.01,0),
IF(OR('M&amp;E Property Good Factor'!N25 &gt; 'Trends Settings '!$B$3,B25 &lt;=ROUND($O$1*'Trends Settings '!$B$1,0)),
ROUND('Trends Settings '!$B$3*
IF(B25&gt;ROUND($O$1*'Trends Settings '!$B$1,0),INDIRECT("'2019 Equip Index Factors'!B"&amp;TEXT(ROUND(($O$1*'Trends Settings '!$B$1),0)+2,"0")),'2019 Equip Index Factors'!B26)*0.01,0),O24))</f>
        <v>16</v>
      </c>
      <c r="P25" s="37">
        <f ca="1">IF(OR(B25=1,'M&amp;E Property Good Factor'!O26&gt;'Trends Settings '!$B$3),
ROUND('M&amp;E Property Good Factor'!O26*IF(B25&gt;ROUND($P$1*'Trends Settings '!$B$1,0),
INDIRECT("'2019 Equip Index Factors'!B"&amp;TEXT(ROUND(($P$1*'Trends Settings '!$B$1),0)+2,"0")),
'2019 Equip Index Factors'!B26)*0.01,0),
IF(OR('M&amp;E Property Good Factor'!O25 &gt; 'Trends Settings '!$B$3,B25 &lt;=ROUND($P$1*'Trends Settings '!$B$1,0)),
ROUND('Trends Settings '!$B$3*
IF(B25&gt;ROUND($P$1*'Trends Settings '!$B$1,0),INDIRECT("'2019 Equip Index Factors'!B"&amp;TEXT(ROUND(($P$1*'Trends Settings '!$B$1),0)+2,"0")),'2019 Equip Index Factors'!B26)*0.01,0),P24))</f>
        <v>16</v>
      </c>
      <c r="Q25" s="37">
        <f ca="1">IF(OR(B25=1,'M&amp;E Property Good Factor'!P26&gt;'Trends Settings '!$B$3),
ROUND('M&amp;E Property Good Factor'!P26*IF(B25&gt;ROUND($Q$1*'Trends Settings '!$B$1,0),
INDIRECT("'2019 Equip Index Factors'!B"&amp;TEXT(ROUND(($Q$1*'Trends Settings '!$B$1),0)+2,"0")),
'2019 Equip Index Factors'!B26)*0.01,0),
IF(OR('M&amp;E Property Good Factor'!P25 &gt; 'Trends Settings '!$B$3,B25 &lt;=ROUND($Q$1*'Trends Settings '!$B$1,0)),
ROUND('Trends Settings '!$B$3*
IF(B25&gt;ROUND($Q$1*'Trends Settings '!$B$1,0),INDIRECT("'2019 Equip Index Factors'!B"&amp;TEXT(ROUND(($Q$1*'Trends Settings '!$B$1),0)+2,"0")),'2019 Equip Index Factors'!B26)*0.01,0),Q24))</f>
        <v>16</v>
      </c>
      <c r="R25" s="37">
        <f ca="1">IF(OR(B25=1,'M&amp;E Property Good Factor'!Q26&gt;'Trends Settings '!$B$3),
ROUND('M&amp;E Property Good Factor'!Q26*IF(B25&gt;ROUND($R$1*'Trends Settings '!$B$1,0),
INDIRECT("'2019 Equip Index Factors'!B"&amp;TEXT(ROUND(($R$1*'Trends Settings '!$B$1),0)+2,"0")),
'2019 Equip Index Factors'!B26)*0.01,0),
IF(OR('M&amp;E Property Good Factor'!Q25 &gt; 'Trends Settings '!$B$3,B25 &lt;=ROUND($R$1*'Trends Settings '!$B$1,0)),
ROUND('Trends Settings '!$B$3*
IF(B25&gt;ROUND($R$1*'Trends Settings '!$B$1,0),INDIRECT("'2019 Equip Index Factors'!B"&amp;TEXT(ROUND(($R$1*'Trends Settings '!$B$1),0)+2,"0")),'2019 Equip Index Factors'!B26)*0.01,0),R24))</f>
        <v>21</v>
      </c>
      <c r="S25" s="37">
        <f ca="1">IF(OR(B25=1,'M&amp;E Property Good Factor'!R26&gt;'Trends Settings '!$B$3),
ROUND('M&amp;E Property Good Factor'!R26*IF(B25&gt;ROUND($S$1*'Trends Settings '!$B$1,0),
INDIRECT("'2019 Equip Index Factors'!B"&amp;TEXT(ROUND(($S$1*'Trends Settings '!$B$1),0)+2,"0")),
'2019 Equip Index Factors'!B26)*0.01,0),
IF(OR('M&amp;E Property Good Factor'!R25 &gt; 'Trends Settings '!$B$3,B25 &lt;=ROUND($S$1*'Trends Settings '!$B$1,0)),
ROUND('Trends Settings '!$B$3*
IF(B25&gt;ROUND($S$1*'Trends Settings '!$B$1,0),INDIRECT("'2019 Equip Index Factors'!B"&amp;TEXT(ROUND(($S$1*'Trends Settings '!$B$1),0)+2,"0")),'2019 Equip Index Factors'!B26)*0.01,0),S24))</f>
        <v>29</v>
      </c>
      <c r="T25" s="37">
        <f ca="1">IF(OR(B25=1,'M&amp;E Property Good Factor'!S26&gt;'Trends Settings '!$B$3),
ROUND('M&amp;E Property Good Factor'!S26*IF(B25&gt;ROUND($T$1*'Trends Settings '!$B$1,0),
INDIRECT("'2019 Equip Index Factors'!B"&amp;TEXT(ROUND(($T$1*'Trends Settings '!$B$1),0)+2,"0")),
'2019 Equip Index Factors'!B26)*0.01,0),
IF(OR('M&amp;E Property Good Factor'!S25 &gt; 'Trends Settings '!$B$3,B25 &lt;=ROUND($T$1*'Trends Settings '!$B$1,0)),
ROUND('Trends Settings '!$B$3*
IF(B25&gt;ROUND($T$1*'Trends Settings '!$B$1,0),INDIRECT("'2019 Equip Index Factors'!B"&amp;TEXT(ROUND(($T$1*'Trends Settings '!$B$1),0)+2,"0")),'2019 Equip Index Factors'!B26)*0.01,0),T24))</f>
        <v>44</v>
      </c>
      <c r="U25" s="37">
        <f ca="1">IF(OR(B25=1,'M&amp;E Property Good Factor'!T26&gt;'Trends Settings '!$B$3),
ROUND('M&amp;E Property Good Factor'!T26*IF(B25&gt;ROUND($U$1*'Trends Settings '!$B$1,0),
INDIRECT("'2019 Equip Index Factors'!B"&amp;TEXT(ROUND(($U$1*'Trends Settings '!$B$1),0)+2,"0")),
'2019 Equip Index Factors'!B26)*0.01,0),
IF(OR('M&amp;E Property Good Factor'!T25 &gt; 'Trends Settings '!$B$3,B25 &lt;=ROUND($U$1*'Trends Settings '!$B$1,0)),
ROUND('Trends Settings '!$B$3*
IF(B25&gt;ROUND($U$1*'Trends Settings '!$B$1,0),INDIRECT("'2019 Equip Index Factors'!B"&amp;TEXT(ROUND(($U$1*'Trends Settings '!$B$1),0)+2,"0")),'2019 Equip Index Factors'!B26)*0.01,0),U24))</f>
        <v>67</v>
      </c>
      <c r="V25" s="37">
        <f ca="1">IF(OR(B25=1,'M&amp;E Property Good Factor'!U26&gt;'Trends Settings '!$B$3),
ROUND('M&amp;E Property Good Factor'!U26*IF(B25&gt;ROUND($V$1*'Trends Settings '!$B$1,0),
INDIRECT("'2019 Equip Index Factors'!B"&amp;TEXT(ROUND(($V$1*'Trends Settings '!$B$1),0)+2,"0")),
'2019 Equip Index Factors'!B26)*0.01,0),
IF(OR('M&amp;E Property Good Factor'!U25 &gt; 'Trends Settings '!$B$3,B25 &lt;=ROUND($V$1*'Trends Settings '!$B$1,0)),
ROUND('Trends Settings '!$B$3*
IF(B25&gt;ROUND($V$1*'Trends Settings '!$B$1,0),INDIRECT("'2019 Equip Index Factors'!B"&amp;TEXT(ROUND(($V$1*'Trends Settings '!$B$1),0)+2,"0")),'2019 Equip Index Factors'!B26)*0.01,0),V24))</f>
        <v>85</v>
      </c>
      <c r="W25" s="37">
        <f ca="1">IF(OR(B25=1,'M&amp;E Property Good Factor'!V26&gt;'Trends Settings '!$B$3),
ROUND('M&amp;E Property Good Factor'!V26*IF(B25&gt;ROUND($W$1*'Trends Settings '!$B$1,0),
INDIRECT("'2019 Equip Index Factors'!B"&amp;TEXT(ROUND(($W$1*'Trends Settings '!$B$1),0)+2,"0")),
'2019 Equip Index Factors'!B26)*0.01,0),
IF(OR('M&amp;E Property Good Factor'!V25 &gt; 'Trends Settings '!$B$3,B25 &lt;=ROUND($W$1*'Trends Settings '!$B$1,0)),
ROUND('Trends Settings '!$B$3*
IF(B25&gt;ROUND($W$1*'Trends Settings '!$B$1,0),INDIRECT("'2019 Equip Index Factors'!B"&amp;TEXT(ROUND(($W$1*'Trends Settings '!$B$1),0)+2,"0")),'2019 Equip Index Factors'!B26)*0.01,0),W24))</f>
        <v>101</v>
      </c>
    </row>
    <row r="26" spans="1:23" ht="12.75" customHeight="1">
      <c r="A26" s="60">
        <v>1995</v>
      </c>
      <c r="B26" s="32">
        <v>25</v>
      </c>
      <c r="C26" s="37">
        <f ca="1">IF(OR(B26=1,'M&amp;E Property Good Factor'!B27&gt;'Trends Settings '!$B$3),ROUND('M&amp;E Property Good Factor'!B27*IF(B26&gt;ROUND($C$1*'Trends Settings '!$B$1,0),INDIRECT("'2019 Equip Index Factors'!B"&amp;TEXT(ROUND(($C$1*'Trends Settings '!$B$1),0)+2,"0")),'2019 Equip Index Factors'!B27)*0.01,0),IF(OR('M&amp;E Property Good Factor'!B26 &gt; 'Trends Settings '!$B$3,B26 &lt;=ROUND($C$1*'Trends Settings '!$B$1,0)),ROUND('Trends Settings '!$B$3*IF(B26&gt;ROUND($C$1*'Trends Settings '!$B$1,0),INDIRECT("'2019 Equip Index Factors'!B"&amp;TEXT(ROUND(($C$1*'Trends Settings '!$B$1),0)+2,"0")),'2019 Equip Index Factors'!B27)*0.01,0),C25))</f>
        <v>11</v>
      </c>
      <c r="D26" s="37">
        <f ca="1">IF(OR(B26=1,'M&amp;E Property Good Factor'!C27&gt;'Trends Settings '!$B$3),
ROUND('M&amp;E Property Good Factor'!C27*IF(B26&gt;ROUND($D$1*'Trends Settings '!$B$1,0),
INDIRECT("'2019 Equip Index Factors'!B"&amp;TEXT(ROUND(($D$1*'Trends Settings '!$B$1),0)+2,"0")),
'2019 Equip Index Factors'!B27)*0.01,0),
IF(OR('M&amp;E Property Good Factor'!C26 &gt; 'Trends Settings '!$B$3,B26 &lt;=ROUND($D$1*'Trends Settings '!$B$1,0)),
ROUND('Trends Settings '!$B$3*
IF(B26&gt;ROUND($D$1*'Trends Settings '!$B$1,0),INDIRECT("'2019 Equip Index Factors'!B"&amp;TEXT(ROUND(($D$1*'Trends Settings '!$B$1),0)+2,"0")),'2019 Equip Index Factors'!B27)*0.01,0),D25))</f>
        <v>11</v>
      </c>
      <c r="E26" s="37">
        <f ca="1">IF(OR(B26=1,'M&amp;E Property Good Factor'!D27&gt;'Trends Settings '!$B$3),
ROUND('M&amp;E Property Good Factor'!D27*IF(B26&gt;ROUND($E$1*'Trends Settings '!$B$1,0),
INDIRECT("'2019 Equip Index Factors'!B"&amp;TEXT(ROUND(($E$1*'Trends Settings '!$B$1),0)+2,"0")),
'2019 Equip Index Factors'!B27)*0.01,0),
IF(OR('M&amp;E Property Good Factor'!D26 &gt; 'Trends Settings '!$B$3,B26 &lt;=ROUND($E$1*'Trends Settings '!$B$1,0)),
ROUND('Trends Settings '!$B$3*
IF(B26&gt;ROUND($E$1*'Trends Settings '!$B$1,0),INDIRECT("'2019 Equip Index Factors'!B"&amp;TEXT(ROUND(($E$1*'Trends Settings '!$B$1),0)+2,"0")),'2019 Equip Index Factors'!B27)*0.01,0),E25))</f>
        <v>11</v>
      </c>
      <c r="F26" s="37">
        <f ca="1">IF(OR(B26=1,'M&amp;E Property Good Factor'!E27&gt;'Trends Settings '!$B$3),
ROUND('M&amp;E Property Good Factor'!E27*IF(B26&gt;ROUND($F$1*'Trends Settings '!$B$1,0),
INDIRECT("'2019 Equip Index Factors'!B"&amp;TEXT(ROUND(($F$1*'Trends Settings '!$B$1),0)+2,"0")),
'2019 Equip Index Factors'!B27)*0.01,0),
IF(OR('M&amp;E Property Good Factor'!E26 &gt; 'Trends Settings '!$B$3,B26 &lt;=ROUND($F$1*'Trends Settings '!$B$1,0)),
ROUND('Trends Settings '!$B$3*
IF(B26&gt;ROUND($F$1*'Trends Settings '!$B$1,0),INDIRECT("'2019 Equip Index Factors'!B"&amp;TEXT(ROUND(($F$1*'Trends Settings '!$B$1),0)+2,"0")),'2019 Equip Index Factors'!B27)*0.01,0),F25))</f>
        <v>11</v>
      </c>
      <c r="G26" s="37">
        <f ca="1">IF(OR(B26=1,'M&amp;E Property Good Factor'!F27&gt;'Trends Settings '!$B$3),
ROUND('M&amp;E Property Good Factor'!F27*IF(B26&gt;ROUND($G$1*'Trends Settings '!$B$1,0),
INDIRECT("'2019 Equip Index Factors'!B"&amp;TEXT(ROUND(($G$1*'Trends Settings '!$B$1),0)+2,"0")),
'2019 Equip Index Factors'!B27)*0.01,0),
IF(OR('M&amp;E Property Good Factor'!F26 &gt; 'Trends Settings '!$B$3,B26 &lt;=ROUND($G$1*'Trends Settings '!$B$1,0)),
ROUND('Trends Settings '!$B$3*
IF(B26&gt;ROUND($G$1*'Trends Settings '!$B$1,0),INDIRECT("'2019 Equip Index Factors'!B"&amp;TEXT(ROUND(($G$1*'Trends Settings '!$B$1),0)+2,"0")),'2019 Equip Index Factors'!B27)*0.01,0),G25))</f>
        <v>12</v>
      </c>
      <c r="H26" s="37">
        <f ca="1">IF(OR(B26=1,'M&amp;E Property Good Factor'!G27&gt;'Trends Settings '!$B$3),
ROUND('M&amp;E Property Good Factor'!G27*IF(B26&gt;ROUND($H$1*'Trends Settings '!$B$1,0),
INDIRECT("'2019 Equip Index Factors'!B"&amp;TEXT(ROUND(($H$1*'Trends Settings '!$B$1),0)+2,"0")),
'2019 Equip Index Factors'!B27)*0.01,0),
IF(OR('M&amp;E Property Good Factor'!G26 &gt; 'Trends Settings '!$B$3,B26 &lt;=ROUND($H$1*'Trends Settings '!$B$1,0)),
ROUND('Trends Settings '!$B$3*
IF(B26&gt;ROUND($H$1*'Trends Settings '!$B$1,0),INDIRECT("'2019 Equip Index Factors'!B"&amp;TEXT(ROUND(($H$1*'Trends Settings '!$B$1),0)+2,"0")),'2019 Equip Index Factors'!B27)*0.01,0),H25))</f>
        <v>12</v>
      </c>
      <c r="I26" s="37">
        <f ca="1">IF(OR(B26=1,'M&amp;E Property Good Factor'!H27&gt;'Trends Settings '!$B$3),
ROUND('M&amp;E Property Good Factor'!H27*IF(B26&gt;ROUND($I$1*'Trends Settings '!$B$1,0),
INDIRECT("'2019 Equip Index Factors'!B"&amp;TEXT(ROUND(($I$1*'Trends Settings '!$B$1),0)+2,"0")),
'2019 Equip Index Factors'!B27)*0.01,0),
IF(OR('M&amp;E Property Good Factor'!H26 &gt; 'Trends Settings '!$B$3,B26 &lt;=ROUND($I$1*'Trends Settings '!$B$1,0)),
ROUND('Trends Settings '!$B$3*
IF(B26&gt;ROUND($I$1*'Trends Settings '!$B$1,0),INDIRECT("'2019 Equip Index Factors'!B"&amp;TEXT(ROUND(($I$1*'Trends Settings '!$B$1),0)+2,"0")),'2019 Equip Index Factors'!B27)*0.01,0),I25))</f>
        <v>12</v>
      </c>
      <c r="J26" s="37">
        <f ca="1">IF(OR(B26=1,'M&amp;E Property Good Factor'!I27&gt;'Trends Settings '!$B$3),
ROUND('M&amp;E Property Good Factor'!I27*IF(B26&gt;ROUND($J$1*'Trends Settings '!$B$1,0),
INDIRECT("'2019 Equip Index Factors'!B"&amp;TEXT(ROUND(($J$1*'Trends Settings '!$B$1),0)+2,"0")),
'2019 Equip Index Factors'!B27)*0.01,0),
IF(OR('M&amp;E Property Good Factor'!I26 &gt; 'Trends Settings '!$B$3,B26 &lt;=ROUND($J$1*'Trends Settings '!$B$1,0)),
ROUND('Trends Settings '!$B$3*
IF(B26&gt;ROUND($J$1*'Trends Settings '!$B$1,0),INDIRECT("'2019 Equip Index Factors'!B"&amp;TEXT(ROUND(($J$1*'Trends Settings '!$B$1),0)+2,"0")),'2019 Equip Index Factors'!B27)*0.01,0),J25))</f>
        <v>13</v>
      </c>
      <c r="K26" s="37">
        <f ca="1">IF(OR(B26=1,'M&amp;E Property Good Factor'!J27&gt;'Trends Settings '!$B$3),
ROUND('M&amp;E Property Good Factor'!J27*IF(B26&gt;ROUND($K$1*'Trends Settings '!$B$1,0),
INDIRECT("'2019 Equip Index Factors'!B"&amp;TEXT(ROUND(($K$1*'Trends Settings '!$B$1),0)+2,"0")),
'2019 Equip Index Factors'!B27)*0.01,0),
IF(OR('M&amp;E Property Good Factor'!J26 &gt; 'Trends Settings '!$B$3,B26 &lt;=ROUND($K$1*'Trends Settings '!$B$1,0)),
ROUND('Trends Settings '!$B$3*
IF(B26&gt;ROUND($K$1*'Trends Settings '!$B$1,0),INDIRECT("'2019 Equip Index Factors'!B"&amp;TEXT(ROUND(($K$1*'Trends Settings '!$B$1),0)+2,"0")),'2019 Equip Index Factors'!B27)*0.01,0),K25))</f>
        <v>13</v>
      </c>
      <c r="L26" s="37">
        <f ca="1">IF(OR(B26=1,'M&amp;E Property Good Factor'!K27&gt;'Trends Settings '!$B$3),
ROUND('M&amp;E Property Good Factor'!K27*IF(B26&gt;ROUND($L$1*'Trends Settings '!$B$1,0),
INDIRECT("'2019 Equip Index Factors'!B"&amp;TEXT(ROUND(($L$1*'Trends Settings '!$B$1),0)+2,"0")),
'2019 Equip Index Factors'!B27)*0.01,0),
IF(OR('M&amp;E Property Good Factor'!K26 &gt; 'Trends Settings '!$B$3,B26 &lt;=ROUND($L$1*'Trends Settings '!$B$1,0)),
ROUND('Trends Settings '!$B$3*
IF(B26&gt;ROUND($L$1*'Trends Settings '!$B$1,0),INDIRECT("'2019 Equip Index Factors'!B"&amp;TEXT(ROUND(($L$1*'Trends Settings '!$B$1),0)+2,"0")),'2019 Equip Index Factors'!B27)*0.01,0),L25))</f>
        <v>14</v>
      </c>
      <c r="M26" s="37">
        <f ca="1">IF(OR(B26=1,'M&amp;E Property Good Factor'!L27&gt;'Trends Settings '!$B$3),
ROUND('M&amp;E Property Good Factor'!L27*IF(B26&gt;ROUND($M$1*'Trends Settings '!$B$1,0),
INDIRECT("'2019 Equip Index Factors'!B"&amp;TEXT(ROUND(($M$1*'Trends Settings '!$B$1),0)+2,"0")),
'2019 Equip Index Factors'!B27)*0.01,0),
IF(OR('M&amp;E Property Good Factor'!L26 &gt; 'Trends Settings '!$B$3,B26 &lt;=ROUND($M$1*'Trends Settings '!$B$1,0)),
ROUND('Trends Settings '!$B$3*
IF(B26&gt;ROUND($M$1*'Trends Settings '!$B$1,0),INDIRECT("'2019 Equip Index Factors'!B"&amp;TEXT(ROUND(($M$1*'Trends Settings '!$B$1),0)+2,"0")),'2019 Equip Index Factors'!B27)*0.01,0),M25))</f>
        <v>15</v>
      </c>
      <c r="N26" s="37">
        <f ca="1">IF(OR(B26=1,'M&amp;E Property Good Factor'!M27&gt;'Trends Settings '!$B$3),
ROUND('M&amp;E Property Good Factor'!M27*IF(B26&gt;ROUND($N$1*'Trends Settings '!$B$1,0),
INDIRECT("'2019 Equip Index Factors'!B"&amp;TEXT(ROUND(($N$1*'Trends Settings '!$B$1),0)+2,"0")),
'2019 Equip Index Factors'!B27)*0.01,0),
IF(OR('M&amp;E Property Good Factor'!M26 &gt; 'Trends Settings '!$B$3,B26 &lt;=ROUND($N$1*'Trends Settings '!$B$1,0)),
ROUND('Trends Settings '!$B$3*
IF(B26&gt;ROUND($N$1*'Trends Settings '!$B$1,0),INDIRECT("'2019 Equip Index Factors'!B"&amp;TEXT(ROUND(($N$1*'Trends Settings '!$B$1),0)+2,"0")),'2019 Equip Index Factors'!B27)*0.01,0),N25))</f>
        <v>15</v>
      </c>
      <c r="O26" s="37">
        <f ca="1">IF(OR(B26=1,'M&amp;E Property Good Factor'!N27&gt;'Trends Settings '!$B$3),
ROUND('M&amp;E Property Good Factor'!N27*IF(B26&gt;ROUND($O$1*'Trends Settings '!$B$1,0),
INDIRECT("'2019 Equip Index Factors'!B"&amp;TEXT(ROUND(($O$1*'Trends Settings '!$B$1),0)+2,"0")),
'2019 Equip Index Factors'!B27)*0.01,0),
IF(OR('M&amp;E Property Good Factor'!N26 &gt; 'Trends Settings '!$B$3,B26 &lt;=ROUND($O$1*'Trends Settings '!$B$1,0)),
ROUND('Trends Settings '!$B$3*
IF(B26&gt;ROUND($O$1*'Trends Settings '!$B$1,0),INDIRECT("'2019 Equip Index Factors'!B"&amp;TEXT(ROUND(($O$1*'Trends Settings '!$B$1),0)+2,"0")),'2019 Equip Index Factors'!B27)*0.01,0),O25))</f>
        <v>16</v>
      </c>
      <c r="P26" s="37">
        <f ca="1">IF(OR(B26=1,'M&amp;E Property Good Factor'!O27&gt;'Trends Settings '!$B$3),
ROUND('M&amp;E Property Good Factor'!O27*IF(B26&gt;ROUND($P$1*'Trends Settings '!$B$1,0),
INDIRECT("'2019 Equip Index Factors'!B"&amp;TEXT(ROUND(($P$1*'Trends Settings '!$B$1),0)+2,"0")),
'2019 Equip Index Factors'!B27)*0.01,0),
IF(OR('M&amp;E Property Good Factor'!O26 &gt; 'Trends Settings '!$B$3,B26 &lt;=ROUND($P$1*'Trends Settings '!$B$1,0)),
ROUND('Trends Settings '!$B$3*
IF(B26&gt;ROUND($P$1*'Trends Settings '!$B$1,0),INDIRECT("'2019 Equip Index Factors'!B"&amp;TEXT(ROUND(($P$1*'Trends Settings '!$B$1),0)+2,"0")),'2019 Equip Index Factors'!B27)*0.01,0),P25))</f>
        <v>16</v>
      </c>
      <c r="Q26" s="37">
        <f ca="1">IF(OR(B26=1,'M&amp;E Property Good Factor'!P27&gt;'Trends Settings '!$B$3),
ROUND('M&amp;E Property Good Factor'!P27*IF(B26&gt;ROUND($Q$1*'Trends Settings '!$B$1,0),
INDIRECT("'2019 Equip Index Factors'!B"&amp;TEXT(ROUND(($Q$1*'Trends Settings '!$B$1),0)+2,"0")),
'2019 Equip Index Factors'!B27)*0.01,0),
IF(OR('M&amp;E Property Good Factor'!P26 &gt; 'Trends Settings '!$B$3,B26 &lt;=ROUND($Q$1*'Trends Settings '!$B$1,0)),
ROUND('Trends Settings '!$B$3*
IF(B26&gt;ROUND($Q$1*'Trends Settings '!$B$1,0),INDIRECT("'2019 Equip Index Factors'!B"&amp;TEXT(ROUND(($Q$1*'Trends Settings '!$B$1),0)+2,"0")),'2019 Equip Index Factors'!B27)*0.01,0),Q25))</f>
        <v>16</v>
      </c>
      <c r="R26" s="37">
        <f ca="1">IF(OR(B26=1,'M&amp;E Property Good Factor'!Q27&gt;'Trends Settings '!$B$3),
ROUND('M&amp;E Property Good Factor'!Q27*IF(B26&gt;ROUND($R$1*'Trends Settings '!$B$1,0),
INDIRECT("'2019 Equip Index Factors'!B"&amp;TEXT(ROUND(($R$1*'Trends Settings '!$B$1),0)+2,"0")),
'2019 Equip Index Factors'!B27)*0.01,0),
IF(OR('M&amp;E Property Good Factor'!Q26 &gt; 'Trends Settings '!$B$3,B26 &lt;=ROUND($R$1*'Trends Settings '!$B$1,0)),
ROUND('Trends Settings '!$B$3*
IF(B26&gt;ROUND($R$1*'Trends Settings '!$B$1,0),INDIRECT("'2019 Equip Index Factors'!B"&amp;TEXT(ROUND(($R$1*'Trends Settings '!$B$1),0)+2,"0")),'2019 Equip Index Factors'!B27)*0.01,0),R25))</f>
        <v>20</v>
      </c>
      <c r="S26" s="37">
        <f ca="1">IF(OR(B26=1,'M&amp;E Property Good Factor'!R27&gt;'Trends Settings '!$B$3),
ROUND('M&amp;E Property Good Factor'!R27*IF(B26&gt;ROUND($S$1*'Trends Settings '!$B$1,0),
INDIRECT("'2019 Equip Index Factors'!B"&amp;TEXT(ROUND(($S$1*'Trends Settings '!$B$1),0)+2,"0")),
'2019 Equip Index Factors'!B27)*0.01,0),
IF(OR('M&amp;E Property Good Factor'!R26 &gt; 'Trends Settings '!$B$3,B26 &lt;=ROUND($S$1*'Trends Settings '!$B$1,0)),
ROUND('Trends Settings '!$B$3*
IF(B26&gt;ROUND($S$1*'Trends Settings '!$B$1,0),INDIRECT("'2019 Equip Index Factors'!B"&amp;TEXT(ROUND(($S$1*'Trends Settings '!$B$1),0)+2,"0")),'2019 Equip Index Factors'!B27)*0.01,0),S25))</f>
        <v>26</v>
      </c>
      <c r="T26" s="37">
        <f ca="1">IF(OR(B26=1,'M&amp;E Property Good Factor'!S27&gt;'Trends Settings '!$B$3),
ROUND('M&amp;E Property Good Factor'!S27*IF(B26&gt;ROUND($T$1*'Trends Settings '!$B$1,0),
INDIRECT("'2019 Equip Index Factors'!B"&amp;TEXT(ROUND(($T$1*'Trends Settings '!$B$1),0)+2,"0")),
'2019 Equip Index Factors'!B27)*0.01,0),
IF(OR('M&amp;E Property Good Factor'!S26 &gt; 'Trends Settings '!$B$3,B26 &lt;=ROUND($T$1*'Trends Settings '!$B$1,0)),
ROUND('Trends Settings '!$B$3*
IF(B26&gt;ROUND($T$1*'Trends Settings '!$B$1,0),INDIRECT("'2019 Equip Index Factors'!B"&amp;TEXT(ROUND(($T$1*'Trends Settings '!$B$1),0)+2,"0")),'2019 Equip Index Factors'!B27)*0.01,0),T25))</f>
        <v>40</v>
      </c>
      <c r="U26" s="37">
        <f ca="1">IF(OR(B26=1,'M&amp;E Property Good Factor'!T27&gt;'Trends Settings '!$B$3),
ROUND('M&amp;E Property Good Factor'!T27*IF(B26&gt;ROUND($U$1*'Trends Settings '!$B$1,0),
INDIRECT("'2019 Equip Index Factors'!B"&amp;TEXT(ROUND(($U$1*'Trends Settings '!$B$1),0)+2,"0")),
'2019 Equip Index Factors'!B27)*0.01,0),
IF(OR('M&amp;E Property Good Factor'!T26 &gt; 'Trends Settings '!$B$3,B26 &lt;=ROUND($U$1*'Trends Settings '!$B$1,0)),
ROUND('Trends Settings '!$B$3*
IF(B26&gt;ROUND($U$1*'Trends Settings '!$B$1,0),INDIRECT("'2019 Equip Index Factors'!B"&amp;TEXT(ROUND(($U$1*'Trends Settings '!$B$1),0)+2,"0")),'2019 Equip Index Factors'!B27)*0.01,0),U25))</f>
        <v>63</v>
      </c>
      <c r="V26" s="37">
        <f ca="1">IF(OR(B26=1,'M&amp;E Property Good Factor'!U27&gt;'Trends Settings '!$B$3),
ROUND('M&amp;E Property Good Factor'!U27*IF(B26&gt;ROUND($V$1*'Trends Settings '!$B$1,0),
INDIRECT("'2019 Equip Index Factors'!B"&amp;TEXT(ROUND(($V$1*'Trends Settings '!$B$1),0)+2,"0")),
'2019 Equip Index Factors'!B27)*0.01,0),
IF(OR('M&amp;E Property Good Factor'!U26 &gt; 'Trends Settings '!$B$3,B26 &lt;=ROUND($V$1*'Trends Settings '!$B$1,0)),
ROUND('Trends Settings '!$B$3*
IF(B26&gt;ROUND($V$1*'Trends Settings '!$B$1,0),INDIRECT("'2019 Equip Index Factors'!B"&amp;TEXT(ROUND(($V$1*'Trends Settings '!$B$1),0)+2,"0")),'2019 Equip Index Factors'!B27)*0.01,0),V25))</f>
        <v>83</v>
      </c>
      <c r="W26" s="37">
        <f ca="1">IF(OR(B26=1,'M&amp;E Property Good Factor'!V27&gt;'Trends Settings '!$B$3),
ROUND('M&amp;E Property Good Factor'!V27*IF(B26&gt;ROUND($W$1*'Trends Settings '!$B$1,0),
INDIRECT("'2019 Equip Index Factors'!B"&amp;TEXT(ROUND(($W$1*'Trends Settings '!$B$1),0)+2,"0")),
'2019 Equip Index Factors'!B27)*0.01,0),
IF(OR('M&amp;E Property Good Factor'!V26 &gt; 'Trends Settings '!$B$3,B26 &lt;=ROUND($W$1*'Trends Settings '!$B$1,0)),
ROUND('Trends Settings '!$B$3*
IF(B26&gt;ROUND($W$1*'Trends Settings '!$B$1,0),INDIRECT("'2019 Equip Index Factors'!B"&amp;TEXT(ROUND(($W$1*'Trends Settings '!$B$1),0)+2,"0")),'2019 Equip Index Factors'!B27)*0.01,0),W25))</f>
        <v>99</v>
      </c>
    </row>
    <row r="27" spans="1:23" ht="12.75" customHeight="1">
      <c r="A27" s="60">
        <v>1994</v>
      </c>
      <c r="B27" s="32">
        <v>26</v>
      </c>
      <c r="C27" s="37">
        <f ca="1">IF(OR(B27=1,'M&amp;E Property Good Factor'!B28&gt;'Trends Settings '!$B$3),ROUND('M&amp;E Property Good Factor'!B28*IF(B27&gt;ROUND($C$1*'Trends Settings '!$B$1,0),INDIRECT("'2019 Equip Index Factors'!B"&amp;TEXT(ROUND(($C$1*'Trends Settings '!$B$1),0)+2,"0")),'2019 Equip Index Factors'!B28)*0.01,0),IF(OR('M&amp;E Property Good Factor'!B27 &gt; 'Trends Settings '!$B$3,B27 &lt;=ROUND($C$1*'Trends Settings '!$B$1,0)),ROUND('Trends Settings '!$B$3*IF(B27&gt;ROUND($C$1*'Trends Settings '!$B$1,0),INDIRECT("'2019 Equip Index Factors'!B"&amp;TEXT(ROUND(($C$1*'Trends Settings '!$B$1),0)+2,"0")),'2019 Equip Index Factors'!B28)*0.01,0),C26))</f>
        <v>11</v>
      </c>
      <c r="D27" s="37">
        <f ca="1">IF(OR(B27=1,'M&amp;E Property Good Factor'!C28&gt;'Trends Settings '!$B$3),
ROUND('M&amp;E Property Good Factor'!C28*IF(B27&gt;ROUND($D$1*'Trends Settings '!$B$1,0),
INDIRECT("'2019 Equip Index Factors'!B"&amp;TEXT(ROUND(($D$1*'Trends Settings '!$B$1),0)+2,"0")),
'2019 Equip Index Factors'!B28)*0.01,0),
IF(OR('M&amp;E Property Good Factor'!C27 &gt; 'Trends Settings '!$B$3,B27 &lt;=ROUND($D$1*'Trends Settings '!$B$1,0)),
ROUND('Trends Settings '!$B$3*
IF(B27&gt;ROUND($D$1*'Trends Settings '!$B$1,0),INDIRECT("'2019 Equip Index Factors'!B"&amp;TEXT(ROUND(($D$1*'Trends Settings '!$B$1),0)+2,"0")),'2019 Equip Index Factors'!B28)*0.01,0),D26))</f>
        <v>11</v>
      </c>
      <c r="E27" s="37">
        <f ca="1">IF(OR(B27=1,'M&amp;E Property Good Factor'!D28&gt;'Trends Settings '!$B$3),
ROUND('M&amp;E Property Good Factor'!D28*IF(B27&gt;ROUND($E$1*'Trends Settings '!$B$1,0),
INDIRECT("'2019 Equip Index Factors'!B"&amp;TEXT(ROUND(($E$1*'Trends Settings '!$B$1),0)+2,"0")),
'2019 Equip Index Factors'!B28)*0.01,0),
IF(OR('M&amp;E Property Good Factor'!D27 &gt; 'Trends Settings '!$B$3,B27 &lt;=ROUND($E$1*'Trends Settings '!$B$1,0)),
ROUND('Trends Settings '!$B$3*
IF(B27&gt;ROUND($E$1*'Trends Settings '!$B$1,0),INDIRECT("'2019 Equip Index Factors'!B"&amp;TEXT(ROUND(($E$1*'Trends Settings '!$B$1),0)+2,"0")),'2019 Equip Index Factors'!B28)*0.01,0),E26))</f>
        <v>11</v>
      </c>
      <c r="F27" s="37">
        <f ca="1">IF(OR(B27=1,'M&amp;E Property Good Factor'!E28&gt;'Trends Settings '!$B$3),
ROUND('M&amp;E Property Good Factor'!E28*IF(B27&gt;ROUND($F$1*'Trends Settings '!$B$1,0),
INDIRECT("'2019 Equip Index Factors'!B"&amp;TEXT(ROUND(($F$1*'Trends Settings '!$B$1),0)+2,"0")),
'2019 Equip Index Factors'!B28)*0.01,0),
IF(OR('M&amp;E Property Good Factor'!E27 &gt; 'Trends Settings '!$B$3,B27 &lt;=ROUND($F$1*'Trends Settings '!$B$1,0)),
ROUND('Trends Settings '!$B$3*
IF(B27&gt;ROUND($F$1*'Trends Settings '!$B$1,0),INDIRECT("'2019 Equip Index Factors'!B"&amp;TEXT(ROUND(($F$1*'Trends Settings '!$B$1),0)+2,"0")),'2019 Equip Index Factors'!B28)*0.01,0),F26))</f>
        <v>11</v>
      </c>
      <c r="G27" s="37">
        <f ca="1">IF(OR(B27=1,'M&amp;E Property Good Factor'!F28&gt;'Trends Settings '!$B$3),
ROUND('M&amp;E Property Good Factor'!F28*IF(B27&gt;ROUND($G$1*'Trends Settings '!$B$1,0),
INDIRECT("'2019 Equip Index Factors'!B"&amp;TEXT(ROUND(($G$1*'Trends Settings '!$B$1),0)+2,"0")),
'2019 Equip Index Factors'!B28)*0.01,0),
IF(OR('M&amp;E Property Good Factor'!F27 &gt; 'Trends Settings '!$B$3,B27 &lt;=ROUND($G$1*'Trends Settings '!$B$1,0)),
ROUND('Trends Settings '!$B$3*
IF(B27&gt;ROUND($G$1*'Trends Settings '!$B$1,0),INDIRECT("'2019 Equip Index Factors'!B"&amp;TEXT(ROUND(($G$1*'Trends Settings '!$B$1),0)+2,"0")),'2019 Equip Index Factors'!B28)*0.01,0),G26))</f>
        <v>12</v>
      </c>
      <c r="H27" s="37">
        <f ca="1">IF(OR(B27=1,'M&amp;E Property Good Factor'!G28&gt;'Trends Settings '!$B$3),
ROUND('M&amp;E Property Good Factor'!G28*IF(B27&gt;ROUND($H$1*'Trends Settings '!$B$1,0),
INDIRECT("'2019 Equip Index Factors'!B"&amp;TEXT(ROUND(($H$1*'Trends Settings '!$B$1),0)+2,"0")),
'2019 Equip Index Factors'!B28)*0.01,0),
IF(OR('M&amp;E Property Good Factor'!G27 &gt; 'Trends Settings '!$B$3,B27 &lt;=ROUND($H$1*'Trends Settings '!$B$1,0)),
ROUND('Trends Settings '!$B$3*
IF(B27&gt;ROUND($H$1*'Trends Settings '!$B$1,0),INDIRECT("'2019 Equip Index Factors'!B"&amp;TEXT(ROUND(($H$1*'Trends Settings '!$B$1),0)+2,"0")),'2019 Equip Index Factors'!B28)*0.01,0),H26))</f>
        <v>12</v>
      </c>
      <c r="I27" s="37">
        <f ca="1">IF(OR(B27=1,'M&amp;E Property Good Factor'!H28&gt;'Trends Settings '!$B$3),
ROUND('M&amp;E Property Good Factor'!H28*IF(B27&gt;ROUND($I$1*'Trends Settings '!$B$1,0),
INDIRECT("'2019 Equip Index Factors'!B"&amp;TEXT(ROUND(($I$1*'Trends Settings '!$B$1),0)+2,"0")),
'2019 Equip Index Factors'!B28)*0.01,0),
IF(OR('M&amp;E Property Good Factor'!H27 &gt; 'Trends Settings '!$B$3,B27 &lt;=ROUND($I$1*'Trends Settings '!$B$1,0)),
ROUND('Trends Settings '!$B$3*
IF(B27&gt;ROUND($I$1*'Trends Settings '!$B$1,0),INDIRECT("'2019 Equip Index Factors'!B"&amp;TEXT(ROUND(($I$1*'Trends Settings '!$B$1),0)+2,"0")),'2019 Equip Index Factors'!B28)*0.01,0),I26))</f>
        <v>12</v>
      </c>
      <c r="J27" s="37">
        <f ca="1">IF(OR(B27=1,'M&amp;E Property Good Factor'!I28&gt;'Trends Settings '!$B$3),
ROUND('M&amp;E Property Good Factor'!I28*IF(B27&gt;ROUND($J$1*'Trends Settings '!$B$1,0),
INDIRECT("'2019 Equip Index Factors'!B"&amp;TEXT(ROUND(($J$1*'Trends Settings '!$B$1),0)+2,"0")),
'2019 Equip Index Factors'!B28)*0.01,0),
IF(OR('M&amp;E Property Good Factor'!I27 &gt; 'Trends Settings '!$B$3,B27 &lt;=ROUND($J$1*'Trends Settings '!$B$1,0)),
ROUND('Trends Settings '!$B$3*
IF(B27&gt;ROUND($J$1*'Trends Settings '!$B$1,0),INDIRECT("'2019 Equip Index Factors'!B"&amp;TEXT(ROUND(($J$1*'Trends Settings '!$B$1),0)+2,"0")),'2019 Equip Index Factors'!B28)*0.01,0),J26))</f>
        <v>13</v>
      </c>
      <c r="K27" s="37">
        <f ca="1">IF(OR(B27=1,'M&amp;E Property Good Factor'!J28&gt;'Trends Settings '!$B$3),
ROUND('M&amp;E Property Good Factor'!J28*IF(B27&gt;ROUND($K$1*'Trends Settings '!$B$1,0),
INDIRECT("'2019 Equip Index Factors'!B"&amp;TEXT(ROUND(($K$1*'Trends Settings '!$B$1),0)+2,"0")),
'2019 Equip Index Factors'!B28)*0.01,0),
IF(OR('M&amp;E Property Good Factor'!J27 &gt; 'Trends Settings '!$B$3,B27 &lt;=ROUND($K$1*'Trends Settings '!$B$1,0)),
ROUND('Trends Settings '!$B$3*
IF(B27&gt;ROUND($K$1*'Trends Settings '!$B$1,0),INDIRECT("'2019 Equip Index Factors'!B"&amp;TEXT(ROUND(($K$1*'Trends Settings '!$B$1),0)+2,"0")),'2019 Equip Index Factors'!B28)*0.01,0),K26))</f>
        <v>13</v>
      </c>
      <c r="L27" s="37">
        <f ca="1">IF(OR(B27=1,'M&amp;E Property Good Factor'!K28&gt;'Trends Settings '!$B$3),
ROUND('M&amp;E Property Good Factor'!K28*IF(B27&gt;ROUND($L$1*'Trends Settings '!$B$1,0),
INDIRECT("'2019 Equip Index Factors'!B"&amp;TEXT(ROUND(($L$1*'Trends Settings '!$B$1),0)+2,"0")),
'2019 Equip Index Factors'!B28)*0.01,0),
IF(OR('M&amp;E Property Good Factor'!K27 &gt; 'Trends Settings '!$B$3,B27 &lt;=ROUND($L$1*'Trends Settings '!$B$1,0)),
ROUND('Trends Settings '!$B$3*
IF(B27&gt;ROUND($L$1*'Trends Settings '!$B$1,0),INDIRECT("'2019 Equip Index Factors'!B"&amp;TEXT(ROUND(($L$1*'Trends Settings '!$B$1),0)+2,"0")),'2019 Equip Index Factors'!B28)*0.01,0),L26))</f>
        <v>14</v>
      </c>
      <c r="M27" s="37">
        <f ca="1">IF(OR(B27=1,'M&amp;E Property Good Factor'!L28&gt;'Trends Settings '!$B$3),
ROUND('M&amp;E Property Good Factor'!L28*IF(B27&gt;ROUND($M$1*'Trends Settings '!$B$1,0),
INDIRECT("'2019 Equip Index Factors'!B"&amp;TEXT(ROUND(($M$1*'Trends Settings '!$B$1),0)+2,"0")),
'2019 Equip Index Factors'!B28)*0.01,0),
IF(OR('M&amp;E Property Good Factor'!L27 &gt; 'Trends Settings '!$B$3,B27 &lt;=ROUND($M$1*'Trends Settings '!$B$1,0)),
ROUND('Trends Settings '!$B$3*
IF(B27&gt;ROUND($M$1*'Trends Settings '!$B$1,0),INDIRECT("'2019 Equip Index Factors'!B"&amp;TEXT(ROUND(($M$1*'Trends Settings '!$B$1),0)+2,"0")),'2019 Equip Index Factors'!B28)*0.01,0),M26))</f>
        <v>15</v>
      </c>
      <c r="N27" s="37">
        <f ca="1">IF(OR(B27=1,'M&amp;E Property Good Factor'!M28&gt;'Trends Settings '!$B$3),
ROUND('M&amp;E Property Good Factor'!M28*IF(B27&gt;ROUND($N$1*'Trends Settings '!$B$1,0),
INDIRECT("'2019 Equip Index Factors'!B"&amp;TEXT(ROUND(($N$1*'Trends Settings '!$B$1),0)+2,"0")),
'2019 Equip Index Factors'!B28)*0.01,0),
IF(OR('M&amp;E Property Good Factor'!M27 &gt; 'Trends Settings '!$B$3,B27 &lt;=ROUND($N$1*'Trends Settings '!$B$1,0)),
ROUND('Trends Settings '!$B$3*
IF(B27&gt;ROUND($N$1*'Trends Settings '!$B$1,0),INDIRECT("'2019 Equip Index Factors'!B"&amp;TEXT(ROUND(($N$1*'Trends Settings '!$B$1),0)+2,"0")),'2019 Equip Index Factors'!B28)*0.01,0),N26))</f>
        <v>15</v>
      </c>
      <c r="O27" s="37">
        <f ca="1">IF(OR(B27=1,'M&amp;E Property Good Factor'!N28&gt;'Trends Settings '!$B$3),
ROUND('M&amp;E Property Good Factor'!N28*IF(B27&gt;ROUND($O$1*'Trends Settings '!$B$1,0),
INDIRECT("'2019 Equip Index Factors'!B"&amp;TEXT(ROUND(($O$1*'Trends Settings '!$B$1),0)+2,"0")),
'2019 Equip Index Factors'!B28)*0.01,0),
IF(OR('M&amp;E Property Good Factor'!N27 &gt; 'Trends Settings '!$B$3,B27 &lt;=ROUND($O$1*'Trends Settings '!$B$1,0)),
ROUND('Trends Settings '!$B$3*
IF(B27&gt;ROUND($O$1*'Trends Settings '!$B$1,0),INDIRECT("'2019 Equip Index Factors'!B"&amp;TEXT(ROUND(($O$1*'Trends Settings '!$B$1),0)+2,"0")),'2019 Equip Index Factors'!B28)*0.01,0),O26))</f>
        <v>16</v>
      </c>
      <c r="P27" s="37">
        <f ca="1">IF(OR(B27=1,'M&amp;E Property Good Factor'!O28&gt;'Trends Settings '!$B$3),
ROUND('M&amp;E Property Good Factor'!O28*IF(B27&gt;ROUND($P$1*'Trends Settings '!$B$1,0),
INDIRECT("'2019 Equip Index Factors'!B"&amp;TEXT(ROUND(($P$1*'Trends Settings '!$B$1),0)+2,"0")),
'2019 Equip Index Factors'!B28)*0.01,0),
IF(OR('M&amp;E Property Good Factor'!O27 &gt; 'Trends Settings '!$B$3,B27 &lt;=ROUND($P$1*'Trends Settings '!$B$1,0)),
ROUND('Trends Settings '!$B$3*
IF(B27&gt;ROUND($P$1*'Trends Settings '!$B$1,0),INDIRECT("'2019 Equip Index Factors'!B"&amp;TEXT(ROUND(($P$1*'Trends Settings '!$B$1),0)+2,"0")),'2019 Equip Index Factors'!B28)*0.01,0),P26))</f>
        <v>16</v>
      </c>
      <c r="Q27" s="37">
        <f ca="1">IF(OR(B27=1,'M&amp;E Property Good Factor'!P28&gt;'Trends Settings '!$B$3),
ROUND('M&amp;E Property Good Factor'!P28*IF(B27&gt;ROUND($Q$1*'Trends Settings '!$B$1,0),
INDIRECT("'2019 Equip Index Factors'!B"&amp;TEXT(ROUND(($Q$1*'Trends Settings '!$B$1),0)+2,"0")),
'2019 Equip Index Factors'!B28)*0.01,0),
IF(OR('M&amp;E Property Good Factor'!P27 &gt; 'Trends Settings '!$B$3,B27 &lt;=ROUND($Q$1*'Trends Settings '!$B$1,0)),
ROUND('Trends Settings '!$B$3*
IF(B27&gt;ROUND($Q$1*'Trends Settings '!$B$1,0),INDIRECT("'2019 Equip Index Factors'!B"&amp;TEXT(ROUND(($Q$1*'Trends Settings '!$B$1),0)+2,"0")),'2019 Equip Index Factors'!B28)*0.01,0),Q26))</f>
        <v>16</v>
      </c>
      <c r="R27" s="37">
        <f ca="1">IF(OR(B27=1,'M&amp;E Property Good Factor'!Q28&gt;'Trends Settings '!$B$3),
ROUND('M&amp;E Property Good Factor'!Q28*IF(B27&gt;ROUND($R$1*'Trends Settings '!$B$1,0),
INDIRECT("'2019 Equip Index Factors'!B"&amp;TEXT(ROUND(($R$1*'Trends Settings '!$B$1),0)+2,"0")),
'2019 Equip Index Factors'!B28)*0.01,0),
IF(OR('M&amp;E Property Good Factor'!Q27 &gt; 'Trends Settings '!$B$3,B27 &lt;=ROUND($R$1*'Trends Settings '!$B$1,0)),
ROUND('Trends Settings '!$B$3*
IF(B27&gt;ROUND($R$1*'Trends Settings '!$B$1,0),INDIRECT("'2019 Equip Index Factors'!B"&amp;TEXT(ROUND(($R$1*'Trends Settings '!$B$1),0)+2,"0")),'2019 Equip Index Factors'!B28)*0.01,0),R26))</f>
        <v>17</v>
      </c>
      <c r="S27" s="37">
        <f ca="1">IF(OR(B27=1,'M&amp;E Property Good Factor'!R28&gt;'Trends Settings '!$B$3),
ROUND('M&amp;E Property Good Factor'!R28*IF(B27&gt;ROUND($S$1*'Trends Settings '!$B$1,0),
INDIRECT("'2019 Equip Index Factors'!B"&amp;TEXT(ROUND(($S$1*'Trends Settings '!$B$1),0)+2,"0")),
'2019 Equip Index Factors'!B28)*0.01,0),
IF(OR('M&amp;E Property Good Factor'!R27 &gt; 'Trends Settings '!$B$3,B27 &lt;=ROUND($S$1*'Trends Settings '!$B$1,0)),
ROUND('Trends Settings '!$B$3*
IF(B27&gt;ROUND($S$1*'Trends Settings '!$B$1,0),INDIRECT("'2019 Equip Index Factors'!B"&amp;TEXT(ROUND(($S$1*'Trends Settings '!$B$1),0)+2,"0")),'2019 Equip Index Factors'!B28)*0.01,0),S26))</f>
        <v>26</v>
      </c>
      <c r="T27" s="37">
        <f ca="1">IF(OR(B27=1,'M&amp;E Property Good Factor'!S28&gt;'Trends Settings '!$B$3),
ROUND('M&amp;E Property Good Factor'!S28*IF(B27&gt;ROUND($T$1*'Trends Settings '!$B$1,0),
INDIRECT("'2019 Equip Index Factors'!B"&amp;TEXT(ROUND(($T$1*'Trends Settings '!$B$1),0)+2,"0")),
'2019 Equip Index Factors'!B28)*0.01,0),
IF(OR('M&amp;E Property Good Factor'!S27 &gt; 'Trends Settings '!$B$3,B27 &lt;=ROUND($T$1*'Trends Settings '!$B$1,0)),
ROUND('Trends Settings '!$B$3*
IF(B27&gt;ROUND($T$1*'Trends Settings '!$B$1,0),INDIRECT("'2019 Equip Index Factors'!B"&amp;TEXT(ROUND(($T$1*'Trends Settings '!$B$1),0)+2,"0")),'2019 Equip Index Factors'!B28)*0.01,0),T26))</f>
        <v>38</v>
      </c>
      <c r="U27" s="37">
        <f ca="1">IF(OR(B27=1,'M&amp;E Property Good Factor'!T28&gt;'Trends Settings '!$B$3),
ROUND('M&amp;E Property Good Factor'!T28*IF(B27&gt;ROUND($U$1*'Trends Settings '!$B$1,0),
INDIRECT("'2019 Equip Index Factors'!B"&amp;TEXT(ROUND(($U$1*'Trends Settings '!$B$1),0)+2,"0")),
'2019 Equip Index Factors'!B28)*0.01,0),
IF(OR('M&amp;E Property Good Factor'!T27 &gt; 'Trends Settings '!$B$3,B27 &lt;=ROUND($U$1*'Trends Settings '!$B$1,0)),
ROUND('Trends Settings '!$B$3*
IF(B27&gt;ROUND($U$1*'Trends Settings '!$B$1,0),INDIRECT("'2019 Equip Index Factors'!B"&amp;TEXT(ROUND(($U$1*'Trends Settings '!$B$1),0)+2,"0")),'2019 Equip Index Factors'!B28)*0.01,0),U26))</f>
        <v>60</v>
      </c>
      <c r="V27" s="37">
        <f ca="1">IF(OR(B27=1,'M&amp;E Property Good Factor'!U28&gt;'Trends Settings '!$B$3),
ROUND('M&amp;E Property Good Factor'!U28*IF(B27&gt;ROUND($V$1*'Trends Settings '!$B$1,0),
INDIRECT("'2019 Equip Index Factors'!B"&amp;TEXT(ROUND(($V$1*'Trends Settings '!$B$1),0)+2,"0")),
'2019 Equip Index Factors'!B28)*0.01,0),
IF(OR('M&amp;E Property Good Factor'!U27 &gt; 'Trends Settings '!$B$3,B27 &lt;=ROUND($V$1*'Trends Settings '!$B$1,0)),
ROUND('Trends Settings '!$B$3*
IF(B27&gt;ROUND($V$1*'Trends Settings '!$B$1,0),INDIRECT("'2019 Equip Index Factors'!B"&amp;TEXT(ROUND(($V$1*'Trends Settings '!$B$1),0)+2,"0")),'2019 Equip Index Factors'!B28)*0.01,0),V26))</f>
        <v>82</v>
      </c>
      <c r="W27" s="37">
        <f ca="1">IF(OR(B27=1,'M&amp;E Property Good Factor'!V28&gt;'Trends Settings '!$B$3),
ROUND('M&amp;E Property Good Factor'!V28*IF(B27&gt;ROUND($W$1*'Trends Settings '!$B$1,0),
INDIRECT("'2019 Equip Index Factors'!B"&amp;TEXT(ROUND(($W$1*'Trends Settings '!$B$1),0)+2,"0")),
'2019 Equip Index Factors'!B28)*0.01,0),
IF(OR('M&amp;E Property Good Factor'!V27 &gt; 'Trends Settings '!$B$3,B27 &lt;=ROUND($W$1*'Trends Settings '!$B$1,0)),
ROUND('Trends Settings '!$B$3*
IF(B27&gt;ROUND($W$1*'Trends Settings '!$B$1,0),INDIRECT("'2019 Equip Index Factors'!B"&amp;TEXT(ROUND(($W$1*'Trends Settings '!$B$1),0)+2,"0")),'2019 Equip Index Factors'!B28)*0.01,0),W26))</f>
        <v>99</v>
      </c>
    </row>
    <row r="28" spans="1:23" ht="12.75" customHeight="1">
      <c r="A28" s="60">
        <v>1993</v>
      </c>
      <c r="B28" s="32">
        <v>27</v>
      </c>
      <c r="C28" s="37">
        <f ca="1">IF(OR(B28=1,'M&amp;E Property Good Factor'!B29&gt;'Trends Settings '!$B$3),ROUND('M&amp;E Property Good Factor'!B29*IF(B28&gt;ROUND($C$1*'Trends Settings '!$B$1,0),INDIRECT("'2019 Equip Index Factors'!B"&amp;TEXT(ROUND(($C$1*'Trends Settings '!$B$1),0)+2,"0")),'2019 Equip Index Factors'!B29)*0.01,0),IF(OR('M&amp;E Property Good Factor'!B28 &gt; 'Trends Settings '!$B$3,B28 &lt;=ROUND($C$1*'Trends Settings '!$B$1,0)),ROUND('Trends Settings '!$B$3*IF(B28&gt;ROUND($C$1*'Trends Settings '!$B$1,0),INDIRECT("'2019 Equip Index Factors'!B"&amp;TEXT(ROUND(($C$1*'Trends Settings '!$B$1),0)+2,"0")),'2019 Equip Index Factors'!B29)*0.01,0),C27))</f>
        <v>11</v>
      </c>
      <c r="D28" s="37">
        <f ca="1">IF(OR(B28=1,'M&amp;E Property Good Factor'!C29&gt;'Trends Settings '!$B$3),
ROUND('M&amp;E Property Good Factor'!C29*IF(B28&gt;ROUND($D$1*'Trends Settings '!$B$1,0),
INDIRECT("'2019 Equip Index Factors'!B"&amp;TEXT(ROUND(($D$1*'Trends Settings '!$B$1),0)+2,"0")),
'2019 Equip Index Factors'!B29)*0.01,0),
IF(OR('M&amp;E Property Good Factor'!C28 &gt; 'Trends Settings '!$B$3,B28 &lt;=ROUND($D$1*'Trends Settings '!$B$1,0)),
ROUND('Trends Settings '!$B$3*
IF(B28&gt;ROUND($D$1*'Trends Settings '!$B$1,0),INDIRECT("'2019 Equip Index Factors'!B"&amp;TEXT(ROUND(($D$1*'Trends Settings '!$B$1),0)+2,"0")),'2019 Equip Index Factors'!B29)*0.01,0),D27))</f>
        <v>11</v>
      </c>
      <c r="E28" s="37">
        <f ca="1">IF(OR(B28=1,'M&amp;E Property Good Factor'!D29&gt;'Trends Settings '!$B$3),
ROUND('M&amp;E Property Good Factor'!D29*IF(B28&gt;ROUND($E$1*'Trends Settings '!$B$1,0),
INDIRECT("'2019 Equip Index Factors'!B"&amp;TEXT(ROUND(($E$1*'Trends Settings '!$B$1),0)+2,"0")),
'2019 Equip Index Factors'!B29)*0.01,0),
IF(OR('M&amp;E Property Good Factor'!D28 &gt; 'Trends Settings '!$B$3,B28 &lt;=ROUND($E$1*'Trends Settings '!$B$1,0)),
ROUND('Trends Settings '!$B$3*
IF(B28&gt;ROUND($E$1*'Trends Settings '!$B$1,0),INDIRECT("'2019 Equip Index Factors'!B"&amp;TEXT(ROUND(($E$1*'Trends Settings '!$B$1),0)+2,"0")),'2019 Equip Index Factors'!B29)*0.01,0),E27))</f>
        <v>11</v>
      </c>
      <c r="F28" s="37">
        <f ca="1">IF(OR(B28=1,'M&amp;E Property Good Factor'!E29&gt;'Trends Settings '!$B$3),
ROUND('M&amp;E Property Good Factor'!E29*IF(B28&gt;ROUND($F$1*'Trends Settings '!$B$1,0),
INDIRECT("'2019 Equip Index Factors'!B"&amp;TEXT(ROUND(($F$1*'Trends Settings '!$B$1),0)+2,"0")),
'2019 Equip Index Factors'!B29)*0.01,0),
IF(OR('M&amp;E Property Good Factor'!E28 &gt; 'Trends Settings '!$B$3,B28 &lt;=ROUND($F$1*'Trends Settings '!$B$1,0)),
ROUND('Trends Settings '!$B$3*
IF(B28&gt;ROUND($F$1*'Trends Settings '!$B$1,0),INDIRECT("'2019 Equip Index Factors'!B"&amp;TEXT(ROUND(($F$1*'Trends Settings '!$B$1),0)+2,"0")),'2019 Equip Index Factors'!B29)*0.01,0),F27))</f>
        <v>11</v>
      </c>
      <c r="G28" s="37">
        <f ca="1">IF(OR(B28=1,'M&amp;E Property Good Factor'!F29&gt;'Trends Settings '!$B$3),
ROUND('M&amp;E Property Good Factor'!F29*IF(B28&gt;ROUND($G$1*'Trends Settings '!$B$1,0),
INDIRECT("'2019 Equip Index Factors'!B"&amp;TEXT(ROUND(($G$1*'Trends Settings '!$B$1),0)+2,"0")),
'2019 Equip Index Factors'!B29)*0.01,0),
IF(OR('M&amp;E Property Good Factor'!F28 &gt; 'Trends Settings '!$B$3,B28 &lt;=ROUND($G$1*'Trends Settings '!$B$1,0)),
ROUND('Trends Settings '!$B$3*
IF(B28&gt;ROUND($G$1*'Trends Settings '!$B$1,0),INDIRECT("'2019 Equip Index Factors'!B"&amp;TEXT(ROUND(($G$1*'Trends Settings '!$B$1),0)+2,"0")),'2019 Equip Index Factors'!B29)*0.01,0),G27))</f>
        <v>12</v>
      </c>
      <c r="H28" s="37">
        <f ca="1">IF(OR(B28=1,'M&amp;E Property Good Factor'!G29&gt;'Trends Settings '!$B$3),
ROUND('M&amp;E Property Good Factor'!G29*IF(B28&gt;ROUND($H$1*'Trends Settings '!$B$1,0),
INDIRECT("'2019 Equip Index Factors'!B"&amp;TEXT(ROUND(($H$1*'Trends Settings '!$B$1),0)+2,"0")),
'2019 Equip Index Factors'!B29)*0.01,0),
IF(OR('M&amp;E Property Good Factor'!G28 &gt; 'Trends Settings '!$B$3,B28 &lt;=ROUND($H$1*'Trends Settings '!$B$1,0)),
ROUND('Trends Settings '!$B$3*
IF(B28&gt;ROUND($H$1*'Trends Settings '!$B$1,0),INDIRECT("'2019 Equip Index Factors'!B"&amp;TEXT(ROUND(($H$1*'Trends Settings '!$B$1),0)+2,"0")),'2019 Equip Index Factors'!B29)*0.01,0),H27))</f>
        <v>12</v>
      </c>
      <c r="I28" s="37">
        <f ca="1">IF(OR(B28=1,'M&amp;E Property Good Factor'!H29&gt;'Trends Settings '!$B$3),
ROUND('M&amp;E Property Good Factor'!H29*IF(B28&gt;ROUND($I$1*'Trends Settings '!$B$1,0),
INDIRECT("'2019 Equip Index Factors'!B"&amp;TEXT(ROUND(($I$1*'Trends Settings '!$B$1),0)+2,"0")),
'2019 Equip Index Factors'!B29)*0.01,0),
IF(OR('M&amp;E Property Good Factor'!H28 &gt; 'Trends Settings '!$B$3,B28 &lt;=ROUND($I$1*'Trends Settings '!$B$1,0)),
ROUND('Trends Settings '!$B$3*
IF(B28&gt;ROUND($I$1*'Trends Settings '!$B$1,0),INDIRECT("'2019 Equip Index Factors'!B"&amp;TEXT(ROUND(($I$1*'Trends Settings '!$B$1),0)+2,"0")),'2019 Equip Index Factors'!B29)*0.01,0),I27))</f>
        <v>12</v>
      </c>
      <c r="J28" s="37">
        <f ca="1">IF(OR(B28=1,'M&amp;E Property Good Factor'!I29&gt;'Trends Settings '!$B$3),
ROUND('M&amp;E Property Good Factor'!I29*IF(B28&gt;ROUND($J$1*'Trends Settings '!$B$1,0),
INDIRECT("'2019 Equip Index Factors'!B"&amp;TEXT(ROUND(($J$1*'Trends Settings '!$B$1),0)+2,"0")),
'2019 Equip Index Factors'!B29)*0.01,0),
IF(OR('M&amp;E Property Good Factor'!I28 &gt; 'Trends Settings '!$B$3,B28 &lt;=ROUND($J$1*'Trends Settings '!$B$1,0)),
ROUND('Trends Settings '!$B$3*
IF(B28&gt;ROUND($J$1*'Trends Settings '!$B$1,0),INDIRECT("'2019 Equip Index Factors'!B"&amp;TEXT(ROUND(($J$1*'Trends Settings '!$B$1),0)+2,"0")),'2019 Equip Index Factors'!B29)*0.01,0),J27))</f>
        <v>13</v>
      </c>
      <c r="K28" s="37">
        <f ca="1">IF(OR(B28=1,'M&amp;E Property Good Factor'!J29&gt;'Trends Settings '!$B$3),
ROUND('M&amp;E Property Good Factor'!J29*IF(B28&gt;ROUND($K$1*'Trends Settings '!$B$1,0),
INDIRECT("'2019 Equip Index Factors'!B"&amp;TEXT(ROUND(($K$1*'Trends Settings '!$B$1),0)+2,"0")),
'2019 Equip Index Factors'!B29)*0.01,0),
IF(OR('M&amp;E Property Good Factor'!J28 &gt; 'Trends Settings '!$B$3,B28 &lt;=ROUND($K$1*'Trends Settings '!$B$1,0)),
ROUND('Trends Settings '!$B$3*
IF(B28&gt;ROUND($K$1*'Trends Settings '!$B$1,0),INDIRECT("'2019 Equip Index Factors'!B"&amp;TEXT(ROUND(($K$1*'Trends Settings '!$B$1),0)+2,"0")),'2019 Equip Index Factors'!B29)*0.01,0),K27))</f>
        <v>13</v>
      </c>
      <c r="L28" s="37">
        <f ca="1">IF(OR(B28=1,'M&amp;E Property Good Factor'!K29&gt;'Trends Settings '!$B$3),
ROUND('M&amp;E Property Good Factor'!K29*IF(B28&gt;ROUND($L$1*'Trends Settings '!$B$1,0),
INDIRECT("'2019 Equip Index Factors'!B"&amp;TEXT(ROUND(($L$1*'Trends Settings '!$B$1),0)+2,"0")),
'2019 Equip Index Factors'!B29)*0.01,0),
IF(OR('M&amp;E Property Good Factor'!K28 &gt; 'Trends Settings '!$B$3,B28 &lt;=ROUND($L$1*'Trends Settings '!$B$1,0)),
ROUND('Trends Settings '!$B$3*
IF(B28&gt;ROUND($L$1*'Trends Settings '!$B$1,0),INDIRECT("'2019 Equip Index Factors'!B"&amp;TEXT(ROUND(($L$1*'Trends Settings '!$B$1),0)+2,"0")),'2019 Equip Index Factors'!B29)*0.01,0),L27))</f>
        <v>14</v>
      </c>
      <c r="M28" s="37">
        <f ca="1">IF(OR(B28=1,'M&amp;E Property Good Factor'!L29&gt;'Trends Settings '!$B$3),
ROUND('M&amp;E Property Good Factor'!L29*IF(B28&gt;ROUND($M$1*'Trends Settings '!$B$1,0),
INDIRECT("'2019 Equip Index Factors'!B"&amp;TEXT(ROUND(($M$1*'Trends Settings '!$B$1),0)+2,"0")),
'2019 Equip Index Factors'!B29)*0.01,0),
IF(OR('M&amp;E Property Good Factor'!L28 &gt; 'Trends Settings '!$B$3,B28 &lt;=ROUND($M$1*'Trends Settings '!$B$1,0)),
ROUND('Trends Settings '!$B$3*
IF(B28&gt;ROUND($M$1*'Trends Settings '!$B$1,0),INDIRECT("'2019 Equip Index Factors'!B"&amp;TEXT(ROUND(($M$1*'Trends Settings '!$B$1),0)+2,"0")),'2019 Equip Index Factors'!B29)*0.01,0),M27))</f>
        <v>15</v>
      </c>
      <c r="N28" s="37">
        <f ca="1">IF(OR(B28=1,'M&amp;E Property Good Factor'!M29&gt;'Trends Settings '!$B$3),
ROUND('M&amp;E Property Good Factor'!M29*IF(B28&gt;ROUND($N$1*'Trends Settings '!$B$1,0),
INDIRECT("'2019 Equip Index Factors'!B"&amp;TEXT(ROUND(($N$1*'Trends Settings '!$B$1),0)+2,"0")),
'2019 Equip Index Factors'!B29)*0.01,0),
IF(OR('M&amp;E Property Good Factor'!M28 &gt; 'Trends Settings '!$B$3,B28 &lt;=ROUND($N$1*'Trends Settings '!$B$1,0)),
ROUND('Trends Settings '!$B$3*
IF(B28&gt;ROUND($N$1*'Trends Settings '!$B$1,0),INDIRECT("'2019 Equip Index Factors'!B"&amp;TEXT(ROUND(($N$1*'Trends Settings '!$B$1),0)+2,"0")),'2019 Equip Index Factors'!B29)*0.01,0),N27))</f>
        <v>15</v>
      </c>
      <c r="O28" s="37">
        <f ca="1">IF(OR(B28=1,'M&amp;E Property Good Factor'!N29&gt;'Trends Settings '!$B$3),
ROUND('M&amp;E Property Good Factor'!N29*IF(B28&gt;ROUND($O$1*'Trends Settings '!$B$1,0),
INDIRECT("'2019 Equip Index Factors'!B"&amp;TEXT(ROUND(($O$1*'Trends Settings '!$B$1),0)+2,"0")),
'2019 Equip Index Factors'!B29)*0.01,0),
IF(OR('M&amp;E Property Good Factor'!N28 &gt; 'Trends Settings '!$B$3,B28 &lt;=ROUND($O$1*'Trends Settings '!$B$1,0)),
ROUND('Trends Settings '!$B$3*
IF(B28&gt;ROUND($O$1*'Trends Settings '!$B$1,0),INDIRECT("'2019 Equip Index Factors'!B"&amp;TEXT(ROUND(($O$1*'Trends Settings '!$B$1),0)+2,"0")),'2019 Equip Index Factors'!B29)*0.01,0),O27))</f>
        <v>16</v>
      </c>
      <c r="P28" s="37">
        <f ca="1">IF(OR(B28=1,'M&amp;E Property Good Factor'!O29&gt;'Trends Settings '!$B$3),
ROUND('M&amp;E Property Good Factor'!O29*IF(B28&gt;ROUND($P$1*'Trends Settings '!$B$1,0),
INDIRECT("'2019 Equip Index Factors'!B"&amp;TEXT(ROUND(($P$1*'Trends Settings '!$B$1),0)+2,"0")),
'2019 Equip Index Factors'!B29)*0.01,0),
IF(OR('M&amp;E Property Good Factor'!O28 &gt; 'Trends Settings '!$B$3,B28 &lt;=ROUND($P$1*'Trends Settings '!$B$1,0)),
ROUND('Trends Settings '!$B$3*
IF(B28&gt;ROUND($P$1*'Trends Settings '!$B$1,0),INDIRECT("'2019 Equip Index Factors'!B"&amp;TEXT(ROUND(($P$1*'Trends Settings '!$B$1),0)+2,"0")),'2019 Equip Index Factors'!B29)*0.01,0),P27))</f>
        <v>16</v>
      </c>
      <c r="Q28" s="37">
        <f ca="1">IF(OR(B28=1,'M&amp;E Property Good Factor'!P29&gt;'Trends Settings '!$B$3),
ROUND('M&amp;E Property Good Factor'!P29*IF(B28&gt;ROUND($Q$1*'Trends Settings '!$B$1,0),
INDIRECT("'2019 Equip Index Factors'!B"&amp;TEXT(ROUND(($Q$1*'Trends Settings '!$B$1),0)+2,"0")),
'2019 Equip Index Factors'!B29)*0.01,0),
IF(OR('M&amp;E Property Good Factor'!P28 &gt; 'Trends Settings '!$B$3,B28 &lt;=ROUND($Q$1*'Trends Settings '!$B$1,0)),
ROUND('Trends Settings '!$B$3*
IF(B28&gt;ROUND($Q$1*'Trends Settings '!$B$1,0),INDIRECT("'2019 Equip Index Factors'!B"&amp;TEXT(ROUND(($Q$1*'Trends Settings '!$B$1),0)+2,"0")),'2019 Equip Index Factors'!B29)*0.01,0),Q27))</f>
        <v>16</v>
      </c>
      <c r="R28" s="37">
        <f ca="1">IF(OR(B28=1,'M&amp;E Property Good Factor'!Q29&gt;'Trends Settings '!$B$3),
ROUND('M&amp;E Property Good Factor'!Q29*IF(B28&gt;ROUND($R$1*'Trends Settings '!$B$1,0),
INDIRECT("'2019 Equip Index Factors'!B"&amp;TEXT(ROUND(($R$1*'Trends Settings '!$B$1),0)+2,"0")),
'2019 Equip Index Factors'!B29)*0.01,0),
IF(OR('M&amp;E Property Good Factor'!Q28 &gt; 'Trends Settings '!$B$3,B28 &lt;=ROUND($R$1*'Trends Settings '!$B$1,0)),
ROUND('Trends Settings '!$B$3*
IF(B28&gt;ROUND($R$1*'Trends Settings '!$B$1,0),INDIRECT("'2019 Equip Index Factors'!B"&amp;TEXT(ROUND(($R$1*'Trends Settings '!$B$1),0)+2,"0")),'2019 Equip Index Factors'!B29)*0.01,0),R27))</f>
        <v>17</v>
      </c>
      <c r="S28" s="37">
        <f ca="1">IF(OR(B28=1,'M&amp;E Property Good Factor'!R29&gt;'Trends Settings '!$B$3),
ROUND('M&amp;E Property Good Factor'!R29*IF(B28&gt;ROUND($S$1*'Trends Settings '!$B$1,0),
INDIRECT("'2019 Equip Index Factors'!B"&amp;TEXT(ROUND(($S$1*'Trends Settings '!$B$1),0)+2,"0")),
'2019 Equip Index Factors'!B29)*0.01,0),
IF(OR('M&amp;E Property Good Factor'!R28 &gt; 'Trends Settings '!$B$3,B28 &lt;=ROUND($S$1*'Trends Settings '!$B$1,0)),
ROUND('Trends Settings '!$B$3*
IF(B28&gt;ROUND($S$1*'Trends Settings '!$B$1,0),INDIRECT("'2019 Equip Index Factors'!B"&amp;TEXT(ROUND(($S$1*'Trends Settings '!$B$1),0)+2,"0")),'2019 Equip Index Factors'!B29)*0.01,0),S27))</f>
        <v>21</v>
      </c>
      <c r="T28" s="37">
        <f ca="1">IF(OR(B28=1,'M&amp;E Property Good Factor'!S29&gt;'Trends Settings '!$B$3),
ROUND('M&amp;E Property Good Factor'!S29*IF(B28&gt;ROUND($T$1*'Trends Settings '!$B$1,0),
INDIRECT("'2019 Equip Index Factors'!B"&amp;TEXT(ROUND(($T$1*'Trends Settings '!$B$1),0)+2,"0")),
'2019 Equip Index Factors'!B29)*0.01,0),
IF(OR('M&amp;E Property Good Factor'!S28 &gt; 'Trends Settings '!$B$3,B28 &lt;=ROUND($T$1*'Trends Settings '!$B$1,0)),
ROUND('Trends Settings '!$B$3*
IF(B28&gt;ROUND($T$1*'Trends Settings '!$B$1,0),INDIRECT("'2019 Equip Index Factors'!B"&amp;TEXT(ROUND(($T$1*'Trends Settings '!$B$1),0)+2,"0")),'2019 Equip Index Factors'!B29)*0.01,0),T27))</f>
        <v>35</v>
      </c>
      <c r="U28" s="37">
        <f ca="1">IF(OR(B28=1,'M&amp;E Property Good Factor'!T29&gt;'Trends Settings '!$B$3),
ROUND('M&amp;E Property Good Factor'!T29*IF(B28&gt;ROUND($U$1*'Trends Settings '!$B$1,0),
INDIRECT("'2019 Equip Index Factors'!B"&amp;TEXT(ROUND(($U$1*'Trends Settings '!$B$1),0)+2,"0")),
'2019 Equip Index Factors'!B29)*0.01,0),
IF(OR('M&amp;E Property Good Factor'!T28 &gt; 'Trends Settings '!$B$3,B28 &lt;=ROUND($U$1*'Trends Settings '!$B$1,0)),
ROUND('Trends Settings '!$B$3*
IF(B28&gt;ROUND($U$1*'Trends Settings '!$B$1,0),INDIRECT("'2019 Equip Index Factors'!B"&amp;TEXT(ROUND(($U$1*'Trends Settings '!$B$1),0)+2,"0")),'2019 Equip Index Factors'!B29)*0.01,0),U27))</f>
        <v>58</v>
      </c>
      <c r="V28" s="37">
        <f ca="1">IF(OR(B28=1,'M&amp;E Property Good Factor'!U29&gt;'Trends Settings '!$B$3),
ROUND('M&amp;E Property Good Factor'!U29*IF(B28&gt;ROUND($V$1*'Trends Settings '!$B$1,0),
INDIRECT("'2019 Equip Index Factors'!B"&amp;TEXT(ROUND(($V$1*'Trends Settings '!$B$1),0)+2,"0")),
'2019 Equip Index Factors'!B29)*0.01,0),
IF(OR('M&amp;E Property Good Factor'!U28 &gt; 'Trends Settings '!$B$3,B28 &lt;=ROUND($V$1*'Trends Settings '!$B$1,0)),
ROUND('Trends Settings '!$B$3*
IF(B28&gt;ROUND($V$1*'Trends Settings '!$B$1,0),INDIRECT("'2019 Equip Index Factors'!B"&amp;TEXT(ROUND(($V$1*'Trends Settings '!$B$1),0)+2,"0")),'2019 Equip Index Factors'!B29)*0.01,0),V27))</f>
        <v>79</v>
      </c>
      <c r="W28" s="37">
        <f ca="1">IF(OR(B28=1,'M&amp;E Property Good Factor'!V29&gt;'Trends Settings '!$B$3),
ROUND('M&amp;E Property Good Factor'!V29*IF(B28&gt;ROUND($W$1*'Trends Settings '!$B$1,0),
INDIRECT("'2019 Equip Index Factors'!B"&amp;TEXT(ROUND(($W$1*'Trends Settings '!$B$1),0)+2,"0")),
'2019 Equip Index Factors'!B29)*0.01,0),
IF(OR('M&amp;E Property Good Factor'!V28 &gt; 'Trends Settings '!$B$3,B28 &lt;=ROUND($W$1*'Trends Settings '!$B$1,0)),
ROUND('Trends Settings '!$B$3*
IF(B28&gt;ROUND($W$1*'Trends Settings '!$B$1,0),INDIRECT("'2019 Equip Index Factors'!B"&amp;TEXT(ROUND(($W$1*'Trends Settings '!$B$1),0)+2,"0")),'2019 Equip Index Factors'!B29)*0.01,0),W27))</f>
        <v>99</v>
      </c>
    </row>
    <row r="29" spans="1:23" ht="12.75" customHeight="1">
      <c r="A29" s="60">
        <v>1992</v>
      </c>
      <c r="B29" s="32">
        <v>28</v>
      </c>
      <c r="C29" s="37">
        <f ca="1">IF(OR(B29=1,'M&amp;E Property Good Factor'!B30&gt;'Trends Settings '!$B$3),ROUND('M&amp;E Property Good Factor'!B30*IF(B29&gt;ROUND($C$1*'Trends Settings '!$B$1,0),INDIRECT("'2019 Equip Index Factors'!B"&amp;TEXT(ROUND(($C$1*'Trends Settings '!$B$1),0)+2,"0")),'2019 Equip Index Factors'!B30)*0.01,0),IF(OR('M&amp;E Property Good Factor'!B29 &gt; 'Trends Settings '!$B$3,B29 &lt;=ROUND($C$1*'Trends Settings '!$B$1,0)),ROUND('Trends Settings '!$B$3*IF(B29&gt;ROUND($C$1*'Trends Settings '!$B$1,0),INDIRECT("'2019 Equip Index Factors'!B"&amp;TEXT(ROUND(($C$1*'Trends Settings '!$B$1),0)+2,"0")),'2019 Equip Index Factors'!B30)*0.01,0),C28))</f>
        <v>11</v>
      </c>
      <c r="D29" s="37">
        <f ca="1">IF(OR(B29=1,'M&amp;E Property Good Factor'!C30&gt;'Trends Settings '!$B$3),
ROUND('M&amp;E Property Good Factor'!C30*IF(B29&gt;ROUND($D$1*'Trends Settings '!$B$1,0),
INDIRECT("'2019 Equip Index Factors'!B"&amp;TEXT(ROUND(($D$1*'Trends Settings '!$B$1),0)+2,"0")),
'2019 Equip Index Factors'!B30)*0.01,0),
IF(OR('M&amp;E Property Good Factor'!C29 &gt; 'Trends Settings '!$B$3,B29 &lt;=ROUND($D$1*'Trends Settings '!$B$1,0)),
ROUND('Trends Settings '!$B$3*
IF(B29&gt;ROUND($D$1*'Trends Settings '!$B$1,0),INDIRECT("'2019 Equip Index Factors'!B"&amp;TEXT(ROUND(($D$1*'Trends Settings '!$B$1),0)+2,"0")),'2019 Equip Index Factors'!B30)*0.01,0),D28))</f>
        <v>11</v>
      </c>
      <c r="E29" s="37">
        <f ca="1">IF(OR(B29=1,'M&amp;E Property Good Factor'!D30&gt;'Trends Settings '!$B$3),
ROUND('M&amp;E Property Good Factor'!D30*IF(B29&gt;ROUND($E$1*'Trends Settings '!$B$1,0),
INDIRECT("'2019 Equip Index Factors'!B"&amp;TEXT(ROUND(($E$1*'Trends Settings '!$B$1),0)+2,"0")),
'2019 Equip Index Factors'!B30)*0.01,0),
IF(OR('M&amp;E Property Good Factor'!D29 &gt; 'Trends Settings '!$B$3,B29 &lt;=ROUND($E$1*'Trends Settings '!$B$1,0)),
ROUND('Trends Settings '!$B$3*
IF(B29&gt;ROUND($E$1*'Trends Settings '!$B$1,0),INDIRECT("'2019 Equip Index Factors'!B"&amp;TEXT(ROUND(($E$1*'Trends Settings '!$B$1),0)+2,"0")),'2019 Equip Index Factors'!B30)*0.01,0),E28))</f>
        <v>11</v>
      </c>
      <c r="F29" s="37">
        <f ca="1">IF(OR(B29=1,'M&amp;E Property Good Factor'!E30&gt;'Trends Settings '!$B$3),
ROUND('M&amp;E Property Good Factor'!E30*IF(B29&gt;ROUND($F$1*'Trends Settings '!$B$1,0),
INDIRECT("'2019 Equip Index Factors'!B"&amp;TEXT(ROUND(($F$1*'Trends Settings '!$B$1),0)+2,"0")),
'2019 Equip Index Factors'!B30)*0.01,0),
IF(OR('M&amp;E Property Good Factor'!E29 &gt; 'Trends Settings '!$B$3,B29 &lt;=ROUND($F$1*'Trends Settings '!$B$1,0)),
ROUND('Trends Settings '!$B$3*
IF(B29&gt;ROUND($F$1*'Trends Settings '!$B$1,0),INDIRECT("'2019 Equip Index Factors'!B"&amp;TEXT(ROUND(($F$1*'Trends Settings '!$B$1),0)+2,"0")),'2019 Equip Index Factors'!B30)*0.01,0),F28))</f>
        <v>11</v>
      </c>
      <c r="G29" s="37">
        <f ca="1">IF(OR(B29=1,'M&amp;E Property Good Factor'!F30&gt;'Trends Settings '!$B$3),
ROUND('M&amp;E Property Good Factor'!F30*IF(B29&gt;ROUND($G$1*'Trends Settings '!$B$1,0),
INDIRECT("'2019 Equip Index Factors'!B"&amp;TEXT(ROUND(($G$1*'Trends Settings '!$B$1),0)+2,"0")),
'2019 Equip Index Factors'!B30)*0.01,0),
IF(OR('M&amp;E Property Good Factor'!F29 &gt; 'Trends Settings '!$B$3,B29 &lt;=ROUND($G$1*'Trends Settings '!$B$1,0)),
ROUND('Trends Settings '!$B$3*
IF(B29&gt;ROUND($G$1*'Trends Settings '!$B$1,0),INDIRECT("'2019 Equip Index Factors'!B"&amp;TEXT(ROUND(($G$1*'Trends Settings '!$B$1),0)+2,"0")),'2019 Equip Index Factors'!B30)*0.01,0),G28))</f>
        <v>12</v>
      </c>
      <c r="H29" s="37">
        <f ca="1">IF(OR(B29=1,'M&amp;E Property Good Factor'!G30&gt;'Trends Settings '!$B$3),
ROUND('M&amp;E Property Good Factor'!G30*IF(B29&gt;ROUND($H$1*'Trends Settings '!$B$1,0),
INDIRECT("'2019 Equip Index Factors'!B"&amp;TEXT(ROUND(($H$1*'Trends Settings '!$B$1),0)+2,"0")),
'2019 Equip Index Factors'!B30)*0.01,0),
IF(OR('M&amp;E Property Good Factor'!G29 &gt; 'Trends Settings '!$B$3,B29 &lt;=ROUND($H$1*'Trends Settings '!$B$1,0)),
ROUND('Trends Settings '!$B$3*
IF(B29&gt;ROUND($H$1*'Trends Settings '!$B$1,0),INDIRECT("'2019 Equip Index Factors'!B"&amp;TEXT(ROUND(($H$1*'Trends Settings '!$B$1),0)+2,"0")),'2019 Equip Index Factors'!B30)*0.01,0),H28))</f>
        <v>12</v>
      </c>
      <c r="I29" s="37">
        <f ca="1">IF(OR(B29=1,'M&amp;E Property Good Factor'!H30&gt;'Trends Settings '!$B$3),
ROUND('M&amp;E Property Good Factor'!H30*IF(B29&gt;ROUND($I$1*'Trends Settings '!$B$1,0),
INDIRECT("'2019 Equip Index Factors'!B"&amp;TEXT(ROUND(($I$1*'Trends Settings '!$B$1),0)+2,"0")),
'2019 Equip Index Factors'!B30)*0.01,0),
IF(OR('M&amp;E Property Good Factor'!H29 &gt; 'Trends Settings '!$B$3,B29 &lt;=ROUND($I$1*'Trends Settings '!$B$1,0)),
ROUND('Trends Settings '!$B$3*
IF(B29&gt;ROUND($I$1*'Trends Settings '!$B$1,0),INDIRECT("'2019 Equip Index Factors'!B"&amp;TEXT(ROUND(($I$1*'Trends Settings '!$B$1),0)+2,"0")),'2019 Equip Index Factors'!B30)*0.01,0),I28))</f>
        <v>12</v>
      </c>
      <c r="J29" s="37">
        <f ca="1">IF(OR(B29=1,'M&amp;E Property Good Factor'!I30&gt;'Trends Settings '!$B$3),
ROUND('M&amp;E Property Good Factor'!I30*IF(B29&gt;ROUND($J$1*'Trends Settings '!$B$1,0),
INDIRECT("'2019 Equip Index Factors'!B"&amp;TEXT(ROUND(($J$1*'Trends Settings '!$B$1),0)+2,"0")),
'2019 Equip Index Factors'!B30)*0.01,0),
IF(OR('M&amp;E Property Good Factor'!I29 &gt; 'Trends Settings '!$B$3,B29 &lt;=ROUND($J$1*'Trends Settings '!$B$1,0)),
ROUND('Trends Settings '!$B$3*
IF(B29&gt;ROUND($J$1*'Trends Settings '!$B$1,0),INDIRECT("'2019 Equip Index Factors'!B"&amp;TEXT(ROUND(($J$1*'Trends Settings '!$B$1),0)+2,"0")),'2019 Equip Index Factors'!B30)*0.01,0),J28))</f>
        <v>13</v>
      </c>
      <c r="K29" s="37">
        <f ca="1">IF(OR(B29=1,'M&amp;E Property Good Factor'!J30&gt;'Trends Settings '!$B$3),
ROUND('M&amp;E Property Good Factor'!J30*IF(B29&gt;ROUND($K$1*'Trends Settings '!$B$1,0),
INDIRECT("'2019 Equip Index Factors'!B"&amp;TEXT(ROUND(($K$1*'Trends Settings '!$B$1),0)+2,"0")),
'2019 Equip Index Factors'!B30)*0.01,0),
IF(OR('M&amp;E Property Good Factor'!J29 &gt; 'Trends Settings '!$B$3,B29 &lt;=ROUND($K$1*'Trends Settings '!$B$1,0)),
ROUND('Trends Settings '!$B$3*
IF(B29&gt;ROUND($K$1*'Trends Settings '!$B$1,0),INDIRECT("'2019 Equip Index Factors'!B"&amp;TEXT(ROUND(($K$1*'Trends Settings '!$B$1),0)+2,"0")),'2019 Equip Index Factors'!B30)*0.01,0),K28))</f>
        <v>13</v>
      </c>
      <c r="L29" s="37">
        <f ca="1">IF(OR(B29=1,'M&amp;E Property Good Factor'!K30&gt;'Trends Settings '!$B$3),
ROUND('M&amp;E Property Good Factor'!K30*IF(B29&gt;ROUND($L$1*'Trends Settings '!$B$1,0),
INDIRECT("'2019 Equip Index Factors'!B"&amp;TEXT(ROUND(($L$1*'Trends Settings '!$B$1),0)+2,"0")),
'2019 Equip Index Factors'!B30)*0.01,0),
IF(OR('M&amp;E Property Good Factor'!K29 &gt; 'Trends Settings '!$B$3,B29 &lt;=ROUND($L$1*'Trends Settings '!$B$1,0)),
ROUND('Trends Settings '!$B$3*
IF(B29&gt;ROUND($L$1*'Trends Settings '!$B$1,0),INDIRECT("'2019 Equip Index Factors'!B"&amp;TEXT(ROUND(($L$1*'Trends Settings '!$B$1),0)+2,"0")),'2019 Equip Index Factors'!B30)*0.01,0),L28))</f>
        <v>14</v>
      </c>
      <c r="M29" s="37">
        <f ca="1">IF(OR(B29=1,'M&amp;E Property Good Factor'!L30&gt;'Trends Settings '!$B$3),
ROUND('M&amp;E Property Good Factor'!L30*IF(B29&gt;ROUND($M$1*'Trends Settings '!$B$1,0),
INDIRECT("'2019 Equip Index Factors'!B"&amp;TEXT(ROUND(($M$1*'Trends Settings '!$B$1),0)+2,"0")),
'2019 Equip Index Factors'!B30)*0.01,0),
IF(OR('M&amp;E Property Good Factor'!L29 &gt; 'Trends Settings '!$B$3,B29 &lt;=ROUND($M$1*'Trends Settings '!$B$1,0)),
ROUND('Trends Settings '!$B$3*
IF(B29&gt;ROUND($M$1*'Trends Settings '!$B$1,0),INDIRECT("'2019 Equip Index Factors'!B"&amp;TEXT(ROUND(($M$1*'Trends Settings '!$B$1),0)+2,"0")),'2019 Equip Index Factors'!B30)*0.01,0),M28))</f>
        <v>15</v>
      </c>
      <c r="N29" s="37">
        <f ca="1">IF(OR(B29=1,'M&amp;E Property Good Factor'!M30&gt;'Trends Settings '!$B$3),
ROUND('M&amp;E Property Good Factor'!M30*IF(B29&gt;ROUND($N$1*'Trends Settings '!$B$1,0),
INDIRECT("'2019 Equip Index Factors'!B"&amp;TEXT(ROUND(($N$1*'Trends Settings '!$B$1),0)+2,"0")),
'2019 Equip Index Factors'!B30)*0.01,0),
IF(OR('M&amp;E Property Good Factor'!M29 &gt; 'Trends Settings '!$B$3,B29 &lt;=ROUND($N$1*'Trends Settings '!$B$1,0)),
ROUND('Trends Settings '!$B$3*
IF(B29&gt;ROUND($N$1*'Trends Settings '!$B$1,0),INDIRECT("'2019 Equip Index Factors'!B"&amp;TEXT(ROUND(($N$1*'Trends Settings '!$B$1),0)+2,"0")),'2019 Equip Index Factors'!B30)*0.01,0),N28))</f>
        <v>15</v>
      </c>
      <c r="O29" s="37">
        <f ca="1">IF(OR(B29=1,'M&amp;E Property Good Factor'!N30&gt;'Trends Settings '!$B$3),
ROUND('M&amp;E Property Good Factor'!N30*IF(B29&gt;ROUND($O$1*'Trends Settings '!$B$1,0),
INDIRECT("'2019 Equip Index Factors'!B"&amp;TEXT(ROUND(($O$1*'Trends Settings '!$B$1),0)+2,"0")),
'2019 Equip Index Factors'!B30)*0.01,0),
IF(OR('M&amp;E Property Good Factor'!N29 &gt; 'Trends Settings '!$B$3,B29 &lt;=ROUND($O$1*'Trends Settings '!$B$1,0)),
ROUND('Trends Settings '!$B$3*
IF(B29&gt;ROUND($O$1*'Trends Settings '!$B$1,0),INDIRECT("'2019 Equip Index Factors'!B"&amp;TEXT(ROUND(($O$1*'Trends Settings '!$B$1),0)+2,"0")),'2019 Equip Index Factors'!B30)*0.01,0),O28))</f>
        <v>16</v>
      </c>
      <c r="P29" s="37">
        <f ca="1">IF(OR(B29=1,'M&amp;E Property Good Factor'!O30&gt;'Trends Settings '!$B$3),
ROUND('M&amp;E Property Good Factor'!O30*IF(B29&gt;ROUND($P$1*'Trends Settings '!$B$1,0),
INDIRECT("'2019 Equip Index Factors'!B"&amp;TEXT(ROUND(($P$1*'Trends Settings '!$B$1),0)+2,"0")),
'2019 Equip Index Factors'!B30)*0.01,0),
IF(OR('M&amp;E Property Good Factor'!O29 &gt; 'Trends Settings '!$B$3,B29 &lt;=ROUND($P$1*'Trends Settings '!$B$1,0)),
ROUND('Trends Settings '!$B$3*
IF(B29&gt;ROUND($P$1*'Trends Settings '!$B$1,0),INDIRECT("'2019 Equip Index Factors'!B"&amp;TEXT(ROUND(($P$1*'Trends Settings '!$B$1),0)+2,"0")),'2019 Equip Index Factors'!B30)*0.01,0),P28))</f>
        <v>16</v>
      </c>
      <c r="Q29" s="37">
        <f ca="1">IF(OR(B29=1,'M&amp;E Property Good Factor'!P30&gt;'Trends Settings '!$B$3),
ROUND('M&amp;E Property Good Factor'!P30*IF(B29&gt;ROUND($Q$1*'Trends Settings '!$B$1,0),
INDIRECT("'2019 Equip Index Factors'!B"&amp;TEXT(ROUND(($Q$1*'Trends Settings '!$B$1),0)+2,"0")),
'2019 Equip Index Factors'!B30)*0.01,0),
IF(OR('M&amp;E Property Good Factor'!P29 &gt; 'Trends Settings '!$B$3,B29 &lt;=ROUND($Q$1*'Trends Settings '!$B$1,0)),
ROUND('Trends Settings '!$B$3*
IF(B29&gt;ROUND($Q$1*'Trends Settings '!$B$1,0),INDIRECT("'2019 Equip Index Factors'!B"&amp;TEXT(ROUND(($Q$1*'Trends Settings '!$B$1),0)+2,"0")),'2019 Equip Index Factors'!B30)*0.01,0),Q28))</f>
        <v>16</v>
      </c>
      <c r="R29" s="37">
        <f ca="1">IF(OR(B29=1,'M&amp;E Property Good Factor'!Q30&gt;'Trends Settings '!$B$3),
ROUND('M&amp;E Property Good Factor'!Q30*IF(B29&gt;ROUND($R$1*'Trends Settings '!$B$1,0),
INDIRECT("'2019 Equip Index Factors'!B"&amp;TEXT(ROUND(($R$1*'Trends Settings '!$B$1),0)+2,"0")),
'2019 Equip Index Factors'!B30)*0.01,0),
IF(OR('M&amp;E Property Good Factor'!Q29 &gt; 'Trends Settings '!$B$3,B29 &lt;=ROUND($R$1*'Trends Settings '!$B$1,0)),
ROUND('Trends Settings '!$B$3*
IF(B29&gt;ROUND($R$1*'Trends Settings '!$B$1,0),INDIRECT("'2019 Equip Index Factors'!B"&amp;TEXT(ROUND(($R$1*'Trends Settings '!$B$1),0)+2,"0")),'2019 Equip Index Factors'!B30)*0.01,0),R28))</f>
        <v>17</v>
      </c>
      <c r="S29" s="37">
        <f ca="1">IF(OR(B29=1,'M&amp;E Property Good Factor'!R30&gt;'Trends Settings '!$B$3),
ROUND('M&amp;E Property Good Factor'!R30*IF(B29&gt;ROUND($S$1*'Trends Settings '!$B$1,0),
INDIRECT("'2019 Equip Index Factors'!B"&amp;TEXT(ROUND(($S$1*'Trends Settings '!$B$1),0)+2,"0")),
'2019 Equip Index Factors'!B30)*0.01,0),
IF(OR('M&amp;E Property Good Factor'!R29 &gt; 'Trends Settings '!$B$3,B29 &lt;=ROUND($S$1*'Trends Settings '!$B$1,0)),
ROUND('Trends Settings '!$B$3*
IF(B29&gt;ROUND($S$1*'Trends Settings '!$B$1,0),INDIRECT("'2019 Equip Index Factors'!B"&amp;TEXT(ROUND(($S$1*'Trends Settings '!$B$1),0)+2,"0")),'2019 Equip Index Factors'!B30)*0.01,0),S28))</f>
        <v>20</v>
      </c>
      <c r="T29" s="37">
        <f ca="1">IF(OR(B29=1,'M&amp;E Property Good Factor'!S30&gt;'Trends Settings '!$B$3),
ROUND('M&amp;E Property Good Factor'!S30*IF(B29&gt;ROUND($T$1*'Trends Settings '!$B$1,0),
INDIRECT("'2019 Equip Index Factors'!B"&amp;TEXT(ROUND(($T$1*'Trends Settings '!$B$1),0)+2,"0")),
'2019 Equip Index Factors'!B30)*0.01,0),
IF(OR('M&amp;E Property Good Factor'!S29 &gt; 'Trends Settings '!$B$3,B29 &lt;=ROUND($T$1*'Trends Settings '!$B$1,0)),
ROUND('Trends Settings '!$B$3*
IF(B29&gt;ROUND($T$1*'Trends Settings '!$B$1,0),INDIRECT("'2019 Equip Index Factors'!B"&amp;TEXT(ROUND(($T$1*'Trends Settings '!$B$1),0)+2,"0")),'2019 Equip Index Factors'!B30)*0.01,0),T28))</f>
        <v>32</v>
      </c>
      <c r="U29" s="37">
        <f ca="1">IF(OR(B29=1,'M&amp;E Property Good Factor'!T30&gt;'Trends Settings '!$B$3),
ROUND('M&amp;E Property Good Factor'!T30*IF(B29&gt;ROUND($U$1*'Trends Settings '!$B$1,0),
INDIRECT("'2019 Equip Index Factors'!B"&amp;TEXT(ROUND(($U$1*'Trends Settings '!$B$1),0)+2,"0")),
'2019 Equip Index Factors'!B30)*0.01,0),
IF(OR('M&amp;E Property Good Factor'!T29 &gt; 'Trends Settings '!$B$3,B29 &lt;=ROUND($U$1*'Trends Settings '!$B$1,0)),
ROUND('Trends Settings '!$B$3*
IF(B29&gt;ROUND($U$1*'Trends Settings '!$B$1,0),INDIRECT("'2019 Equip Index Factors'!B"&amp;TEXT(ROUND(($U$1*'Trends Settings '!$B$1),0)+2,"0")),'2019 Equip Index Factors'!B30)*0.01,0),U28))</f>
        <v>56</v>
      </c>
      <c r="V29" s="37">
        <f ca="1">IF(OR(B29=1,'M&amp;E Property Good Factor'!U30&gt;'Trends Settings '!$B$3),
ROUND('M&amp;E Property Good Factor'!U30*IF(B29&gt;ROUND($V$1*'Trends Settings '!$B$1,0),
INDIRECT("'2019 Equip Index Factors'!B"&amp;TEXT(ROUND(($V$1*'Trends Settings '!$B$1),0)+2,"0")),
'2019 Equip Index Factors'!B30)*0.01,0),
IF(OR('M&amp;E Property Good Factor'!U29 &gt; 'Trends Settings '!$B$3,B29 &lt;=ROUND($V$1*'Trends Settings '!$B$1,0)),
ROUND('Trends Settings '!$B$3*
IF(B29&gt;ROUND($V$1*'Trends Settings '!$B$1,0),INDIRECT("'2019 Equip Index Factors'!B"&amp;TEXT(ROUND(($V$1*'Trends Settings '!$B$1),0)+2,"0")),'2019 Equip Index Factors'!B30)*0.01,0),V28))</f>
        <v>77</v>
      </c>
      <c r="W29" s="37">
        <f ca="1">IF(OR(B29=1,'M&amp;E Property Good Factor'!V30&gt;'Trends Settings '!$B$3),
ROUND('M&amp;E Property Good Factor'!V30*IF(B29&gt;ROUND($W$1*'Trends Settings '!$B$1,0),
INDIRECT("'2019 Equip Index Factors'!B"&amp;TEXT(ROUND(($W$1*'Trends Settings '!$B$1),0)+2,"0")),
'2019 Equip Index Factors'!B30)*0.01,0),
IF(OR('M&amp;E Property Good Factor'!V29 &gt; 'Trends Settings '!$B$3,B29 &lt;=ROUND($W$1*'Trends Settings '!$B$1,0)),
ROUND('Trends Settings '!$B$3*
IF(B29&gt;ROUND($W$1*'Trends Settings '!$B$1,0),INDIRECT("'2019 Equip Index Factors'!B"&amp;TEXT(ROUND(($W$1*'Trends Settings '!$B$1),0)+2,"0")),'2019 Equip Index Factors'!B30)*0.01,0),W28))</f>
        <v>97</v>
      </c>
    </row>
    <row r="30" spans="1:23" ht="12.75" customHeight="1">
      <c r="A30" s="60">
        <v>1991</v>
      </c>
      <c r="B30" s="32">
        <v>29</v>
      </c>
      <c r="C30" s="37">
        <f ca="1">IF(OR(B30=1,'M&amp;E Property Good Factor'!B31&gt;'Trends Settings '!$B$3),ROUND('M&amp;E Property Good Factor'!B31*IF(B30&gt;ROUND($C$1*'Trends Settings '!$B$1,0),INDIRECT("'2019 Equip Index Factors'!B"&amp;TEXT(ROUND(($C$1*'Trends Settings '!$B$1),0)+2,"0")),'2019 Equip Index Factors'!B31)*0.01,0),IF(OR('M&amp;E Property Good Factor'!B30 &gt; 'Trends Settings '!$B$3,B30 &lt;=ROUND($C$1*'Trends Settings '!$B$1,0)),ROUND('Trends Settings '!$B$3*IF(B30&gt;ROUND($C$1*'Trends Settings '!$B$1,0),INDIRECT("'2019 Equip Index Factors'!B"&amp;TEXT(ROUND(($C$1*'Trends Settings '!$B$1),0)+2,"0")),'2019 Equip Index Factors'!B31)*0.01,0),C29))</f>
        <v>11</v>
      </c>
      <c r="D30" s="37">
        <f ca="1">IF(OR(B30=1,'M&amp;E Property Good Factor'!C31&gt;'Trends Settings '!$B$3),
ROUND('M&amp;E Property Good Factor'!C31*IF(B30&gt;ROUND($D$1*'Trends Settings '!$B$1,0),
INDIRECT("'2019 Equip Index Factors'!B"&amp;TEXT(ROUND(($D$1*'Trends Settings '!$B$1),0)+2,"0")),
'2019 Equip Index Factors'!B31)*0.01,0),
IF(OR('M&amp;E Property Good Factor'!C30 &gt; 'Trends Settings '!$B$3,B30 &lt;=ROUND($D$1*'Trends Settings '!$B$1,0)),
ROUND('Trends Settings '!$B$3*
IF(B30&gt;ROUND($D$1*'Trends Settings '!$B$1,0),INDIRECT("'2019 Equip Index Factors'!B"&amp;TEXT(ROUND(($D$1*'Trends Settings '!$B$1),0)+2,"0")),'2019 Equip Index Factors'!B31)*0.01,0),D29))</f>
        <v>11</v>
      </c>
      <c r="E30" s="37">
        <f ca="1">IF(OR(B30=1,'M&amp;E Property Good Factor'!D31&gt;'Trends Settings '!$B$3),
ROUND('M&amp;E Property Good Factor'!D31*IF(B30&gt;ROUND($E$1*'Trends Settings '!$B$1,0),
INDIRECT("'2019 Equip Index Factors'!B"&amp;TEXT(ROUND(($E$1*'Trends Settings '!$B$1),0)+2,"0")),
'2019 Equip Index Factors'!B31)*0.01,0),
IF(OR('M&amp;E Property Good Factor'!D30 &gt; 'Trends Settings '!$B$3,B30 &lt;=ROUND($E$1*'Trends Settings '!$B$1,0)),
ROUND('Trends Settings '!$B$3*
IF(B30&gt;ROUND($E$1*'Trends Settings '!$B$1,0),INDIRECT("'2019 Equip Index Factors'!B"&amp;TEXT(ROUND(($E$1*'Trends Settings '!$B$1),0)+2,"0")),'2019 Equip Index Factors'!B31)*0.01,0),E29))</f>
        <v>11</v>
      </c>
      <c r="F30" s="37">
        <f ca="1">IF(OR(B30=1,'M&amp;E Property Good Factor'!E31&gt;'Trends Settings '!$B$3),
ROUND('M&amp;E Property Good Factor'!E31*IF(B30&gt;ROUND($F$1*'Trends Settings '!$B$1,0),
INDIRECT("'2019 Equip Index Factors'!B"&amp;TEXT(ROUND(($F$1*'Trends Settings '!$B$1),0)+2,"0")),
'2019 Equip Index Factors'!B31)*0.01,0),
IF(OR('M&amp;E Property Good Factor'!E30 &gt; 'Trends Settings '!$B$3,B30 &lt;=ROUND($F$1*'Trends Settings '!$B$1,0)),
ROUND('Trends Settings '!$B$3*
IF(B30&gt;ROUND($F$1*'Trends Settings '!$B$1,0),INDIRECT("'2019 Equip Index Factors'!B"&amp;TEXT(ROUND(($F$1*'Trends Settings '!$B$1),0)+2,"0")),'2019 Equip Index Factors'!B31)*0.01,0),F29))</f>
        <v>11</v>
      </c>
      <c r="G30" s="37">
        <f ca="1">IF(OR(B30=1,'M&amp;E Property Good Factor'!F31&gt;'Trends Settings '!$B$3),
ROUND('M&amp;E Property Good Factor'!F31*IF(B30&gt;ROUND($G$1*'Trends Settings '!$B$1,0),
INDIRECT("'2019 Equip Index Factors'!B"&amp;TEXT(ROUND(($G$1*'Trends Settings '!$B$1),0)+2,"0")),
'2019 Equip Index Factors'!B31)*0.01,0),
IF(OR('M&amp;E Property Good Factor'!F30 &gt; 'Trends Settings '!$B$3,B30 &lt;=ROUND($G$1*'Trends Settings '!$B$1,0)),
ROUND('Trends Settings '!$B$3*
IF(B30&gt;ROUND($G$1*'Trends Settings '!$B$1,0),INDIRECT("'2019 Equip Index Factors'!B"&amp;TEXT(ROUND(($G$1*'Trends Settings '!$B$1),0)+2,"0")),'2019 Equip Index Factors'!B31)*0.01,0),G29))</f>
        <v>12</v>
      </c>
      <c r="H30" s="37">
        <f ca="1">IF(OR(B30=1,'M&amp;E Property Good Factor'!G31&gt;'Trends Settings '!$B$3),
ROUND('M&amp;E Property Good Factor'!G31*IF(B30&gt;ROUND($H$1*'Trends Settings '!$B$1,0),
INDIRECT("'2019 Equip Index Factors'!B"&amp;TEXT(ROUND(($H$1*'Trends Settings '!$B$1),0)+2,"0")),
'2019 Equip Index Factors'!B31)*0.01,0),
IF(OR('M&amp;E Property Good Factor'!G30 &gt; 'Trends Settings '!$B$3,B30 &lt;=ROUND($H$1*'Trends Settings '!$B$1,0)),
ROUND('Trends Settings '!$B$3*
IF(B30&gt;ROUND($H$1*'Trends Settings '!$B$1,0),INDIRECT("'2019 Equip Index Factors'!B"&amp;TEXT(ROUND(($H$1*'Trends Settings '!$B$1),0)+2,"0")),'2019 Equip Index Factors'!B31)*0.01,0),H29))</f>
        <v>12</v>
      </c>
      <c r="I30" s="37">
        <f ca="1">IF(OR(B30=1,'M&amp;E Property Good Factor'!H31&gt;'Trends Settings '!$B$3),
ROUND('M&amp;E Property Good Factor'!H31*IF(B30&gt;ROUND($I$1*'Trends Settings '!$B$1,0),
INDIRECT("'2019 Equip Index Factors'!B"&amp;TEXT(ROUND(($I$1*'Trends Settings '!$B$1),0)+2,"0")),
'2019 Equip Index Factors'!B31)*0.01,0),
IF(OR('M&amp;E Property Good Factor'!H30 &gt; 'Trends Settings '!$B$3,B30 &lt;=ROUND($I$1*'Trends Settings '!$B$1,0)),
ROUND('Trends Settings '!$B$3*
IF(B30&gt;ROUND($I$1*'Trends Settings '!$B$1,0),INDIRECT("'2019 Equip Index Factors'!B"&amp;TEXT(ROUND(($I$1*'Trends Settings '!$B$1),0)+2,"0")),'2019 Equip Index Factors'!B31)*0.01,0),I29))</f>
        <v>12</v>
      </c>
      <c r="J30" s="37">
        <f ca="1">IF(OR(B30=1,'M&amp;E Property Good Factor'!I31&gt;'Trends Settings '!$B$3),
ROUND('M&amp;E Property Good Factor'!I31*IF(B30&gt;ROUND($J$1*'Trends Settings '!$B$1,0),
INDIRECT("'2019 Equip Index Factors'!B"&amp;TEXT(ROUND(($J$1*'Trends Settings '!$B$1),0)+2,"0")),
'2019 Equip Index Factors'!B31)*0.01,0),
IF(OR('M&amp;E Property Good Factor'!I30 &gt; 'Trends Settings '!$B$3,B30 &lt;=ROUND($J$1*'Trends Settings '!$B$1,0)),
ROUND('Trends Settings '!$B$3*
IF(B30&gt;ROUND($J$1*'Trends Settings '!$B$1,0),INDIRECT("'2019 Equip Index Factors'!B"&amp;TEXT(ROUND(($J$1*'Trends Settings '!$B$1),0)+2,"0")),'2019 Equip Index Factors'!B31)*0.01,0),J29))</f>
        <v>13</v>
      </c>
      <c r="K30" s="37">
        <f ca="1">IF(OR(B30=1,'M&amp;E Property Good Factor'!J31&gt;'Trends Settings '!$B$3),
ROUND('M&amp;E Property Good Factor'!J31*IF(B30&gt;ROUND($K$1*'Trends Settings '!$B$1,0),
INDIRECT("'2019 Equip Index Factors'!B"&amp;TEXT(ROUND(($K$1*'Trends Settings '!$B$1),0)+2,"0")),
'2019 Equip Index Factors'!B31)*0.01,0),
IF(OR('M&amp;E Property Good Factor'!J30 &gt; 'Trends Settings '!$B$3,B30 &lt;=ROUND($K$1*'Trends Settings '!$B$1,0)),
ROUND('Trends Settings '!$B$3*
IF(B30&gt;ROUND($K$1*'Trends Settings '!$B$1,0),INDIRECT("'2019 Equip Index Factors'!B"&amp;TEXT(ROUND(($K$1*'Trends Settings '!$B$1),0)+2,"0")),'2019 Equip Index Factors'!B31)*0.01,0),K29))</f>
        <v>13</v>
      </c>
      <c r="L30" s="37">
        <f ca="1">IF(OR(B30=1,'M&amp;E Property Good Factor'!K31&gt;'Trends Settings '!$B$3),
ROUND('M&amp;E Property Good Factor'!K31*IF(B30&gt;ROUND($L$1*'Trends Settings '!$B$1,0),
INDIRECT("'2019 Equip Index Factors'!B"&amp;TEXT(ROUND(($L$1*'Trends Settings '!$B$1),0)+2,"0")),
'2019 Equip Index Factors'!B31)*0.01,0),
IF(OR('M&amp;E Property Good Factor'!K30 &gt; 'Trends Settings '!$B$3,B30 &lt;=ROUND($L$1*'Trends Settings '!$B$1,0)),
ROUND('Trends Settings '!$B$3*
IF(B30&gt;ROUND($L$1*'Trends Settings '!$B$1,0),INDIRECT("'2019 Equip Index Factors'!B"&amp;TEXT(ROUND(($L$1*'Trends Settings '!$B$1),0)+2,"0")),'2019 Equip Index Factors'!B31)*0.01,0),L29))</f>
        <v>14</v>
      </c>
      <c r="M30" s="37">
        <f ca="1">IF(OR(B30=1,'M&amp;E Property Good Factor'!L31&gt;'Trends Settings '!$B$3),
ROUND('M&amp;E Property Good Factor'!L31*IF(B30&gt;ROUND($M$1*'Trends Settings '!$B$1,0),
INDIRECT("'2019 Equip Index Factors'!B"&amp;TEXT(ROUND(($M$1*'Trends Settings '!$B$1),0)+2,"0")),
'2019 Equip Index Factors'!B31)*0.01,0),
IF(OR('M&amp;E Property Good Factor'!L30 &gt; 'Trends Settings '!$B$3,B30 &lt;=ROUND($M$1*'Trends Settings '!$B$1,0)),
ROUND('Trends Settings '!$B$3*
IF(B30&gt;ROUND($M$1*'Trends Settings '!$B$1,0),INDIRECT("'2019 Equip Index Factors'!B"&amp;TEXT(ROUND(($M$1*'Trends Settings '!$B$1),0)+2,"0")),'2019 Equip Index Factors'!B31)*0.01,0),M29))</f>
        <v>15</v>
      </c>
      <c r="N30" s="37">
        <f ca="1">IF(OR(B30=1,'M&amp;E Property Good Factor'!M31&gt;'Trends Settings '!$B$3),
ROUND('M&amp;E Property Good Factor'!M31*IF(B30&gt;ROUND($N$1*'Trends Settings '!$B$1,0),
INDIRECT("'2019 Equip Index Factors'!B"&amp;TEXT(ROUND(($N$1*'Trends Settings '!$B$1),0)+2,"0")),
'2019 Equip Index Factors'!B31)*0.01,0),
IF(OR('M&amp;E Property Good Factor'!M30 &gt; 'Trends Settings '!$B$3,B30 &lt;=ROUND($N$1*'Trends Settings '!$B$1,0)),
ROUND('Trends Settings '!$B$3*
IF(B30&gt;ROUND($N$1*'Trends Settings '!$B$1,0),INDIRECT("'2019 Equip Index Factors'!B"&amp;TEXT(ROUND(($N$1*'Trends Settings '!$B$1),0)+2,"0")),'2019 Equip Index Factors'!B31)*0.01,0),N29))</f>
        <v>15</v>
      </c>
      <c r="O30" s="37">
        <f ca="1">IF(OR(B30=1,'M&amp;E Property Good Factor'!N31&gt;'Trends Settings '!$B$3),
ROUND('M&amp;E Property Good Factor'!N31*IF(B30&gt;ROUND($O$1*'Trends Settings '!$B$1,0),
INDIRECT("'2019 Equip Index Factors'!B"&amp;TEXT(ROUND(($O$1*'Trends Settings '!$B$1),0)+2,"0")),
'2019 Equip Index Factors'!B31)*0.01,0),
IF(OR('M&amp;E Property Good Factor'!N30 &gt; 'Trends Settings '!$B$3,B30 &lt;=ROUND($O$1*'Trends Settings '!$B$1,0)),
ROUND('Trends Settings '!$B$3*
IF(B30&gt;ROUND($O$1*'Trends Settings '!$B$1,0),INDIRECT("'2019 Equip Index Factors'!B"&amp;TEXT(ROUND(($O$1*'Trends Settings '!$B$1),0)+2,"0")),'2019 Equip Index Factors'!B31)*0.01,0),O29))</f>
        <v>16</v>
      </c>
      <c r="P30" s="37">
        <f ca="1">IF(OR(B30=1,'M&amp;E Property Good Factor'!O31&gt;'Trends Settings '!$B$3),
ROUND('M&amp;E Property Good Factor'!O31*IF(B30&gt;ROUND($P$1*'Trends Settings '!$B$1,0),
INDIRECT("'2019 Equip Index Factors'!B"&amp;TEXT(ROUND(($P$1*'Trends Settings '!$B$1),0)+2,"0")),
'2019 Equip Index Factors'!B31)*0.01,0),
IF(OR('M&amp;E Property Good Factor'!O30 &gt; 'Trends Settings '!$B$3,B30 &lt;=ROUND($P$1*'Trends Settings '!$B$1,0)),
ROUND('Trends Settings '!$B$3*
IF(B30&gt;ROUND($P$1*'Trends Settings '!$B$1,0),INDIRECT("'2019 Equip Index Factors'!B"&amp;TEXT(ROUND(($P$1*'Trends Settings '!$B$1),0)+2,"0")),'2019 Equip Index Factors'!B31)*0.01,0),P29))</f>
        <v>16</v>
      </c>
      <c r="Q30" s="37">
        <f ca="1">IF(OR(B30=1,'M&amp;E Property Good Factor'!P31&gt;'Trends Settings '!$B$3),
ROUND('M&amp;E Property Good Factor'!P31*IF(B30&gt;ROUND($Q$1*'Trends Settings '!$B$1,0),
INDIRECT("'2019 Equip Index Factors'!B"&amp;TEXT(ROUND(($Q$1*'Trends Settings '!$B$1),0)+2,"0")),
'2019 Equip Index Factors'!B31)*0.01,0),
IF(OR('M&amp;E Property Good Factor'!P30 &gt; 'Trends Settings '!$B$3,B30 &lt;=ROUND($Q$1*'Trends Settings '!$B$1,0)),
ROUND('Trends Settings '!$B$3*
IF(B30&gt;ROUND($Q$1*'Trends Settings '!$B$1,0),INDIRECT("'2019 Equip Index Factors'!B"&amp;TEXT(ROUND(($Q$1*'Trends Settings '!$B$1),0)+2,"0")),'2019 Equip Index Factors'!B31)*0.01,0),Q29))</f>
        <v>16</v>
      </c>
      <c r="R30" s="37">
        <f ca="1">IF(OR(B30=1,'M&amp;E Property Good Factor'!Q31&gt;'Trends Settings '!$B$3),
ROUND('M&amp;E Property Good Factor'!Q31*IF(B30&gt;ROUND($R$1*'Trends Settings '!$B$1,0),
INDIRECT("'2019 Equip Index Factors'!B"&amp;TEXT(ROUND(($R$1*'Trends Settings '!$B$1),0)+2,"0")),
'2019 Equip Index Factors'!B31)*0.01,0),
IF(OR('M&amp;E Property Good Factor'!Q30 &gt; 'Trends Settings '!$B$3,B30 &lt;=ROUND($R$1*'Trends Settings '!$B$1,0)),
ROUND('Trends Settings '!$B$3*
IF(B30&gt;ROUND($R$1*'Trends Settings '!$B$1,0),INDIRECT("'2019 Equip Index Factors'!B"&amp;TEXT(ROUND(($R$1*'Trends Settings '!$B$1),0)+2,"0")),'2019 Equip Index Factors'!B31)*0.01,0),R29))</f>
        <v>17</v>
      </c>
      <c r="S30" s="37">
        <f ca="1">IF(OR(B30=1,'M&amp;E Property Good Factor'!R31&gt;'Trends Settings '!$B$3),
ROUND('M&amp;E Property Good Factor'!R31*IF(B30&gt;ROUND($S$1*'Trends Settings '!$B$1,0),
INDIRECT("'2019 Equip Index Factors'!B"&amp;TEXT(ROUND(($S$1*'Trends Settings '!$B$1),0)+2,"0")),
'2019 Equip Index Factors'!B31)*0.01,0),
IF(OR('M&amp;E Property Good Factor'!R30 &gt; 'Trends Settings '!$B$3,B30 &lt;=ROUND($S$1*'Trends Settings '!$B$1,0)),
ROUND('Trends Settings '!$B$3*
IF(B30&gt;ROUND($S$1*'Trends Settings '!$B$1,0),INDIRECT("'2019 Equip Index Factors'!B"&amp;TEXT(ROUND(($S$1*'Trends Settings '!$B$1),0)+2,"0")),'2019 Equip Index Factors'!B31)*0.01,0),S29))</f>
        <v>18</v>
      </c>
      <c r="T30" s="37">
        <f ca="1">IF(OR(B30=1,'M&amp;E Property Good Factor'!S31&gt;'Trends Settings '!$B$3),
ROUND('M&amp;E Property Good Factor'!S31*IF(B30&gt;ROUND($T$1*'Trends Settings '!$B$1,0),
INDIRECT("'2019 Equip Index Factors'!B"&amp;TEXT(ROUND(($T$1*'Trends Settings '!$B$1),0)+2,"0")),
'2019 Equip Index Factors'!B31)*0.01,0),
IF(OR('M&amp;E Property Good Factor'!S30 &gt; 'Trends Settings '!$B$3,B30 &lt;=ROUND($T$1*'Trends Settings '!$B$1,0)),
ROUND('Trends Settings '!$B$3*
IF(B30&gt;ROUND($T$1*'Trends Settings '!$B$1,0),INDIRECT("'2019 Equip Index Factors'!B"&amp;TEXT(ROUND(($T$1*'Trends Settings '!$B$1),0)+2,"0")),'2019 Equip Index Factors'!B31)*0.01,0),T29))</f>
        <v>29</v>
      </c>
      <c r="U30" s="37">
        <f ca="1">IF(OR(B30=1,'M&amp;E Property Good Factor'!T31&gt;'Trends Settings '!$B$3),
ROUND('M&amp;E Property Good Factor'!T31*IF(B30&gt;ROUND($U$1*'Trends Settings '!$B$1,0),
INDIRECT("'2019 Equip Index Factors'!B"&amp;TEXT(ROUND(($U$1*'Trends Settings '!$B$1),0)+2,"0")),
'2019 Equip Index Factors'!B31)*0.01,0),
IF(OR('M&amp;E Property Good Factor'!T30 &gt; 'Trends Settings '!$B$3,B30 &lt;=ROUND($U$1*'Trends Settings '!$B$1,0)),
ROUND('Trends Settings '!$B$3*
IF(B30&gt;ROUND($U$1*'Trends Settings '!$B$1,0),INDIRECT("'2019 Equip Index Factors'!B"&amp;TEXT(ROUND(($U$1*'Trends Settings '!$B$1),0)+2,"0")),'2019 Equip Index Factors'!B31)*0.01,0),U29))</f>
        <v>51</v>
      </c>
      <c r="V30" s="37">
        <f ca="1">IF(OR(B30=1,'M&amp;E Property Good Factor'!U31&gt;'Trends Settings '!$B$3),
ROUND('M&amp;E Property Good Factor'!U31*IF(B30&gt;ROUND($V$1*'Trends Settings '!$B$1,0),
INDIRECT("'2019 Equip Index Factors'!B"&amp;TEXT(ROUND(($V$1*'Trends Settings '!$B$1),0)+2,"0")),
'2019 Equip Index Factors'!B31)*0.01,0),
IF(OR('M&amp;E Property Good Factor'!U30 &gt; 'Trends Settings '!$B$3,B30 &lt;=ROUND($V$1*'Trends Settings '!$B$1,0)),
ROUND('Trends Settings '!$B$3*
IF(B30&gt;ROUND($V$1*'Trends Settings '!$B$1,0),INDIRECT("'2019 Equip Index Factors'!B"&amp;TEXT(ROUND(($V$1*'Trends Settings '!$B$1),0)+2,"0")),'2019 Equip Index Factors'!B31)*0.01,0),V29))</f>
        <v>75</v>
      </c>
      <c r="W30" s="37">
        <f ca="1">IF(OR(B30=1,'M&amp;E Property Good Factor'!V31&gt;'Trends Settings '!$B$3),
ROUND('M&amp;E Property Good Factor'!V31*IF(B30&gt;ROUND($W$1*'Trends Settings '!$B$1,0),
INDIRECT("'2019 Equip Index Factors'!B"&amp;TEXT(ROUND(($W$1*'Trends Settings '!$B$1),0)+2,"0")),
'2019 Equip Index Factors'!B31)*0.01,0),
IF(OR('M&amp;E Property Good Factor'!V30 &gt; 'Trends Settings '!$B$3,B30 &lt;=ROUND($W$1*'Trends Settings '!$B$1,0)),
ROUND('Trends Settings '!$B$3*
IF(B30&gt;ROUND($W$1*'Trends Settings '!$B$1,0),INDIRECT("'2019 Equip Index Factors'!B"&amp;TEXT(ROUND(($W$1*'Trends Settings '!$B$1),0)+2,"0")),'2019 Equip Index Factors'!B31)*0.01,0),W29))</f>
        <v>93</v>
      </c>
    </row>
    <row r="31" spans="1:23" ht="12.75" customHeight="1">
      <c r="A31" s="60">
        <v>1990</v>
      </c>
      <c r="B31" s="32">
        <v>30</v>
      </c>
      <c r="C31" s="37">
        <f ca="1">IF(OR(B31=1,'M&amp;E Property Good Factor'!B32&gt;'Trends Settings '!$B$3),ROUND('M&amp;E Property Good Factor'!B32*IF(B31&gt;ROUND($C$1*'Trends Settings '!$B$1,0),INDIRECT("'2019 Equip Index Factors'!B"&amp;TEXT(ROUND(($C$1*'Trends Settings '!$B$1),0)+2,"0")),'2019 Equip Index Factors'!B32)*0.01,0),IF(OR('M&amp;E Property Good Factor'!B31 &gt; 'Trends Settings '!$B$3,B31 &lt;=ROUND($C$1*'Trends Settings '!$B$1,0)),ROUND('Trends Settings '!$B$3*IF(B31&gt;ROUND($C$1*'Trends Settings '!$B$1,0),INDIRECT("'2019 Equip Index Factors'!B"&amp;TEXT(ROUND(($C$1*'Trends Settings '!$B$1),0)+2,"0")),'2019 Equip Index Factors'!B32)*0.01,0),C30))</f>
        <v>11</v>
      </c>
      <c r="D31" s="37">
        <f ca="1">IF(OR(B31=1,'M&amp;E Property Good Factor'!C32&gt;'Trends Settings '!$B$3),
ROUND('M&amp;E Property Good Factor'!C32*IF(B31&gt;ROUND($D$1*'Trends Settings '!$B$1,0),
INDIRECT("'2019 Equip Index Factors'!B"&amp;TEXT(ROUND(($D$1*'Trends Settings '!$B$1),0)+2,"0")),
'2019 Equip Index Factors'!B32)*0.01,0),
IF(OR('M&amp;E Property Good Factor'!C31 &gt; 'Trends Settings '!$B$3,B31 &lt;=ROUND($D$1*'Trends Settings '!$B$1,0)),
ROUND('Trends Settings '!$B$3*
IF(B31&gt;ROUND($D$1*'Trends Settings '!$B$1,0),INDIRECT("'2019 Equip Index Factors'!B"&amp;TEXT(ROUND(($D$1*'Trends Settings '!$B$1),0)+2,"0")),'2019 Equip Index Factors'!B32)*0.01,0),D30))</f>
        <v>11</v>
      </c>
      <c r="E31" s="37">
        <f ca="1">IF(OR(B31=1,'M&amp;E Property Good Factor'!D32&gt;'Trends Settings '!$B$3),
ROUND('M&amp;E Property Good Factor'!D32*IF(B31&gt;ROUND($E$1*'Trends Settings '!$B$1,0),
INDIRECT("'2019 Equip Index Factors'!B"&amp;TEXT(ROUND(($E$1*'Trends Settings '!$B$1),0)+2,"0")),
'2019 Equip Index Factors'!B32)*0.01,0),
IF(OR('M&amp;E Property Good Factor'!D31 &gt; 'Trends Settings '!$B$3,B31 &lt;=ROUND($E$1*'Trends Settings '!$B$1,0)),
ROUND('Trends Settings '!$B$3*
IF(B31&gt;ROUND($E$1*'Trends Settings '!$B$1,0),INDIRECT("'2019 Equip Index Factors'!B"&amp;TEXT(ROUND(($E$1*'Trends Settings '!$B$1),0)+2,"0")),'2019 Equip Index Factors'!B32)*0.01,0),E30))</f>
        <v>11</v>
      </c>
      <c r="F31" s="37">
        <f ca="1">IF(OR(B31=1,'M&amp;E Property Good Factor'!E32&gt;'Trends Settings '!$B$3),
ROUND('M&amp;E Property Good Factor'!E32*IF(B31&gt;ROUND($F$1*'Trends Settings '!$B$1,0),
INDIRECT("'2019 Equip Index Factors'!B"&amp;TEXT(ROUND(($F$1*'Trends Settings '!$B$1),0)+2,"0")),
'2019 Equip Index Factors'!B32)*0.01,0),
IF(OR('M&amp;E Property Good Factor'!E31 &gt; 'Trends Settings '!$B$3,B31 &lt;=ROUND($F$1*'Trends Settings '!$B$1,0)),
ROUND('Trends Settings '!$B$3*
IF(B31&gt;ROUND($F$1*'Trends Settings '!$B$1,0),INDIRECT("'2019 Equip Index Factors'!B"&amp;TEXT(ROUND(($F$1*'Trends Settings '!$B$1),0)+2,"0")),'2019 Equip Index Factors'!B32)*0.01,0),F30))</f>
        <v>11</v>
      </c>
      <c r="G31" s="37">
        <f ca="1">IF(OR(B31=1,'M&amp;E Property Good Factor'!F32&gt;'Trends Settings '!$B$3),
ROUND('M&amp;E Property Good Factor'!F32*IF(B31&gt;ROUND($G$1*'Trends Settings '!$B$1,0),
INDIRECT("'2019 Equip Index Factors'!B"&amp;TEXT(ROUND(($G$1*'Trends Settings '!$B$1),0)+2,"0")),
'2019 Equip Index Factors'!B32)*0.01,0),
IF(OR('M&amp;E Property Good Factor'!F31 &gt; 'Trends Settings '!$B$3,B31 &lt;=ROUND($G$1*'Trends Settings '!$B$1,0)),
ROUND('Trends Settings '!$B$3*
IF(B31&gt;ROUND($G$1*'Trends Settings '!$B$1,0),INDIRECT("'2019 Equip Index Factors'!B"&amp;TEXT(ROUND(($G$1*'Trends Settings '!$B$1),0)+2,"0")),'2019 Equip Index Factors'!B32)*0.01,0),G30))</f>
        <v>12</v>
      </c>
      <c r="H31" s="37">
        <f ca="1">IF(OR(B31=1,'M&amp;E Property Good Factor'!G32&gt;'Trends Settings '!$B$3),
ROUND('M&amp;E Property Good Factor'!G32*IF(B31&gt;ROUND($H$1*'Trends Settings '!$B$1,0),
INDIRECT("'2019 Equip Index Factors'!B"&amp;TEXT(ROUND(($H$1*'Trends Settings '!$B$1),0)+2,"0")),
'2019 Equip Index Factors'!B32)*0.01,0),
IF(OR('M&amp;E Property Good Factor'!G31 &gt; 'Trends Settings '!$B$3,B31 &lt;=ROUND($H$1*'Trends Settings '!$B$1,0)),
ROUND('Trends Settings '!$B$3*
IF(B31&gt;ROUND($H$1*'Trends Settings '!$B$1,0),INDIRECT("'2019 Equip Index Factors'!B"&amp;TEXT(ROUND(($H$1*'Trends Settings '!$B$1),0)+2,"0")),'2019 Equip Index Factors'!B32)*0.01,0),H30))</f>
        <v>12</v>
      </c>
      <c r="I31" s="37">
        <f ca="1">IF(OR(B31=1,'M&amp;E Property Good Factor'!H32&gt;'Trends Settings '!$B$3),
ROUND('M&amp;E Property Good Factor'!H32*IF(B31&gt;ROUND($I$1*'Trends Settings '!$B$1,0),
INDIRECT("'2019 Equip Index Factors'!B"&amp;TEXT(ROUND(($I$1*'Trends Settings '!$B$1),0)+2,"0")),
'2019 Equip Index Factors'!B32)*0.01,0),
IF(OR('M&amp;E Property Good Factor'!H31 &gt; 'Trends Settings '!$B$3,B31 &lt;=ROUND($I$1*'Trends Settings '!$B$1,0)),
ROUND('Trends Settings '!$B$3*
IF(B31&gt;ROUND($I$1*'Trends Settings '!$B$1,0),INDIRECT("'2019 Equip Index Factors'!B"&amp;TEXT(ROUND(($I$1*'Trends Settings '!$B$1),0)+2,"0")),'2019 Equip Index Factors'!B32)*0.01,0),I30))</f>
        <v>12</v>
      </c>
      <c r="J31" s="37">
        <f ca="1">IF(OR(B31=1,'M&amp;E Property Good Factor'!I32&gt;'Trends Settings '!$B$3),
ROUND('M&amp;E Property Good Factor'!I32*IF(B31&gt;ROUND($J$1*'Trends Settings '!$B$1,0),
INDIRECT("'2019 Equip Index Factors'!B"&amp;TEXT(ROUND(($J$1*'Trends Settings '!$B$1),0)+2,"0")),
'2019 Equip Index Factors'!B32)*0.01,0),
IF(OR('M&amp;E Property Good Factor'!I31 &gt; 'Trends Settings '!$B$3,B31 &lt;=ROUND($J$1*'Trends Settings '!$B$1,0)),
ROUND('Trends Settings '!$B$3*
IF(B31&gt;ROUND($J$1*'Trends Settings '!$B$1,0),INDIRECT("'2019 Equip Index Factors'!B"&amp;TEXT(ROUND(($J$1*'Trends Settings '!$B$1),0)+2,"0")),'2019 Equip Index Factors'!B32)*0.01,0),J30))</f>
        <v>13</v>
      </c>
      <c r="K31" s="37">
        <f ca="1">IF(OR(B31=1,'M&amp;E Property Good Factor'!J32&gt;'Trends Settings '!$B$3),
ROUND('M&amp;E Property Good Factor'!J32*IF(B31&gt;ROUND($K$1*'Trends Settings '!$B$1,0),
INDIRECT("'2019 Equip Index Factors'!B"&amp;TEXT(ROUND(($K$1*'Trends Settings '!$B$1),0)+2,"0")),
'2019 Equip Index Factors'!B32)*0.01,0),
IF(OR('M&amp;E Property Good Factor'!J31 &gt; 'Trends Settings '!$B$3,B31 &lt;=ROUND($K$1*'Trends Settings '!$B$1,0)),
ROUND('Trends Settings '!$B$3*
IF(B31&gt;ROUND($K$1*'Trends Settings '!$B$1,0),INDIRECT("'2019 Equip Index Factors'!B"&amp;TEXT(ROUND(($K$1*'Trends Settings '!$B$1),0)+2,"0")),'2019 Equip Index Factors'!B32)*0.01,0),K30))</f>
        <v>13</v>
      </c>
      <c r="L31" s="37">
        <f ca="1">IF(OR(B31=1,'M&amp;E Property Good Factor'!K32&gt;'Trends Settings '!$B$3),
ROUND('M&amp;E Property Good Factor'!K32*IF(B31&gt;ROUND($L$1*'Trends Settings '!$B$1,0),
INDIRECT("'2019 Equip Index Factors'!B"&amp;TEXT(ROUND(($L$1*'Trends Settings '!$B$1),0)+2,"0")),
'2019 Equip Index Factors'!B32)*0.01,0),
IF(OR('M&amp;E Property Good Factor'!K31 &gt; 'Trends Settings '!$B$3,B31 &lt;=ROUND($L$1*'Trends Settings '!$B$1,0)),
ROUND('Trends Settings '!$B$3*
IF(B31&gt;ROUND($L$1*'Trends Settings '!$B$1,0),INDIRECT("'2019 Equip Index Factors'!B"&amp;TEXT(ROUND(($L$1*'Trends Settings '!$B$1),0)+2,"0")),'2019 Equip Index Factors'!B32)*0.01,0),L30))</f>
        <v>14</v>
      </c>
      <c r="M31" s="37">
        <f ca="1">IF(OR(B31=1,'M&amp;E Property Good Factor'!L32&gt;'Trends Settings '!$B$3),
ROUND('M&amp;E Property Good Factor'!L32*IF(B31&gt;ROUND($M$1*'Trends Settings '!$B$1,0),
INDIRECT("'2019 Equip Index Factors'!B"&amp;TEXT(ROUND(($M$1*'Trends Settings '!$B$1),0)+2,"0")),
'2019 Equip Index Factors'!B32)*0.01,0),
IF(OR('M&amp;E Property Good Factor'!L31 &gt; 'Trends Settings '!$B$3,B31 &lt;=ROUND($M$1*'Trends Settings '!$B$1,0)),
ROUND('Trends Settings '!$B$3*
IF(B31&gt;ROUND($M$1*'Trends Settings '!$B$1,0),INDIRECT("'2019 Equip Index Factors'!B"&amp;TEXT(ROUND(($M$1*'Trends Settings '!$B$1),0)+2,"0")),'2019 Equip Index Factors'!B32)*0.01,0),M30))</f>
        <v>15</v>
      </c>
      <c r="N31" s="37">
        <f ca="1">IF(OR(B31=1,'M&amp;E Property Good Factor'!M32&gt;'Trends Settings '!$B$3),
ROUND('M&amp;E Property Good Factor'!M32*IF(B31&gt;ROUND($N$1*'Trends Settings '!$B$1,0),
INDIRECT("'2019 Equip Index Factors'!B"&amp;TEXT(ROUND(($N$1*'Trends Settings '!$B$1),0)+2,"0")),
'2019 Equip Index Factors'!B32)*0.01,0),
IF(OR('M&amp;E Property Good Factor'!M31 &gt; 'Trends Settings '!$B$3,B31 &lt;=ROUND($N$1*'Trends Settings '!$B$1,0)),
ROUND('Trends Settings '!$B$3*
IF(B31&gt;ROUND($N$1*'Trends Settings '!$B$1,0),INDIRECT("'2019 Equip Index Factors'!B"&amp;TEXT(ROUND(($N$1*'Trends Settings '!$B$1),0)+2,"0")),'2019 Equip Index Factors'!B32)*0.01,0),N30))</f>
        <v>15</v>
      </c>
      <c r="O31" s="37">
        <f ca="1">IF(OR(B31=1,'M&amp;E Property Good Factor'!N32&gt;'Trends Settings '!$B$3),
ROUND('M&amp;E Property Good Factor'!N32*IF(B31&gt;ROUND($O$1*'Trends Settings '!$B$1,0),
INDIRECT("'2019 Equip Index Factors'!B"&amp;TEXT(ROUND(($O$1*'Trends Settings '!$B$1),0)+2,"0")),
'2019 Equip Index Factors'!B32)*0.01,0),
IF(OR('M&amp;E Property Good Factor'!N31 &gt; 'Trends Settings '!$B$3,B31 &lt;=ROUND($O$1*'Trends Settings '!$B$1,0)),
ROUND('Trends Settings '!$B$3*
IF(B31&gt;ROUND($O$1*'Trends Settings '!$B$1,0),INDIRECT("'2019 Equip Index Factors'!B"&amp;TEXT(ROUND(($O$1*'Trends Settings '!$B$1),0)+2,"0")),'2019 Equip Index Factors'!B32)*0.01,0),O30))</f>
        <v>16</v>
      </c>
      <c r="P31" s="37">
        <f ca="1">IF(OR(B31=1,'M&amp;E Property Good Factor'!O32&gt;'Trends Settings '!$B$3),
ROUND('M&amp;E Property Good Factor'!O32*IF(B31&gt;ROUND($P$1*'Trends Settings '!$B$1,0),
INDIRECT("'2019 Equip Index Factors'!B"&amp;TEXT(ROUND(($P$1*'Trends Settings '!$B$1),0)+2,"0")),
'2019 Equip Index Factors'!B32)*0.01,0),
IF(OR('M&amp;E Property Good Factor'!O31 &gt; 'Trends Settings '!$B$3,B31 &lt;=ROUND($P$1*'Trends Settings '!$B$1,0)),
ROUND('Trends Settings '!$B$3*
IF(B31&gt;ROUND($P$1*'Trends Settings '!$B$1,0),INDIRECT("'2019 Equip Index Factors'!B"&amp;TEXT(ROUND(($P$1*'Trends Settings '!$B$1),0)+2,"0")),'2019 Equip Index Factors'!B32)*0.01,0),P30))</f>
        <v>16</v>
      </c>
      <c r="Q31" s="37">
        <f ca="1">IF(OR(B31=1,'M&amp;E Property Good Factor'!P32&gt;'Trends Settings '!$B$3),
ROUND('M&amp;E Property Good Factor'!P32*IF(B31&gt;ROUND($Q$1*'Trends Settings '!$B$1,0),
INDIRECT("'2019 Equip Index Factors'!B"&amp;TEXT(ROUND(($Q$1*'Trends Settings '!$B$1),0)+2,"0")),
'2019 Equip Index Factors'!B32)*0.01,0),
IF(OR('M&amp;E Property Good Factor'!P31 &gt; 'Trends Settings '!$B$3,B31 &lt;=ROUND($Q$1*'Trends Settings '!$B$1,0)),
ROUND('Trends Settings '!$B$3*
IF(B31&gt;ROUND($Q$1*'Trends Settings '!$B$1,0),INDIRECT("'2019 Equip Index Factors'!B"&amp;TEXT(ROUND(($Q$1*'Trends Settings '!$B$1),0)+2,"0")),'2019 Equip Index Factors'!B32)*0.01,0),Q30))</f>
        <v>16</v>
      </c>
      <c r="R31" s="37">
        <f ca="1">IF(OR(B31=1,'M&amp;E Property Good Factor'!Q32&gt;'Trends Settings '!$B$3),
ROUND('M&amp;E Property Good Factor'!Q32*IF(B31&gt;ROUND($R$1*'Trends Settings '!$B$1,0),
INDIRECT("'2019 Equip Index Factors'!B"&amp;TEXT(ROUND(($R$1*'Trends Settings '!$B$1),0)+2,"0")),
'2019 Equip Index Factors'!B32)*0.01,0),
IF(OR('M&amp;E Property Good Factor'!Q31 &gt; 'Trends Settings '!$B$3,B31 &lt;=ROUND($R$1*'Trends Settings '!$B$1,0)),
ROUND('Trends Settings '!$B$3*
IF(B31&gt;ROUND($R$1*'Trends Settings '!$B$1,0),INDIRECT("'2019 Equip Index Factors'!B"&amp;TEXT(ROUND(($R$1*'Trends Settings '!$B$1),0)+2,"0")),'2019 Equip Index Factors'!B32)*0.01,0),R30))</f>
        <v>17</v>
      </c>
      <c r="S31" s="37">
        <f ca="1">IF(OR(B31=1,'M&amp;E Property Good Factor'!R32&gt;'Trends Settings '!$B$3),
ROUND('M&amp;E Property Good Factor'!R32*IF(B31&gt;ROUND($S$1*'Trends Settings '!$B$1,0),
INDIRECT("'2019 Equip Index Factors'!B"&amp;TEXT(ROUND(($S$1*'Trends Settings '!$B$1),0)+2,"0")),
'2019 Equip Index Factors'!B32)*0.01,0),
IF(OR('M&amp;E Property Good Factor'!R31 &gt; 'Trends Settings '!$B$3,B31 &lt;=ROUND($S$1*'Trends Settings '!$B$1,0)),
ROUND('Trends Settings '!$B$3*
IF(B31&gt;ROUND($S$1*'Trends Settings '!$B$1,0),INDIRECT("'2019 Equip Index Factors'!B"&amp;TEXT(ROUND(($S$1*'Trends Settings '!$B$1),0)+2,"0")),'2019 Equip Index Factors'!B32)*0.01,0),S30))</f>
        <v>18</v>
      </c>
      <c r="T31" s="37">
        <f ca="1">IF(OR(B31=1,'M&amp;E Property Good Factor'!S32&gt;'Trends Settings '!$B$3),
ROUND('M&amp;E Property Good Factor'!S32*IF(B31&gt;ROUND($T$1*'Trends Settings '!$B$1,0),
INDIRECT("'2019 Equip Index Factors'!B"&amp;TEXT(ROUND(($T$1*'Trends Settings '!$B$1),0)+2,"0")),
'2019 Equip Index Factors'!B32)*0.01,0),
IF(OR('M&amp;E Property Good Factor'!S31 &gt; 'Trends Settings '!$B$3,B31 &lt;=ROUND($T$1*'Trends Settings '!$B$1,0)),
ROUND('Trends Settings '!$B$3*
IF(B31&gt;ROUND($T$1*'Trends Settings '!$B$1,0),INDIRECT("'2019 Equip Index Factors'!B"&amp;TEXT(ROUND(($T$1*'Trends Settings '!$B$1),0)+2,"0")),'2019 Equip Index Factors'!B32)*0.01,0),T30))</f>
        <v>28</v>
      </c>
      <c r="U31" s="37">
        <f ca="1">IF(OR(B31=1,'M&amp;E Property Good Factor'!T32&gt;'Trends Settings '!$B$3),
ROUND('M&amp;E Property Good Factor'!T32*IF(B31&gt;ROUND($U$1*'Trends Settings '!$B$1,0),
INDIRECT("'2019 Equip Index Factors'!B"&amp;TEXT(ROUND(($U$1*'Trends Settings '!$B$1),0)+2,"0")),
'2019 Equip Index Factors'!B32)*0.01,0),
IF(OR('M&amp;E Property Good Factor'!T31 &gt; 'Trends Settings '!$B$3,B31 &lt;=ROUND($U$1*'Trends Settings '!$B$1,0)),
ROUND('Trends Settings '!$B$3*
IF(B31&gt;ROUND($U$1*'Trends Settings '!$B$1,0),INDIRECT("'2019 Equip Index Factors'!B"&amp;TEXT(ROUND(($U$1*'Trends Settings '!$B$1),0)+2,"0")),'2019 Equip Index Factors'!B32)*0.01,0),U30))</f>
        <v>48</v>
      </c>
      <c r="V31" s="37">
        <f ca="1">IF(OR(B31=1,'M&amp;E Property Good Factor'!U32&gt;'Trends Settings '!$B$3),
ROUND('M&amp;E Property Good Factor'!U32*IF(B31&gt;ROUND($V$1*'Trends Settings '!$B$1,0),
INDIRECT("'2019 Equip Index Factors'!B"&amp;TEXT(ROUND(($V$1*'Trends Settings '!$B$1),0)+2,"0")),
'2019 Equip Index Factors'!B32)*0.01,0),
IF(OR('M&amp;E Property Good Factor'!U31 &gt; 'Trends Settings '!$B$3,B31 &lt;=ROUND($V$1*'Trends Settings '!$B$1,0)),
ROUND('Trends Settings '!$B$3*
IF(B31&gt;ROUND($V$1*'Trends Settings '!$B$1,0),INDIRECT("'2019 Equip Index Factors'!B"&amp;TEXT(ROUND(($V$1*'Trends Settings '!$B$1),0)+2,"0")),'2019 Equip Index Factors'!B32)*0.01,0),V30))</f>
        <v>71</v>
      </c>
      <c r="W31" s="37">
        <f ca="1">IF(OR(B31=1,'M&amp;E Property Good Factor'!V32&gt;'Trends Settings '!$B$3),
ROUND('M&amp;E Property Good Factor'!V32*IF(B31&gt;ROUND($W$1*'Trends Settings '!$B$1,0),
INDIRECT("'2019 Equip Index Factors'!B"&amp;TEXT(ROUND(($W$1*'Trends Settings '!$B$1),0)+2,"0")),
'2019 Equip Index Factors'!B32)*0.01,0),
IF(OR('M&amp;E Property Good Factor'!V31 &gt; 'Trends Settings '!$B$3,B31 &lt;=ROUND($W$1*'Trends Settings '!$B$1,0)),
ROUND('Trends Settings '!$B$3*
IF(B31&gt;ROUND($W$1*'Trends Settings '!$B$1,0),INDIRECT("'2019 Equip Index Factors'!B"&amp;TEXT(ROUND(($W$1*'Trends Settings '!$B$1),0)+2,"0")),'2019 Equip Index Factors'!B32)*0.01,0),W30))</f>
        <v>93</v>
      </c>
    </row>
    <row r="32" spans="1:23" ht="12.75" customHeight="1">
      <c r="A32" s="60">
        <v>1989</v>
      </c>
      <c r="B32" s="32">
        <v>31</v>
      </c>
      <c r="C32" s="37">
        <f ca="1">IF(OR(B32=1,'M&amp;E Property Good Factor'!B33&gt;'Trends Settings '!$B$3),ROUND('M&amp;E Property Good Factor'!B33*IF(B32&gt;ROUND($C$1*'Trends Settings '!$B$1,0),INDIRECT("'2019 Equip Index Factors'!B"&amp;TEXT(ROUND(($C$1*'Trends Settings '!$B$1),0)+2,"0")),'2019 Equip Index Factors'!B33)*0.01,0),IF(OR('M&amp;E Property Good Factor'!B32 &gt; 'Trends Settings '!$B$3,B32 &lt;=ROUND($C$1*'Trends Settings '!$B$1,0)),ROUND('Trends Settings '!$B$3*IF(B32&gt;ROUND($C$1*'Trends Settings '!$B$1,0),INDIRECT("'2019 Equip Index Factors'!B"&amp;TEXT(ROUND(($C$1*'Trends Settings '!$B$1),0)+2,"0")),'2019 Equip Index Factors'!B33)*0.01,0),C31))</f>
        <v>11</v>
      </c>
      <c r="D32" s="37">
        <f ca="1">IF(OR(B32=1,'M&amp;E Property Good Factor'!C33&gt;'Trends Settings '!$B$3),
ROUND('M&amp;E Property Good Factor'!C33*IF(B32&gt;ROUND($D$1*'Trends Settings '!$B$1,0),
INDIRECT("'2019 Equip Index Factors'!B"&amp;TEXT(ROUND(($D$1*'Trends Settings '!$B$1),0)+2,"0")),
'2019 Equip Index Factors'!B33)*0.01,0),
IF(OR('M&amp;E Property Good Factor'!C32 &gt; 'Trends Settings '!$B$3,B32 &lt;=ROUND($D$1*'Trends Settings '!$B$1,0)),
ROUND('Trends Settings '!$B$3*
IF(B32&gt;ROUND($D$1*'Trends Settings '!$B$1,0),INDIRECT("'2019 Equip Index Factors'!B"&amp;TEXT(ROUND(($D$1*'Trends Settings '!$B$1),0)+2,"0")),'2019 Equip Index Factors'!B33)*0.01,0),D31))</f>
        <v>11</v>
      </c>
      <c r="E32" s="37">
        <f ca="1">IF(OR(B32=1,'M&amp;E Property Good Factor'!D33&gt;'Trends Settings '!$B$3),
ROUND('M&amp;E Property Good Factor'!D33*IF(B32&gt;ROUND($E$1*'Trends Settings '!$B$1,0),
INDIRECT("'2019 Equip Index Factors'!B"&amp;TEXT(ROUND(($E$1*'Trends Settings '!$B$1),0)+2,"0")),
'2019 Equip Index Factors'!B33)*0.01,0),
IF(OR('M&amp;E Property Good Factor'!D32 &gt; 'Trends Settings '!$B$3,B32 &lt;=ROUND($E$1*'Trends Settings '!$B$1,0)),
ROUND('Trends Settings '!$B$3*
IF(B32&gt;ROUND($E$1*'Trends Settings '!$B$1,0),INDIRECT("'2019 Equip Index Factors'!B"&amp;TEXT(ROUND(($E$1*'Trends Settings '!$B$1),0)+2,"0")),'2019 Equip Index Factors'!B33)*0.01,0),E31))</f>
        <v>11</v>
      </c>
      <c r="F32" s="37">
        <f ca="1">IF(OR(B32=1,'M&amp;E Property Good Factor'!E33&gt;'Trends Settings '!$B$3),
ROUND('M&amp;E Property Good Factor'!E33*IF(B32&gt;ROUND($F$1*'Trends Settings '!$B$1,0),
INDIRECT("'2019 Equip Index Factors'!B"&amp;TEXT(ROUND(($F$1*'Trends Settings '!$B$1),0)+2,"0")),
'2019 Equip Index Factors'!B33)*0.01,0),
IF(OR('M&amp;E Property Good Factor'!E32 &gt; 'Trends Settings '!$B$3,B32 &lt;=ROUND($F$1*'Trends Settings '!$B$1,0)),
ROUND('Trends Settings '!$B$3*
IF(B32&gt;ROUND($F$1*'Trends Settings '!$B$1,0),INDIRECT("'2019 Equip Index Factors'!B"&amp;TEXT(ROUND(($F$1*'Trends Settings '!$B$1),0)+2,"0")),'2019 Equip Index Factors'!B33)*0.01,0),F31))</f>
        <v>11</v>
      </c>
      <c r="G32" s="37">
        <f ca="1">IF(OR(B32=1,'M&amp;E Property Good Factor'!F33&gt;'Trends Settings '!$B$3),
ROUND('M&amp;E Property Good Factor'!F33*IF(B32&gt;ROUND($G$1*'Trends Settings '!$B$1,0),
INDIRECT("'2019 Equip Index Factors'!B"&amp;TEXT(ROUND(($G$1*'Trends Settings '!$B$1),0)+2,"0")),
'2019 Equip Index Factors'!B33)*0.01,0),
IF(OR('M&amp;E Property Good Factor'!F32 &gt; 'Trends Settings '!$B$3,B32 &lt;=ROUND($G$1*'Trends Settings '!$B$1,0)),
ROUND('Trends Settings '!$B$3*
IF(B32&gt;ROUND($G$1*'Trends Settings '!$B$1,0),INDIRECT("'2019 Equip Index Factors'!B"&amp;TEXT(ROUND(($G$1*'Trends Settings '!$B$1),0)+2,"0")),'2019 Equip Index Factors'!B33)*0.01,0),G31))</f>
        <v>12</v>
      </c>
      <c r="H32" s="37">
        <f ca="1">IF(OR(B32=1,'M&amp;E Property Good Factor'!G33&gt;'Trends Settings '!$B$3),
ROUND('M&amp;E Property Good Factor'!G33*IF(B32&gt;ROUND($H$1*'Trends Settings '!$B$1,0),
INDIRECT("'2019 Equip Index Factors'!B"&amp;TEXT(ROUND(($H$1*'Trends Settings '!$B$1),0)+2,"0")),
'2019 Equip Index Factors'!B33)*0.01,0),
IF(OR('M&amp;E Property Good Factor'!G32 &gt; 'Trends Settings '!$B$3,B32 &lt;=ROUND($H$1*'Trends Settings '!$B$1,0)),
ROUND('Trends Settings '!$B$3*
IF(B32&gt;ROUND($H$1*'Trends Settings '!$B$1,0),INDIRECT("'2019 Equip Index Factors'!B"&amp;TEXT(ROUND(($H$1*'Trends Settings '!$B$1),0)+2,"0")),'2019 Equip Index Factors'!B33)*0.01,0),H31))</f>
        <v>12</v>
      </c>
      <c r="I32" s="37">
        <f ca="1">IF(OR(B32=1,'M&amp;E Property Good Factor'!H33&gt;'Trends Settings '!$B$3),
ROUND('M&amp;E Property Good Factor'!H33*IF(B32&gt;ROUND($I$1*'Trends Settings '!$B$1,0),
INDIRECT("'2019 Equip Index Factors'!B"&amp;TEXT(ROUND(($I$1*'Trends Settings '!$B$1),0)+2,"0")),
'2019 Equip Index Factors'!B33)*0.01,0),
IF(OR('M&amp;E Property Good Factor'!H32 &gt; 'Trends Settings '!$B$3,B32 &lt;=ROUND($I$1*'Trends Settings '!$B$1,0)),
ROUND('Trends Settings '!$B$3*
IF(B32&gt;ROUND($I$1*'Trends Settings '!$B$1,0),INDIRECT("'2019 Equip Index Factors'!B"&amp;TEXT(ROUND(($I$1*'Trends Settings '!$B$1),0)+2,"0")),'2019 Equip Index Factors'!B33)*0.01,0),I31))</f>
        <v>12</v>
      </c>
      <c r="J32" s="37">
        <f ca="1">IF(OR(B32=1,'M&amp;E Property Good Factor'!I33&gt;'Trends Settings '!$B$3),
ROUND('M&amp;E Property Good Factor'!I33*IF(B32&gt;ROUND($J$1*'Trends Settings '!$B$1,0),
INDIRECT("'2019 Equip Index Factors'!B"&amp;TEXT(ROUND(($J$1*'Trends Settings '!$B$1),0)+2,"0")),
'2019 Equip Index Factors'!B33)*0.01,0),
IF(OR('M&amp;E Property Good Factor'!I32 &gt; 'Trends Settings '!$B$3,B32 &lt;=ROUND($J$1*'Trends Settings '!$B$1,0)),
ROUND('Trends Settings '!$B$3*
IF(B32&gt;ROUND($J$1*'Trends Settings '!$B$1,0),INDIRECT("'2019 Equip Index Factors'!B"&amp;TEXT(ROUND(($J$1*'Trends Settings '!$B$1),0)+2,"0")),'2019 Equip Index Factors'!B33)*0.01,0),J31))</f>
        <v>13</v>
      </c>
      <c r="K32" s="37">
        <f ca="1">IF(OR(B32=1,'M&amp;E Property Good Factor'!J33&gt;'Trends Settings '!$B$3),
ROUND('M&amp;E Property Good Factor'!J33*IF(B32&gt;ROUND($K$1*'Trends Settings '!$B$1,0),
INDIRECT("'2019 Equip Index Factors'!B"&amp;TEXT(ROUND(($K$1*'Trends Settings '!$B$1),0)+2,"0")),
'2019 Equip Index Factors'!B33)*0.01,0),
IF(OR('M&amp;E Property Good Factor'!J32 &gt; 'Trends Settings '!$B$3,B32 &lt;=ROUND($K$1*'Trends Settings '!$B$1,0)),
ROUND('Trends Settings '!$B$3*
IF(B32&gt;ROUND($K$1*'Trends Settings '!$B$1,0),INDIRECT("'2019 Equip Index Factors'!B"&amp;TEXT(ROUND(($K$1*'Trends Settings '!$B$1),0)+2,"0")),'2019 Equip Index Factors'!B33)*0.01,0),K31))</f>
        <v>13</v>
      </c>
      <c r="L32" s="37">
        <f ca="1">IF(OR(B32=1,'M&amp;E Property Good Factor'!K33&gt;'Trends Settings '!$B$3),
ROUND('M&amp;E Property Good Factor'!K33*IF(B32&gt;ROUND($L$1*'Trends Settings '!$B$1,0),
INDIRECT("'2019 Equip Index Factors'!B"&amp;TEXT(ROUND(($L$1*'Trends Settings '!$B$1),0)+2,"0")),
'2019 Equip Index Factors'!B33)*0.01,0),
IF(OR('M&amp;E Property Good Factor'!K32 &gt; 'Trends Settings '!$B$3,B32 &lt;=ROUND($L$1*'Trends Settings '!$B$1,0)),
ROUND('Trends Settings '!$B$3*
IF(B32&gt;ROUND($L$1*'Trends Settings '!$B$1,0),INDIRECT("'2019 Equip Index Factors'!B"&amp;TEXT(ROUND(($L$1*'Trends Settings '!$B$1),0)+2,"0")),'2019 Equip Index Factors'!B33)*0.01,0),L31))</f>
        <v>14</v>
      </c>
      <c r="M32" s="37">
        <f ca="1">IF(OR(B32=1,'M&amp;E Property Good Factor'!L33&gt;'Trends Settings '!$B$3),
ROUND('M&amp;E Property Good Factor'!L33*IF(B32&gt;ROUND($M$1*'Trends Settings '!$B$1,0),
INDIRECT("'2019 Equip Index Factors'!B"&amp;TEXT(ROUND(($M$1*'Trends Settings '!$B$1),0)+2,"0")),
'2019 Equip Index Factors'!B33)*0.01,0),
IF(OR('M&amp;E Property Good Factor'!L32 &gt; 'Trends Settings '!$B$3,B32 &lt;=ROUND($M$1*'Trends Settings '!$B$1,0)),
ROUND('Trends Settings '!$B$3*
IF(B32&gt;ROUND($M$1*'Trends Settings '!$B$1,0),INDIRECT("'2019 Equip Index Factors'!B"&amp;TEXT(ROUND(($M$1*'Trends Settings '!$B$1),0)+2,"0")),'2019 Equip Index Factors'!B33)*0.01,0),M31))</f>
        <v>15</v>
      </c>
      <c r="N32" s="37">
        <f ca="1">IF(OR(B32=1,'M&amp;E Property Good Factor'!M33&gt;'Trends Settings '!$B$3),
ROUND('M&amp;E Property Good Factor'!M33*IF(B32&gt;ROUND($N$1*'Trends Settings '!$B$1,0),
INDIRECT("'2019 Equip Index Factors'!B"&amp;TEXT(ROUND(($N$1*'Trends Settings '!$B$1),0)+2,"0")),
'2019 Equip Index Factors'!B33)*0.01,0),
IF(OR('M&amp;E Property Good Factor'!M32 &gt; 'Trends Settings '!$B$3,B32 &lt;=ROUND($N$1*'Trends Settings '!$B$1,0)),
ROUND('Trends Settings '!$B$3*
IF(B32&gt;ROUND($N$1*'Trends Settings '!$B$1,0),INDIRECT("'2019 Equip Index Factors'!B"&amp;TEXT(ROUND(($N$1*'Trends Settings '!$B$1),0)+2,"0")),'2019 Equip Index Factors'!B33)*0.01,0),N31))</f>
        <v>15</v>
      </c>
      <c r="O32" s="37">
        <f ca="1">IF(OR(B32=1,'M&amp;E Property Good Factor'!N33&gt;'Trends Settings '!$B$3),
ROUND('M&amp;E Property Good Factor'!N33*IF(B32&gt;ROUND($O$1*'Trends Settings '!$B$1,0),
INDIRECT("'2019 Equip Index Factors'!B"&amp;TEXT(ROUND(($O$1*'Trends Settings '!$B$1),0)+2,"0")),
'2019 Equip Index Factors'!B33)*0.01,0),
IF(OR('M&amp;E Property Good Factor'!N32 &gt; 'Trends Settings '!$B$3,B32 &lt;=ROUND($O$1*'Trends Settings '!$B$1,0)),
ROUND('Trends Settings '!$B$3*
IF(B32&gt;ROUND($O$1*'Trends Settings '!$B$1,0),INDIRECT("'2019 Equip Index Factors'!B"&amp;TEXT(ROUND(($O$1*'Trends Settings '!$B$1),0)+2,"0")),'2019 Equip Index Factors'!B33)*0.01,0),O31))</f>
        <v>16</v>
      </c>
      <c r="P32" s="37">
        <f ca="1">IF(OR(B32=1,'M&amp;E Property Good Factor'!O33&gt;'Trends Settings '!$B$3),
ROUND('M&amp;E Property Good Factor'!O33*IF(B32&gt;ROUND($P$1*'Trends Settings '!$B$1,0),
INDIRECT("'2019 Equip Index Factors'!B"&amp;TEXT(ROUND(($P$1*'Trends Settings '!$B$1),0)+2,"0")),
'2019 Equip Index Factors'!B33)*0.01,0),
IF(OR('M&amp;E Property Good Factor'!O32 &gt; 'Trends Settings '!$B$3,B32 &lt;=ROUND($P$1*'Trends Settings '!$B$1,0)),
ROUND('Trends Settings '!$B$3*
IF(B32&gt;ROUND($P$1*'Trends Settings '!$B$1,0),INDIRECT("'2019 Equip Index Factors'!B"&amp;TEXT(ROUND(($P$1*'Trends Settings '!$B$1),0)+2,"0")),'2019 Equip Index Factors'!B33)*0.01,0),P31))</f>
        <v>16</v>
      </c>
      <c r="Q32" s="37">
        <f ca="1">IF(OR(B32=1,'M&amp;E Property Good Factor'!P33&gt;'Trends Settings '!$B$3),
ROUND('M&amp;E Property Good Factor'!P33*IF(B32&gt;ROUND($Q$1*'Trends Settings '!$B$1,0),
INDIRECT("'2019 Equip Index Factors'!B"&amp;TEXT(ROUND(($Q$1*'Trends Settings '!$B$1),0)+2,"0")),
'2019 Equip Index Factors'!B33)*0.01,0),
IF(OR('M&amp;E Property Good Factor'!P32 &gt; 'Trends Settings '!$B$3,B32 &lt;=ROUND($Q$1*'Trends Settings '!$B$1,0)),
ROUND('Trends Settings '!$B$3*
IF(B32&gt;ROUND($Q$1*'Trends Settings '!$B$1,0),INDIRECT("'2019 Equip Index Factors'!B"&amp;TEXT(ROUND(($Q$1*'Trends Settings '!$B$1),0)+2,"0")),'2019 Equip Index Factors'!B33)*0.01,0),Q31))</f>
        <v>16</v>
      </c>
      <c r="R32" s="37">
        <f ca="1">IF(OR(B32=1,'M&amp;E Property Good Factor'!Q33&gt;'Trends Settings '!$B$3),
ROUND('M&amp;E Property Good Factor'!Q33*IF(B32&gt;ROUND($R$1*'Trends Settings '!$B$1,0),
INDIRECT("'2019 Equip Index Factors'!B"&amp;TEXT(ROUND(($R$1*'Trends Settings '!$B$1),0)+2,"0")),
'2019 Equip Index Factors'!B33)*0.01,0),
IF(OR('M&amp;E Property Good Factor'!Q32 &gt; 'Trends Settings '!$B$3,B32 &lt;=ROUND($R$1*'Trends Settings '!$B$1,0)),
ROUND('Trends Settings '!$B$3*
IF(B32&gt;ROUND($R$1*'Trends Settings '!$B$1,0),INDIRECT("'2019 Equip Index Factors'!B"&amp;TEXT(ROUND(($R$1*'Trends Settings '!$B$1),0)+2,"0")),'2019 Equip Index Factors'!B33)*0.01,0),R31))</f>
        <v>17</v>
      </c>
      <c r="S32" s="37">
        <f ca="1">IF(OR(B32=1,'M&amp;E Property Good Factor'!R33&gt;'Trends Settings '!$B$3),
ROUND('M&amp;E Property Good Factor'!R33*IF(B32&gt;ROUND($S$1*'Trends Settings '!$B$1,0),
INDIRECT("'2019 Equip Index Factors'!B"&amp;TEXT(ROUND(($S$1*'Trends Settings '!$B$1),0)+2,"0")),
'2019 Equip Index Factors'!B33)*0.01,0),
IF(OR('M&amp;E Property Good Factor'!R32 &gt; 'Trends Settings '!$B$3,B32 &lt;=ROUND($S$1*'Trends Settings '!$B$1,0)),
ROUND('Trends Settings '!$B$3*
IF(B32&gt;ROUND($S$1*'Trends Settings '!$B$1,0),INDIRECT("'2019 Equip Index Factors'!B"&amp;TEXT(ROUND(($S$1*'Trends Settings '!$B$1),0)+2,"0")),'2019 Equip Index Factors'!B33)*0.01,0),S31))</f>
        <v>18</v>
      </c>
      <c r="T32" s="37">
        <f ca="1">IF(OR(B32=1,'M&amp;E Property Good Factor'!S33&gt;'Trends Settings '!$B$3),
ROUND('M&amp;E Property Good Factor'!S33*IF(B32&gt;ROUND($T$1*'Trends Settings '!$B$1,0),
INDIRECT("'2019 Equip Index Factors'!B"&amp;TEXT(ROUND(($T$1*'Trends Settings '!$B$1),0)+2,"0")),
'2019 Equip Index Factors'!B33)*0.01,0),
IF(OR('M&amp;E Property Good Factor'!S32 &gt; 'Trends Settings '!$B$3,B32 &lt;=ROUND($T$1*'Trends Settings '!$B$1,0)),
ROUND('Trends Settings '!$B$3*
IF(B32&gt;ROUND($T$1*'Trends Settings '!$B$1,0),INDIRECT("'2019 Equip Index Factors'!B"&amp;TEXT(ROUND(($T$1*'Trends Settings '!$B$1),0)+2,"0")),'2019 Equip Index Factors'!B33)*0.01,0),T31))</f>
        <v>25</v>
      </c>
      <c r="U32" s="37">
        <f ca="1">IF(OR(B32=1,'M&amp;E Property Good Factor'!T33&gt;'Trends Settings '!$B$3),
ROUND('M&amp;E Property Good Factor'!T33*IF(B32&gt;ROUND($U$1*'Trends Settings '!$B$1,0),
INDIRECT("'2019 Equip Index Factors'!B"&amp;TEXT(ROUND(($U$1*'Trends Settings '!$B$1),0)+2,"0")),
'2019 Equip Index Factors'!B33)*0.01,0),
IF(OR('M&amp;E Property Good Factor'!T32 &gt; 'Trends Settings '!$B$3,B32 &lt;=ROUND($U$1*'Trends Settings '!$B$1,0)),
ROUND('Trends Settings '!$B$3*
IF(B32&gt;ROUND($U$1*'Trends Settings '!$B$1,0),INDIRECT("'2019 Equip Index Factors'!B"&amp;TEXT(ROUND(($U$1*'Trends Settings '!$B$1),0)+2,"0")),'2019 Equip Index Factors'!B33)*0.01,0),U31))</f>
        <v>46</v>
      </c>
      <c r="V32" s="37">
        <f ca="1">IF(OR(B32=1,'M&amp;E Property Good Factor'!U33&gt;'Trends Settings '!$B$3),
ROUND('M&amp;E Property Good Factor'!U33*IF(B32&gt;ROUND($V$1*'Trends Settings '!$B$1,0),
INDIRECT("'2019 Equip Index Factors'!B"&amp;TEXT(ROUND(($V$1*'Trends Settings '!$B$1),0)+2,"0")),
'2019 Equip Index Factors'!B33)*0.01,0),
IF(OR('M&amp;E Property Good Factor'!U32 &gt; 'Trends Settings '!$B$3,B32 &lt;=ROUND($V$1*'Trends Settings '!$B$1,0)),
ROUND('Trends Settings '!$B$3*
IF(B32&gt;ROUND($V$1*'Trends Settings '!$B$1,0),INDIRECT("'2019 Equip Index Factors'!B"&amp;TEXT(ROUND(($V$1*'Trends Settings '!$B$1),0)+2,"0")),'2019 Equip Index Factors'!B33)*0.01,0),V31))</f>
        <v>69</v>
      </c>
      <c r="W32" s="37">
        <f ca="1">IF(OR(B32=1,'M&amp;E Property Good Factor'!V33&gt;'Trends Settings '!$B$3),
ROUND('M&amp;E Property Good Factor'!V33*IF(B32&gt;ROUND($W$1*'Trends Settings '!$B$1,0),
INDIRECT("'2019 Equip Index Factors'!B"&amp;TEXT(ROUND(($W$1*'Trends Settings '!$B$1),0)+2,"0")),
'2019 Equip Index Factors'!B33)*0.01,0),
IF(OR('M&amp;E Property Good Factor'!V32 &gt; 'Trends Settings '!$B$3,B32 &lt;=ROUND($W$1*'Trends Settings '!$B$1,0)),
ROUND('Trends Settings '!$B$3*
IF(B32&gt;ROUND($W$1*'Trends Settings '!$B$1,0),INDIRECT("'2019 Equip Index Factors'!B"&amp;TEXT(ROUND(($W$1*'Trends Settings '!$B$1),0)+2,"0")),'2019 Equip Index Factors'!B33)*0.01,0),W31))</f>
        <v>90</v>
      </c>
    </row>
    <row r="33" spans="1:23" ht="12.75" customHeight="1">
      <c r="A33" s="60">
        <v>1988</v>
      </c>
      <c r="B33" s="32">
        <v>32</v>
      </c>
      <c r="C33" s="37">
        <f ca="1">IF(OR(B33=1,'M&amp;E Property Good Factor'!B34&gt;'Trends Settings '!$B$3),ROUND('M&amp;E Property Good Factor'!B34*IF(B33&gt;ROUND($C$1*'Trends Settings '!$B$1,0),INDIRECT("'2019 Equip Index Factors'!B"&amp;TEXT(ROUND(($C$1*'Trends Settings '!$B$1),0)+2,"0")),'2019 Equip Index Factors'!B34)*0.01,0),IF(OR('M&amp;E Property Good Factor'!B33 &gt; 'Trends Settings '!$B$3,B33 &lt;=ROUND($C$1*'Trends Settings '!$B$1,0)),ROUND('Trends Settings '!$B$3*IF(B33&gt;ROUND($C$1*'Trends Settings '!$B$1,0),INDIRECT("'2019 Equip Index Factors'!B"&amp;TEXT(ROUND(($C$1*'Trends Settings '!$B$1),0)+2,"0")),'2019 Equip Index Factors'!B34)*0.01,0),C32))</f>
        <v>11</v>
      </c>
      <c r="D33" s="37">
        <f ca="1">IF(OR(B33=1,'M&amp;E Property Good Factor'!C34&gt;'Trends Settings '!$B$3),
ROUND('M&amp;E Property Good Factor'!C34*IF(B33&gt;ROUND($D$1*'Trends Settings '!$B$1,0),
INDIRECT("'2019 Equip Index Factors'!B"&amp;TEXT(ROUND(($D$1*'Trends Settings '!$B$1),0)+2,"0")),
'2019 Equip Index Factors'!B34)*0.01,0),
IF(OR('M&amp;E Property Good Factor'!C33 &gt; 'Trends Settings '!$B$3,B33 &lt;=ROUND($D$1*'Trends Settings '!$B$1,0)),
ROUND('Trends Settings '!$B$3*
IF(B33&gt;ROUND($D$1*'Trends Settings '!$B$1,0),INDIRECT("'2019 Equip Index Factors'!B"&amp;TEXT(ROUND(($D$1*'Trends Settings '!$B$1),0)+2,"0")),'2019 Equip Index Factors'!B34)*0.01,0),D32))</f>
        <v>11</v>
      </c>
      <c r="E33" s="37">
        <f ca="1">IF(OR(B33=1,'M&amp;E Property Good Factor'!D34&gt;'Trends Settings '!$B$3),
ROUND('M&amp;E Property Good Factor'!D34*IF(B33&gt;ROUND($E$1*'Trends Settings '!$B$1,0),
INDIRECT("'2019 Equip Index Factors'!B"&amp;TEXT(ROUND(($E$1*'Trends Settings '!$B$1),0)+2,"0")),
'2019 Equip Index Factors'!B34)*0.01,0),
IF(OR('M&amp;E Property Good Factor'!D33 &gt; 'Trends Settings '!$B$3,B33 &lt;=ROUND($E$1*'Trends Settings '!$B$1,0)),
ROUND('Trends Settings '!$B$3*
IF(B33&gt;ROUND($E$1*'Trends Settings '!$B$1,0),INDIRECT("'2019 Equip Index Factors'!B"&amp;TEXT(ROUND(($E$1*'Trends Settings '!$B$1),0)+2,"0")),'2019 Equip Index Factors'!B34)*0.01,0),E32))</f>
        <v>11</v>
      </c>
      <c r="F33" s="37">
        <f ca="1">IF(OR(B33=1,'M&amp;E Property Good Factor'!E34&gt;'Trends Settings '!$B$3),
ROUND('M&amp;E Property Good Factor'!E34*IF(B33&gt;ROUND($F$1*'Trends Settings '!$B$1,0),
INDIRECT("'2019 Equip Index Factors'!B"&amp;TEXT(ROUND(($F$1*'Trends Settings '!$B$1),0)+2,"0")),
'2019 Equip Index Factors'!B34)*0.01,0),
IF(OR('M&amp;E Property Good Factor'!E33 &gt; 'Trends Settings '!$B$3,B33 &lt;=ROUND($F$1*'Trends Settings '!$B$1,0)),
ROUND('Trends Settings '!$B$3*
IF(B33&gt;ROUND($F$1*'Trends Settings '!$B$1,0),INDIRECT("'2019 Equip Index Factors'!B"&amp;TEXT(ROUND(($F$1*'Trends Settings '!$B$1),0)+2,"0")),'2019 Equip Index Factors'!B34)*0.01,0),F32))</f>
        <v>11</v>
      </c>
      <c r="G33" s="37">
        <f ca="1">IF(OR(B33=1,'M&amp;E Property Good Factor'!F34&gt;'Trends Settings '!$B$3),
ROUND('M&amp;E Property Good Factor'!F34*IF(B33&gt;ROUND($G$1*'Trends Settings '!$B$1,0),
INDIRECT("'2019 Equip Index Factors'!B"&amp;TEXT(ROUND(($G$1*'Trends Settings '!$B$1),0)+2,"0")),
'2019 Equip Index Factors'!B34)*0.01,0),
IF(OR('M&amp;E Property Good Factor'!F33 &gt; 'Trends Settings '!$B$3,B33 &lt;=ROUND($G$1*'Trends Settings '!$B$1,0)),
ROUND('Trends Settings '!$B$3*
IF(B33&gt;ROUND($G$1*'Trends Settings '!$B$1,0),INDIRECT("'2019 Equip Index Factors'!B"&amp;TEXT(ROUND(($G$1*'Trends Settings '!$B$1),0)+2,"0")),'2019 Equip Index Factors'!B34)*0.01,0),G32))</f>
        <v>12</v>
      </c>
      <c r="H33" s="37">
        <f ca="1">IF(OR(B33=1,'M&amp;E Property Good Factor'!G34&gt;'Trends Settings '!$B$3),
ROUND('M&amp;E Property Good Factor'!G34*IF(B33&gt;ROUND($H$1*'Trends Settings '!$B$1,0),
INDIRECT("'2019 Equip Index Factors'!B"&amp;TEXT(ROUND(($H$1*'Trends Settings '!$B$1),0)+2,"0")),
'2019 Equip Index Factors'!B34)*0.01,0),
IF(OR('M&amp;E Property Good Factor'!G33 &gt; 'Trends Settings '!$B$3,B33 &lt;=ROUND($H$1*'Trends Settings '!$B$1,0)),
ROUND('Trends Settings '!$B$3*
IF(B33&gt;ROUND($H$1*'Trends Settings '!$B$1,0),INDIRECT("'2019 Equip Index Factors'!B"&amp;TEXT(ROUND(($H$1*'Trends Settings '!$B$1),0)+2,"0")),'2019 Equip Index Factors'!B34)*0.01,0),H32))</f>
        <v>12</v>
      </c>
      <c r="I33" s="37">
        <f ca="1">IF(OR(B33=1,'M&amp;E Property Good Factor'!H34&gt;'Trends Settings '!$B$3),
ROUND('M&amp;E Property Good Factor'!H34*IF(B33&gt;ROUND($I$1*'Trends Settings '!$B$1,0),
INDIRECT("'2019 Equip Index Factors'!B"&amp;TEXT(ROUND(($I$1*'Trends Settings '!$B$1),0)+2,"0")),
'2019 Equip Index Factors'!B34)*0.01,0),
IF(OR('M&amp;E Property Good Factor'!H33 &gt; 'Trends Settings '!$B$3,B33 &lt;=ROUND($I$1*'Trends Settings '!$B$1,0)),
ROUND('Trends Settings '!$B$3*
IF(B33&gt;ROUND($I$1*'Trends Settings '!$B$1,0),INDIRECT("'2019 Equip Index Factors'!B"&amp;TEXT(ROUND(($I$1*'Trends Settings '!$B$1),0)+2,"0")),'2019 Equip Index Factors'!B34)*0.01,0),I32))</f>
        <v>12</v>
      </c>
      <c r="J33" s="37">
        <f ca="1">IF(OR(B33=1,'M&amp;E Property Good Factor'!I34&gt;'Trends Settings '!$B$3),
ROUND('M&amp;E Property Good Factor'!I34*IF(B33&gt;ROUND($J$1*'Trends Settings '!$B$1,0),
INDIRECT("'2019 Equip Index Factors'!B"&amp;TEXT(ROUND(($J$1*'Trends Settings '!$B$1),0)+2,"0")),
'2019 Equip Index Factors'!B34)*0.01,0),
IF(OR('M&amp;E Property Good Factor'!I33 &gt; 'Trends Settings '!$B$3,B33 &lt;=ROUND($J$1*'Trends Settings '!$B$1,0)),
ROUND('Trends Settings '!$B$3*
IF(B33&gt;ROUND($J$1*'Trends Settings '!$B$1,0),INDIRECT("'2019 Equip Index Factors'!B"&amp;TEXT(ROUND(($J$1*'Trends Settings '!$B$1),0)+2,"0")),'2019 Equip Index Factors'!B34)*0.01,0),J32))</f>
        <v>13</v>
      </c>
      <c r="K33" s="37">
        <f ca="1">IF(OR(B33=1,'M&amp;E Property Good Factor'!J34&gt;'Trends Settings '!$B$3),
ROUND('M&amp;E Property Good Factor'!J34*IF(B33&gt;ROUND($K$1*'Trends Settings '!$B$1,0),
INDIRECT("'2019 Equip Index Factors'!B"&amp;TEXT(ROUND(($K$1*'Trends Settings '!$B$1),0)+2,"0")),
'2019 Equip Index Factors'!B34)*0.01,0),
IF(OR('M&amp;E Property Good Factor'!J33 &gt; 'Trends Settings '!$B$3,B33 &lt;=ROUND($K$1*'Trends Settings '!$B$1,0)),
ROUND('Trends Settings '!$B$3*
IF(B33&gt;ROUND($K$1*'Trends Settings '!$B$1,0),INDIRECT("'2019 Equip Index Factors'!B"&amp;TEXT(ROUND(($K$1*'Trends Settings '!$B$1),0)+2,"0")),'2019 Equip Index Factors'!B34)*0.01,0),K32))</f>
        <v>13</v>
      </c>
      <c r="L33" s="37">
        <f ca="1">IF(OR(B33=1,'M&amp;E Property Good Factor'!K34&gt;'Trends Settings '!$B$3),
ROUND('M&amp;E Property Good Factor'!K34*IF(B33&gt;ROUND($L$1*'Trends Settings '!$B$1,0),
INDIRECT("'2019 Equip Index Factors'!B"&amp;TEXT(ROUND(($L$1*'Trends Settings '!$B$1),0)+2,"0")),
'2019 Equip Index Factors'!B34)*0.01,0),
IF(OR('M&amp;E Property Good Factor'!K33 &gt; 'Trends Settings '!$B$3,B33 &lt;=ROUND($L$1*'Trends Settings '!$B$1,0)),
ROUND('Trends Settings '!$B$3*
IF(B33&gt;ROUND($L$1*'Trends Settings '!$B$1,0),INDIRECT("'2019 Equip Index Factors'!B"&amp;TEXT(ROUND(($L$1*'Trends Settings '!$B$1),0)+2,"0")),'2019 Equip Index Factors'!B34)*0.01,0),L32))</f>
        <v>14</v>
      </c>
      <c r="M33" s="37">
        <f ca="1">IF(OR(B33=1,'M&amp;E Property Good Factor'!L34&gt;'Trends Settings '!$B$3),
ROUND('M&amp;E Property Good Factor'!L34*IF(B33&gt;ROUND($M$1*'Trends Settings '!$B$1,0),
INDIRECT("'2019 Equip Index Factors'!B"&amp;TEXT(ROUND(($M$1*'Trends Settings '!$B$1),0)+2,"0")),
'2019 Equip Index Factors'!B34)*0.01,0),
IF(OR('M&amp;E Property Good Factor'!L33 &gt; 'Trends Settings '!$B$3,B33 &lt;=ROUND($M$1*'Trends Settings '!$B$1,0)),
ROUND('Trends Settings '!$B$3*
IF(B33&gt;ROUND($M$1*'Trends Settings '!$B$1,0),INDIRECT("'2019 Equip Index Factors'!B"&amp;TEXT(ROUND(($M$1*'Trends Settings '!$B$1),0)+2,"0")),'2019 Equip Index Factors'!B34)*0.01,0),M32))</f>
        <v>15</v>
      </c>
      <c r="N33" s="37">
        <f ca="1">IF(OR(B33=1,'M&amp;E Property Good Factor'!M34&gt;'Trends Settings '!$B$3),
ROUND('M&amp;E Property Good Factor'!M34*IF(B33&gt;ROUND($N$1*'Trends Settings '!$B$1,0),
INDIRECT("'2019 Equip Index Factors'!B"&amp;TEXT(ROUND(($N$1*'Trends Settings '!$B$1),0)+2,"0")),
'2019 Equip Index Factors'!B34)*0.01,0),
IF(OR('M&amp;E Property Good Factor'!M33 &gt; 'Trends Settings '!$B$3,B33 &lt;=ROUND($N$1*'Trends Settings '!$B$1,0)),
ROUND('Trends Settings '!$B$3*
IF(B33&gt;ROUND($N$1*'Trends Settings '!$B$1,0),INDIRECT("'2019 Equip Index Factors'!B"&amp;TEXT(ROUND(($N$1*'Trends Settings '!$B$1),0)+2,"0")),'2019 Equip Index Factors'!B34)*0.01,0),N32))</f>
        <v>15</v>
      </c>
      <c r="O33" s="37">
        <f ca="1">IF(OR(B33=1,'M&amp;E Property Good Factor'!N34&gt;'Trends Settings '!$B$3),
ROUND('M&amp;E Property Good Factor'!N34*IF(B33&gt;ROUND($O$1*'Trends Settings '!$B$1,0),
INDIRECT("'2019 Equip Index Factors'!B"&amp;TEXT(ROUND(($O$1*'Trends Settings '!$B$1),0)+2,"0")),
'2019 Equip Index Factors'!B34)*0.01,0),
IF(OR('M&amp;E Property Good Factor'!N33 &gt; 'Trends Settings '!$B$3,B33 &lt;=ROUND($O$1*'Trends Settings '!$B$1,0)),
ROUND('Trends Settings '!$B$3*
IF(B33&gt;ROUND($O$1*'Trends Settings '!$B$1,0),INDIRECT("'2019 Equip Index Factors'!B"&amp;TEXT(ROUND(($O$1*'Trends Settings '!$B$1),0)+2,"0")),'2019 Equip Index Factors'!B34)*0.01,0),O32))</f>
        <v>16</v>
      </c>
      <c r="P33" s="37">
        <f ca="1">IF(OR(B33=1,'M&amp;E Property Good Factor'!O34&gt;'Trends Settings '!$B$3),
ROUND('M&amp;E Property Good Factor'!O34*IF(B33&gt;ROUND($P$1*'Trends Settings '!$B$1,0),
INDIRECT("'2019 Equip Index Factors'!B"&amp;TEXT(ROUND(($P$1*'Trends Settings '!$B$1),0)+2,"0")),
'2019 Equip Index Factors'!B34)*0.01,0),
IF(OR('M&amp;E Property Good Factor'!O33 &gt; 'Trends Settings '!$B$3,B33 &lt;=ROUND($P$1*'Trends Settings '!$B$1,0)),
ROUND('Trends Settings '!$B$3*
IF(B33&gt;ROUND($P$1*'Trends Settings '!$B$1,0),INDIRECT("'2019 Equip Index Factors'!B"&amp;TEXT(ROUND(($P$1*'Trends Settings '!$B$1),0)+2,"0")),'2019 Equip Index Factors'!B34)*0.01,0),P32))</f>
        <v>16</v>
      </c>
      <c r="Q33" s="37">
        <f ca="1">IF(OR(B33=1,'M&amp;E Property Good Factor'!P34&gt;'Trends Settings '!$B$3),
ROUND('M&amp;E Property Good Factor'!P34*IF(B33&gt;ROUND($Q$1*'Trends Settings '!$B$1,0),
INDIRECT("'2019 Equip Index Factors'!B"&amp;TEXT(ROUND(($Q$1*'Trends Settings '!$B$1),0)+2,"0")),
'2019 Equip Index Factors'!B34)*0.01,0),
IF(OR('M&amp;E Property Good Factor'!P33 &gt; 'Trends Settings '!$B$3,B33 &lt;=ROUND($Q$1*'Trends Settings '!$B$1,0)),
ROUND('Trends Settings '!$B$3*
IF(B33&gt;ROUND($Q$1*'Trends Settings '!$B$1,0),INDIRECT("'2019 Equip Index Factors'!B"&amp;TEXT(ROUND(($Q$1*'Trends Settings '!$B$1),0)+2,"0")),'2019 Equip Index Factors'!B34)*0.01,0),Q32))</f>
        <v>16</v>
      </c>
      <c r="R33" s="37">
        <f ca="1">IF(OR(B33=1,'M&amp;E Property Good Factor'!Q34&gt;'Trends Settings '!$B$3),
ROUND('M&amp;E Property Good Factor'!Q34*IF(B33&gt;ROUND($R$1*'Trends Settings '!$B$1,0),
INDIRECT("'2019 Equip Index Factors'!B"&amp;TEXT(ROUND(($R$1*'Trends Settings '!$B$1),0)+2,"0")),
'2019 Equip Index Factors'!B34)*0.01,0),
IF(OR('M&amp;E Property Good Factor'!Q33 &gt; 'Trends Settings '!$B$3,B33 &lt;=ROUND($R$1*'Trends Settings '!$B$1,0)),
ROUND('Trends Settings '!$B$3*
IF(B33&gt;ROUND($R$1*'Trends Settings '!$B$1,0),INDIRECT("'2019 Equip Index Factors'!B"&amp;TEXT(ROUND(($R$1*'Trends Settings '!$B$1),0)+2,"0")),'2019 Equip Index Factors'!B34)*0.01,0),R32))</f>
        <v>17</v>
      </c>
      <c r="S33" s="37">
        <f ca="1">IF(OR(B33=1,'M&amp;E Property Good Factor'!R34&gt;'Trends Settings '!$B$3),
ROUND('M&amp;E Property Good Factor'!R34*IF(B33&gt;ROUND($S$1*'Trends Settings '!$B$1,0),
INDIRECT("'2019 Equip Index Factors'!B"&amp;TEXT(ROUND(($S$1*'Trends Settings '!$B$1),0)+2,"0")),
'2019 Equip Index Factors'!B34)*0.01,0),
IF(OR('M&amp;E Property Good Factor'!R33 &gt; 'Trends Settings '!$B$3,B33 &lt;=ROUND($S$1*'Trends Settings '!$B$1,0)),
ROUND('Trends Settings '!$B$3*
IF(B33&gt;ROUND($S$1*'Trends Settings '!$B$1,0),INDIRECT("'2019 Equip Index Factors'!B"&amp;TEXT(ROUND(($S$1*'Trends Settings '!$B$1),0)+2,"0")),'2019 Equip Index Factors'!B34)*0.01,0),S32))</f>
        <v>18</v>
      </c>
      <c r="T33" s="37">
        <f ca="1">IF(OR(B33=1,'M&amp;E Property Good Factor'!S34&gt;'Trends Settings '!$B$3),
ROUND('M&amp;E Property Good Factor'!S34*IF(B33&gt;ROUND($T$1*'Trends Settings '!$B$1,0),
INDIRECT("'2019 Equip Index Factors'!B"&amp;TEXT(ROUND(($T$1*'Trends Settings '!$B$1),0)+2,"0")),
'2019 Equip Index Factors'!B34)*0.01,0),
IF(OR('M&amp;E Property Good Factor'!S33 &gt; 'Trends Settings '!$B$3,B33 &lt;=ROUND($T$1*'Trends Settings '!$B$1,0)),
ROUND('Trends Settings '!$B$3*
IF(B33&gt;ROUND($T$1*'Trends Settings '!$B$1,0),INDIRECT("'2019 Equip Index Factors'!B"&amp;TEXT(ROUND(($T$1*'Trends Settings '!$B$1),0)+2,"0")),'2019 Equip Index Factors'!B34)*0.01,0),T32))</f>
        <v>23</v>
      </c>
      <c r="U33" s="37">
        <f ca="1">IF(OR(B33=1,'M&amp;E Property Good Factor'!T34&gt;'Trends Settings '!$B$3),
ROUND('M&amp;E Property Good Factor'!T34*IF(B33&gt;ROUND($U$1*'Trends Settings '!$B$1,0),
INDIRECT("'2019 Equip Index Factors'!B"&amp;TEXT(ROUND(($U$1*'Trends Settings '!$B$1),0)+2,"0")),
'2019 Equip Index Factors'!B34)*0.01,0),
IF(OR('M&amp;E Property Good Factor'!T33 &gt; 'Trends Settings '!$B$3,B33 &lt;=ROUND($U$1*'Trends Settings '!$B$1,0)),
ROUND('Trends Settings '!$B$3*
IF(B33&gt;ROUND($U$1*'Trends Settings '!$B$1,0),INDIRECT("'2019 Equip Index Factors'!B"&amp;TEXT(ROUND(($U$1*'Trends Settings '!$B$1),0)+2,"0")),'2019 Equip Index Factors'!B34)*0.01,0),U32))</f>
        <v>44</v>
      </c>
      <c r="V33" s="37">
        <f ca="1">IF(OR(B33=1,'M&amp;E Property Good Factor'!U34&gt;'Trends Settings '!$B$3),
ROUND('M&amp;E Property Good Factor'!U34*IF(B33&gt;ROUND($V$1*'Trends Settings '!$B$1,0),
INDIRECT("'2019 Equip Index Factors'!B"&amp;TEXT(ROUND(($V$1*'Trends Settings '!$B$1),0)+2,"0")),
'2019 Equip Index Factors'!B34)*0.01,0),
IF(OR('M&amp;E Property Good Factor'!U33 &gt; 'Trends Settings '!$B$3,B33 &lt;=ROUND($V$1*'Trends Settings '!$B$1,0)),
ROUND('Trends Settings '!$B$3*
IF(B33&gt;ROUND($V$1*'Trends Settings '!$B$1,0),INDIRECT("'2019 Equip Index Factors'!B"&amp;TEXT(ROUND(($V$1*'Trends Settings '!$B$1),0)+2,"0")),'2019 Equip Index Factors'!B34)*0.01,0),V32))</f>
        <v>68</v>
      </c>
      <c r="W33" s="37">
        <f ca="1">IF(OR(B33=1,'M&amp;E Property Good Factor'!V34&gt;'Trends Settings '!$B$3),
ROUND('M&amp;E Property Good Factor'!V34*IF(B33&gt;ROUND($W$1*'Trends Settings '!$B$1,0),
INDIRECT("'2019 Equip Index Factors'!B"&amp;TEXT(ROUND(($W$1*'Trends Settings '!$B$1),0)+2,"0")),
'2019 Equip Index Factors'!B34)*0.01,0),
IF(OR('M&amp;E Property Good Factor'!V33 &gt; 'Trends Settings '!$B$3,B33 &lt;=ROUND($W$1*'Trends Settings '!$B$1,0)),
ROUND('Trends Settings '!$B$3*
IF(B33&gt;ROUND($W$1*'Trends Settings '!$B$1,0),INDIRECT("'2019 Equip Index Factors'!B"&amp;TEXT(ROUND(($W$1*'Trends Settings '!$B$1),0)+2,"0")),'2019 Equip Index Factors'!B34)*0.01,0),W32))</f>
        <v>90</v>
      </c>
    </row>
    <row r="34" spans="1:23" ht="12.75" customHeight="1">
      <c r="A34" s="60">
        <v>1987</v>
      </c>
      <c r="B34" s="32">
        <v>33</v>
      </c>
      <c r="C34" s="37">
        <f ca="1">IF(OR(B34=1,'M&amp;E Property Good Factor'!B35&gt;'Trends Settings '!$B$3),ROUND('M&amp;E Property Good Factor'!B35*IF(B34&gt;ROUND($C$1*'Trends Settings '!$B$1,0),INDIRECT("'2019 Equip Index Factors'!B"&amp;TEXT(ROUND(($C$1*'Trends Settings '!$B$1),0)+2,"0")),'2019 Equip Index Factors'!B35)*0.01,0),IF(OR('M&amp;E Property Good Factor'!B34 &gt; 'Trends Settings '!$B$3,B34 &lt;=ROUND($C$1*'Trends Settings '!$B$1,0)),ROUND('Trends Settings '!$B$3*IF(B34&gt;ROUND($C$1*'Trends Settings '!$B$1,0),INDIRECT("'2019 Equip Index Factors'!B"&amp;TEXT(ROUND(($C$1*'Trends Settings '!$B$1),0)+2,"0")),'2019 Equip Index Factors'!B35)*0.01,0),C33))</f>
        <v>11</v>
      </c>
      <c r="D34" s="37">
        <f ca="1">IF(OR(B34=1,'M&amp;E Property Good Factor'!C35&gt;'Trends Settings '!$B$3),
ROUND('M&amp;E Property Good Factor'!C35*IF(B34&gt;ROUND($D$1*'Trends Settings '!$B$1,0),
INDIRECT("'2019 Equip Index Factors'!B"&amp;TEXT(ROUND(($D$1*'Trends Settings '!$B$1),0)+2,"0")),
'2019 Equip Index Factors'!B35)*0.01,0),
IF(OR('M&amp;E Property Good Factor'!C34 &gt; 'Trends Settings '!$B$3,B34 &lt;=ROUND($D$1*'Trends Settings '!$B$1,0)),
ROUND('Trends Settings '!$B$3*
IF(B34&gt;ROUND($D$1*'Trends Settings '!$B$1,0),INDIRECT("'2019 Equip Index Factors'!B"&amp;TEXT(ROUND(($D$1*'Trends Settings '!$B$1),0)+2,"0")),'2019 Equip Index Factors'!B35)*0.01,0),D33))</f>
        <v>11</v>
      </c>
      <c r="E34" s="37">
        <f ca="1">IF(OR(B34=1,'M&amp;E Property Good Factor'!D35&gt;'Trends Settings '!$B$3),
ROUND('M&amp;E Property Good Factor'!D35*IF(B34&gt;ROUND($E$1*'Trends Settings '!$B$1,0),
INDIRECT("'2019 Equip Index Factors'!B"&amp;TEXT(ROUND(($E$1*'Trends Settings '!$B$1),0)+2,"0")),
'2019 Equip Index Factors'!B35)*0.01,0),
IF(OR('M&amp;E Property Good Factor'!D34 &gt; 'Trends Settings '!$B$3,B34 &lt;=ROUND($E$1*'Trends Settings '!$B$1,0)),
ROUND('Trends Settings '!$B$3*
IF(B34&gt;ROUND($E$1*'Trends Settings '!$B$1,0),INDIRECT("'2019 Equip Index Factors'!B"&amp;TEXT(ROUND(($E$1*'Trends Settings '!$B$1),0)+2,"0")),'2019 Equip Index Factors'!B35)*0.01,0),E33))</f>
        <v>11</v>
      </c>
      <c r="F34" s="37">
        <f ca="1">IF(OR(B34=1,'M&amp;E Property Good Factor'!E35&gt;'Trends Settings '!$B$3),
ROUND('M&amp;E Property Good Factor'!E35*IF(B34&gt;ROUND($F$1*'Trends Settings '!$B$1,0),
INDIRECT("'2019 Equip Index Factors'!B"&amp;TEXT(ROUND(($F$1*'Trends Settings '!$B$1),0)+2,"0")),
'2019 Equip Index Factors'!B35)*0.01,0),
IF(OR('M&amp;E Property Good Factor'!E34 &gt; 'Trends Settings '!$B$3,B34 &lt;=ROUND($F$1*'Trends Settings '!$B$1,0)),
ROUND('Trends Settings '!$B$3*
IF(B34&gt;ROUND($F$1*'Trends Settings '!$B$1,0),INDIRECT("'2019 Equip Index Factors'!B"&amp;TEXT(ROUND(($F$1*'Trends Settings '!$B$1),0)+2,"0")),'2019 Equip Index Factors'!B35)*0.01,0),F33))</f>
        <v>11</v>
      </c>
      <c r="G34" s="37">
        <f ca="1">IF(OR(B34=1,'M&amp;E Property Good Factor'!F35&gt;'Trends Settings '!$B$3),
ROUND('M&amp;E Property Good Factor'!F35*IF(B34&gt;ROUND($G$1*'Trends Settings '!$B$1,0),
INDIRECT("'2019 Equip Index Factors'!B"&amp;TEXT(ROUND(($G$1*'Trends Settings '!$B$1),0)+2,"0")),
'2019 Equip Index Factors'!B35)*0.01,0),
IF(OR('M&amp;E Property Good Factor'!F34 &gt; 'Trends Settings '!$B$3,B34 &lt;=ROUND($G$1*'Trends Settings '!$B$1,0)),
ROUND('Trends Settings '!$B$3*
IF(B34&gt;ROUND($G$1*'Trends Settings '!$B$1,0),INDIRECT("'2019 Equip Index Factors'!B"&amp;TEXT(ROUND(($G$1*'Trends Settings '!$B$1),0)+2,"0")),'2019 Equip Index Factors'!B35)*0.01,0),G33))</f>
        <v>12</v>
      </c>
      <c r="H34" s="37">
        <f ca="1">IF(OR(B34=1,'M&amp;E Property Good Factor'!G35&gt;'Trends Settings '!$B$3),
ROUND('M&amp;E Property Good Factor'!G35*IF(B34&gt;ROUND($H$1*'Trends Settings '!$B$1,0),
INDIRECT("'2019 Equip Index Factors'!B"&amp;TEXT(ROUND(($H$1*'Trends Settings '!$B$1),0)+2,"0")),
'2019 Equip Index Factors'!B35)*0.01,0),
IF(OR('M&amp;E Property Good Factor'!G34 &gt; 'Trends Settings '!$B$3,B34 &lt;=ROUND($H$1*'Trends Settings '!$B$1,0)),
ROUND('Trends Settings '!$B$3*
IF(B34&gt;ROUND($H$1*'Trends Settings '!$B$1,0),INDIRECT("'2019 Equip Index Factors'!B"&amp;TEXT(ROUND(($H$1*'Trends Settings '!$B$1),0)+2,"0")),'2019 Equip Index Factors'!B35)*0.01,0),H33))</f>
        <v>12</v>
      </c>
      <c r="I34" s="37">
        <f ca="1">IF(OR(B34=1,'M&amp;E Property Good Factor'!H35&gt;'Trends Settings '!$B$3),
ROUND('M&amp;E Property Good Factor'!H35*IF(B34&gt;ROUND($I$1*'Trends Settings '!$B$1,0),
INDIRECT("'2019 Equip Index Factors'!B"&amp;TEXT(ROUND(($I$1*'Trends Settings '!$B$1),0)+2,"0")),
'2019 Equip Index Factors'!B35)*0.01,0),
IF(OR('M&amp;E Property Good Factor'!H34 &gt; 'Trends Settings '!$B$3,B34 &lt;=ROUND($I$1*'Trends Settings '!$B$1,0)),
ROUND('Trends Settings '!$B$3*
IF(B34&gt;ROUND($I$1*'Trends Settings '!$B$1,0),INDIRECT("'2019 Equip Index Factors'!B"&amp;TEXT(ROUND(($I$1*'Trends Settings '!$B$1),0)+2,"0")),'2019 Equip Index Factors'!B35)*0.01,0),I33))</f>
        <v>12</v>
      </c>
      <c r="J34" s="37">
        <f ca="1">IF(OR(B34=1,'M&amp;E Property Good Factor'!I35&gt;'Trends Settings '!$B$3),
ROUND('M&amp;E Property Good Factor'!I35*IF(B34&gt;ROUND($J$1*'Trends Settings '!$B$1,0),
INDIRECT("'2019 Equip Index Factors'!B"&amp;TEXT(ROUND(($J$1*'Trends Settings '!$B$1),0)+2,"0")),
'2019 Equip Index Factors'!B35)*0.01,0),
IF(OR('M&amp;E Property Good Factor'!I34 &gt; 'Trends Settings '!$B$3,B34 &lt;=ROUND($J$1*'Trends Settings '!$B$1,0)),
ROUND('Trends Settings '!$B$3*
IF(B34&gt;ROUND($J$1*'Trends Settings '!$B$1,0),INDIRECT("'2019 Equip Index Factors'!B"&amp;TEXT(ROUND(($J$1*'Trends Settings '!$B$1),0)+2,"0")),'2019 Equip Index Factors'!B35)*0.01,0),J33))</f>
        <v>13</v>
      </c>
      <c r="K34" s="37">
        <f ca="1">IF(OR(B34=1,'M&amp;E Property Good Factor'!J35&gt;'Trends Settings '!$B$3),
ROUND('M&amp;E Property Good Factor'!J35*IF(B34&gt;ROUND($K$1*'Trends Settings '!$B$1,0),
INDIRECT("'2019 Equip Index Factors'!B"&amp;TEXT(ROUND(($K$1*'Trends Settings '!$B$1),0)+2,"0")),
'2019 Equip Index Factors'!B35)*0.01,0),
IF(OR('M&amp;E Property Good Factor'!J34 &gt; 'Trends Settings '!$B$3,B34 &lt;=ROUND($K$1*'Trends Settings '!$B$1,0)),
ROUND('Trends Settings '!$B$3*
IF(B34&gt;ROUND($K$1*'Trends Settings '!$B$1,0),INDIRECT("'2019 Equip Index Factors'!B"&amp;TEXT(ROUND(($K$1*'Trends Settings '!$B$1),0)+2,"0")),'2019 Equip Index Factors'!B35)*0.01,0),K33))</f>
        <v>13</v>
      </c>
      <c r="L34" s="37">
        <f ca="1">IF(OR(B34=1,'M&amp;E Property Good Factor'!K35&gt;'Trends Settings '!$B$3),
ROUND('M&amp;E Property Good Factor'!K35*IF(B34&gt;ROUND($L$1*'Trends Settings '!$B$1,0),
INDIRECT("'2019 Equip Index Factors'!B"&amp;TEXT(ROUND(($L$1*'Trends Settings '!$B$1),0)+2,"0")),
'2019 Equip Index Factors'!B35)*0.01,0),
IF(OR('M&amp;E Property Good Factor'!K34 &gt; 'Trends Settings '!$B$3,B34 &lt;=ROUND($L$1*'Trends Settings '!$B$1,0)),
ROUND('Trends Settings '!$B$3*
IF(B34&gt;ROUND($L$1*'Trends Settings '!$B$1,0),INDIRECT("'2019 Equip Index Factors'!B"&amp;TEXT(ROUND(($L$1*'Trends Settings '!$B$1),0)+2,"0")),'2019 Equip Index Factors'!B35)*0.01,0),L33))</f>
        <v>14</v>
      </c>
      <c r="M34" s="37">
        <f ca="1">IF(OR(B34=1,'M&amp;E Property Good Factor'!L35&gt;'Trends Settings '!$B$3),
ROUND('M&amp;E Property Good Factor'!L35*IF(B34&gt;ROUND($M$1*'Trends Settings '!$B$1,0),
INDIRECT("'2019 Equip Index Factors'!B"&amp;TEXT(ROUND(($M$1*'Trends Settings '!$B$1),0)+2,"0")),
'2019 Equip Index Factors'!B35)*0.01,0),
IF(OR('M&amp;E Property Good Factor'!L34 &gt; 'Trends Settings '!$B$3,B34 &lt;=ROUND($M$1*'Trends Settings '!$B$1,0)),
ROUND('Trends Settings '!$B$3*
IF(B34&gt;ROUND($M$1*'Trends Settings '!$B$1,0),INDIRECT("'2019 Equip Index Factors'!B"&amp;TEXT(ROUND(($M$1*'Trends Settings '!$B$1),0)+2,"0")),'2019 Equip Index Factors'!B35)*0.01,0),M33))</f>
        <v>15</v>
      </c>
      <c r="N34" s="37">
        <f ca="1">IF(OR(B34=1,'M&amp;E Property Good Factor'!M35&gt;'Trends Settings '!$B$3),
ROUND('M&amp;E Property Good Factor'!M35*IF(B34&gt;ROUND($N$1*'Trends Settings '!$B$1,0),
INDIRECT("'2019 Equip Index Factors'!B"&amp;TEXT(ROUND(($N$1*'Trends Settings '!$B$1),0)+2,"0")),
'2019 Equip Index Factors'!B35)*0.01,0),
IF(OR('M&amp;E Property Good Factor'!M34 &gt; 'Trends Settings '!$B$3,B34 &lt;=ROUND($N$1*'Trends Settings '!$B$1,0)),
ROUND('Trends Settings '!$B$3*
IF(B34&gt;ROUND($N$1*'Trends Settings '!$B$1,0),INDIRECT("'2019 Equip Index Factors'!B"&amp;TEXT(ROUND(($N$1*'Trends Settings '!$B$1),0)+2,"0")),'2019 Equip Index Factors'!B35)*0.01,0),N33))</f>
        <v>15</v>
      </c>
      <c r="O34" s="37">
        <f ca="1">IF(OR(B34=1,'M&amp;E Property Good Factor'!N35&gt;'Trends Settings '!$B$3),
ROUND('M&amp;E Property Good Factor'!N35*IF(B34&gt;ROUND($O$1*'Trends Settings '!$B$1,0),
INDIRECT("'2019 Equip Index Factors'!B"&amp;TEXT(ROUND(($O$1*'Trends Settings '!$B$1),0)+2,"0")),
'2019 Equip Index Factors'!B35)*0.01,0),
IF(OR('M&amp;E Property Good Factor'!N34 &gt; 'Trends Settings '!$B$3,B34 &lt;=ROUND($O$1*'Trends Settings '!$B$1,0)),
ROUND('Trends Settings '!$B$3*
IF(B34&gt;ROUND($O$1*'Trends Settings '!$B$1,0),INDIRECT("'2019 Equip Index Factors'!B"&amp;TEXT(ROUND(($O$1*'Trends Settings '!$B$1),0)+2,"0")),'2019 Equip Index Factors'!B35)*0.01,0),O33))</f>
        <v>16</v>
      </c>
      <c r="P34" s="37">
        <f ca="1">IF(OR(B34=1,'M&amp;E Property Good Factor'!O35&gt;'Trends Settings '!$B$3),
ROUND('M&amp;E Property Good Factor'!O35*IF(B34&gt;ROUND($P$1*'Trends Settings '!$B$1,0),
INDIRECT("'2019 Equip Index Factors'!B"&amp;TEXT(ROUND(($P$1*'Trends Settings '!$B$1),0)+2,"0")),
'2019 Equip Index Factors'!B35)*0.01,0),
IF(OR('M&amp;E Property Good Factor'!O34 &gt; 'Trends Settings '!$B$3,B34 &lt;=ROUND($P$1*'Trends Settings '!$B$1,0)),
ROUND('Trends Settings '!$B$3*
IF(B34&gt;ROUND($P$1*'Trends Settings '!$B$1,0),INDIRECT("'2019 Equip Index Factors'!B"&amp;TEXT(ROUND(($P$1*'Trends Settings '!$B$1),0)+2,"0")),'2019 Equip Index Factors'!B35)*0.01,0),P33))</f>
        <v>16</v>
      </c>
      <c r="Q34" s="37">
        <f ca="1">IF(OR(B34=1,'M&amp;E Property Good Factor'!P35&gt;'Trends Settings '!$B$3),
ROUND('M&amp;E Property Good Factor'!P35*IF(B34&gt;ROUND($Q$1*'Trends Settings '!$B$1,0),
INDIRECT("'2019 Equip Index Factors'!B"&amp;TEXT(ROUND(($Q$1*'Trends Settings '!$B$1),0)+2,"0")),
'2019 Equip Index Factors'!B35)*0.01,0),
IF(OR('M&amp;E Property Good Factor'!P34 &gt; 'Trends Settings '!$B$3,B34 &lt;=ROUND($Q$1*'Trends Settings '!$B$1,0)),
ROUND('Trends Settings '!$B$3*
IF(B34&gt;ROUND($Q$1*'Trends Settings '!$B$1,0),INDIRECT("'2019 Equip Index Factors'!B"&amp;TEXT(ROUND(($Q$1*'Trends Settings '!$B$1),0)+2,"0")),'2019 Equip Index Factors'!B35)*0.01,0),Q33))</f>
        <v>16</v>
      </c>
      <c r="R34" s="37">
        <f ca="1">IF(OR(B34=1,'M&amp;E Property Good Factor'!Q35&gt;'Trends Settings '!$B$3),
ROUND('M&amp;E Property Good Factor'!Q35*IF(B34&gt;ROUND($R$1*'Trends Settings '!$B$1,0),
INDIRECT("'2019 Equip Index Factors'!B"&amp;TEXT(ROUND(($R$1*'Trends Settings '!$B$1),0)+2,"0")),
'2019 Equip Index Factors'!B35)*0.01,0),
IF(OR('M&amp;E Property Good Factor'!Q34 &gt; 'Trends Settings '!$B$3,B34 &lt;=ROUND($R$1*'Trends Settings '!$B$1,0)),
ROUND('Trends Settings '!$B$3*
IF(B34&gt;ROUND($R$1*'Trends Settings '!$B$1,0),INDIRECT("'2019 Equip Index Factors'!B"&amp;TEXT(ROUND(($R$1*'Trends Settings '!$B$1),0)+2,"0")),'2019 Equip Index Factors'!B35)*0.01,0),R33))</f>
        <v>17</v>
      </c>
      <c r="S34" s="37">
        <f ca="1">IF(OR(B34=1,'M&amp;E Property Good Factor'!R35&gt;'Trends Settings '!$B$3),
ROUND('M&amp;E Property Good Factor'!R35*IF(B34&gt;ROUND($S$1*'Trends Settings '!$B$1,0),
INDIRECT("'2019 Equip Index Factors'!B"&amp;TEXT(ROUND(($S$1*'Trends Settings '!$B$1),0)+2,"0")),
'2019 Equip Index Factors'!B35)*0.01,0),
IF(OR('M&amp;E Property Good Factor'!R34 &gt; 'Trends Settings '!$B$3,B34 &lt;=ROUND($S$1*'Trends Settings '!$B$1,0)),
ROUND('Trends Settings '!$B$3*
IF(B34&gt;ROUND($S$1*'Trends Settings '!$B$1,0),INDIRECT("'2019 Equip Index Factors'!B"&amp;TEXT(ROUND(($S$1*'Trends Settings '!$B$1),0)+2,"0")),'2019 Equip Index Factors'!B35)*0.01,0),S33))</f>
        <v>18</v>
      </c>
      <c r="T34" s="37">
        <f ca="1">IF(OR(B34=1,'M&amp;E Property Good Factor'!S35&gt;'Trends Settings '!$B$3),
ROUND('M&amp;E Property Good Factor'!S35*IF(B34&gt;ROUND($T$1*'Trends Settings '!$B$1,0),
INDIRECT("'2019 Equip Index Factors'!B"&amp;TEXT(ROUND(($T$1*'Trends Settings '!$B$1),0)+2,"0")),
'2019 Equip Index Factors'!B35)*0.01,0),
IF(OR('M&amp;E Property Good Factor'!S34 &gt; 'Trends Settings '!$B$3,B34 &lt;=ROUND($T$1*'Trends Settings '!$B$1,0)),
ROUND('Trends Settings '!$B$3*
IF(B34&gt;ROUND($T$1*'Trends Settings '!$B$1,0),INDIRECT("'2019 Equip Index Factors'!B"&amp;TEXT(ROUND(($T$1*'Trends Settings '!$B$1),0)+2,"0")),'2019 Equip Index Factors'!B35)*0.01,0),T33))</f>
        <v>21</v>
      </c>
      <c r="U34" s="37">
        <f ca="1">IF(OR(B34=1,'M&amp;E Property Good Factor'!T35&gt;'Trends Settings '!$B$3),
ROUND('M&amp;E Property Good Factor'!T35*IF(B34&gt;ROUND($U$1*'Trends Settings '!$B$1,0),
INDIRECT("'2019 Equip Index Factors'!B"&amp;TEXT(ROUND(($U$1*'Trends Settings '!$B$1),0)+2,"0")),
'2019 Equip Index Factors'!B35)*0.01,0),
IF(OR('M&amp;E Property Good Factor'!T34 &gt; 'Trends Settings '!$B$3,B34 &lt;=ROUND($U$1*'Trends Settings '!$B$1,0)),
ROUND('Trends Settings '!$B$3*
IF(B34&gt;ROUND($U$1*'Trends Settings '!$B$1,0),INDIRECT("'2019 Equip Index Factors'!B"&amp;TEXT(ROUND(($U$1*'Trends Settings '!$B$1),0)+2,"0")),'2019 Equip Index Factors'!B35)*0.01,0),U33))</f>
        <v>44</v>
      </c>
      <c r="V34" s="37">
        <f ca="1">IF(OR(B34=1,'M&amp;E Property Good Factor'!U35&gt;'Trends Settings '!$B$3),
ROUND('M&amp;E Property Good Factor'!U35*IF(B34&gt;ROUND($V$1*'Trends Settings '!$B$1,0),
INDIRECT("'2019 Equip Index Factors'!B"&amp;TEXT(ROUND(($V$1*'Trends Settings '!$B$1),0)+2,"0")),
'2019 Equip Index Factors'!B35)*0.01,0),
IF(OR('M&amp;E Property Good Factor'!U34 &gt; 'Trends Settings '!$B$3,B34 &lt;=ROUND($V$1*'Trends Settings '!$B$1,0)),
ROUND('Trends Settings '!$B$3*
IF(B34&gt;ROUND($V$1*'Trends Settings '!$B$1,0),INDIRECT("'2019 Equip Index Factors'!B"&amp;TEXT(ROUND(($V$1*'Trends Settings '!$B$1),0)+2,"0")),'2019 Equip Index Factors'!B35)*0.01,0),V33))</f>
        <v>67</v>
      </c>
      <c r="W34" s="37">
        <f ca="1">IF(OR(B34=1,'M&amp;E Property Good Factor'!V35&gt;'Trends Settings '!$B$3),
ROUND('M&amp;E Property Good Factor'!V35*IF(B34&gt;ROUND($W$1*'Trends Settings '!$B$1,0),
INDIRECT("'2019 Equip Index Factors'!B"&amp;TEXT(ROUND(($W$1*'Trends Settings '!$B$1),0)+2,"0")),
'2019 Equip Index Factors'!B35)*0.01,0),
IF(OR('M&amp;E Property Good Factor'!V34 &gt; 'Trends Settings '!$B$3,B34 &lt;=ROUND($W$1*'Trends Settings '!$B$1,0)),
ROUND('Trends Settings '!$B$3*
IF(B34&gt;ROUND($W$1*'Trends Settings '!$B$1,0),INDIRECT("'2019 Equip Index Factors'!B"&amp;TEXT(ROUND(($W$1*'Trends Settings '!$B$1),0)+2,"0")),'2019 Equip Index Factors'!B35)*0.01,0),W33))</f>
        <v>90</v>
      </c>
    </row>
    <row r="35" spans="1:23" ht="12.75" customHeight="1">
      <c r="A35" s="60">
        <v>1986</v>
      </c>
      <c r="B35" s="32">
        <v>34</v>
      </c>
      <c r="C35" s="37">
        <f ca="1">IF(OR(B35=1,'M&amp;E Property Good Factor'!B36&gt;'Trends Settings '!$B$3),ROUND('M&amp;E Property Good Factor'!B36*IF(B35&gt;ROUND($C$1*'Trends Settings '!$B$1,0),INDIRECT("'2019 Equip Index Factors'!B"&amp;TEXT(ROUND(($C$1*'Trends Settings '!$B$1),0)+2,"0")),'2019 Equip Index Factors'!B36)*0.01,0),IF(OR('M&amp;E Property Good Factor'!B35 &gt; 'Trends Settings '!$B$3,B35 &lt;=ROUND($C$1*'Trends Settings '!$B$1,0)),ROUND('Trends Settings '!$B$3*IF(B35&gt;ROUND($C$1*'Trends Settings '!$B$1,0),INDIRECT("'2019 Equip Index Factors'!B"&amp;TEXT(ROUND(($C$1*'Trends Settings '!$B$1),0)+2,"0")),'2019 Equip Index Factors'!B36)*0.01,0),C34))</f>
        <v>11</v>
      </c>
      <c r="D35" s="37">
        <f ca="1">IF(OR(B35=1,'M&amp;E Property Good Factor'!C36&gt;'Trends Settings '!$B$3),
ROUND('M&amp;E Property Good Factor'!C36*IF(B35&gt;ROUND($D$1*'Trends Settings '!$B$1,0),
INDIRECT("'2019 Equip Index Factors'!B"&amp;TEXT(ROUND(($D$1*'Trends Settings '!$B$1),0)+2,"0")),
'2019 Equip Index Factors'!B36)*0.01,0),
IF(OR('M&amp;E Property Good Factor'!C35 &gt; 'Trends Settings '!$B$3,B35 &lt;=ROUND($D$1*'Trends Settings '!$B$1,0)),
ROUND('Trends Settings '!$B$3*
IF(B35&gt;ROUND($D$1*'Trends Settings '!$B$1,0),INDIRECT("'2019 Equip Index Factors'!B"&amp;TEXT(ROUND(($D$1*'Trends Settings '!$B$1),0)+2,"0")),'2019 Equip Index Factors'!B36)*0.01,0),D34))</f>
        <v>11</v>
      </c>
      <c r="E35" s="37">
        <f ca="1">IF(OR(B35=1,'M&amp;E Property Good Factor'!D36&gt;'Trends Settings '!$B$3),
ROUND('M&amp;E Property Good Factor'!D36*IF(B35&gt;ROUND($E$1*'Trends Settings '!$B$1,0),
INDIRECT("'2019 Equip Index Factors'!B"&amp;TEXT(ROUND(($E$1*'Trends Settings '!$B$1),0)+2,"0")),
'2019 Equip Index Factors'!B36)*0.01,0),
IF(OR('M&amp;E Property Good Factor'!D35 &gt; 'Trends Settings '!$B$3,B35 &lt;=ROUND($E$1*'Trends Settings '!$B$1,0)),
ROUND('Trends Settings '!$B$3*
IF(B35&gt;ROUND($E$1*'Trends Settings '!$B$1,0),INDIRECT("'2019 Equip Index Factors'!B"&amp;TEXT(ROUND(($E$1*'Trends Settings '!$B$1),0)+2,"0")),'2019 Equip Index Factors'!B36)*0.01,0),E34))</f>
        <v>11</v>
      </c>
      <c r="F35" s="37">
        <f ca="1">IF(OR(B35=1,'M&amp;E Property Good Factor'!E36&gt;'Trends Settings '!$B$3),
ROUND('M&amp;E Property Good Factor'!E36*IF(B35&gt;ROUND($F$1*'Trends Settings '!$B$1,0),
INDIRECT("'2019 Equip Index Factors'!B"&amp;TEXT(ROUND(($F$1*'Trends Settings '!$B$1),0)+2,"0")),
'2019 Equip Index Factors'!B36)*0.01,0),
IF(OR('M&amp;E Property Good Factor'!E35 &gt; 'Trends Settings '!$B$3,B35 &lt;=ROUND($F$1*'Trends Settings '!$B$1,0)),
ROUND('Trends Settings '!$B$3*
IF(B35&gt;ROUND($F$1*'Trends Settings '!$B$1,0),INDIRECT("'2019 Equip Index Factors'!B"&amp;TEXT(ROUND(($F$1*'Trends Settings '!$B$1),0)+2,"0")),'2019 Equip Index Factors'!B36)*0.01,0),F34))</f>
        <v>11</v>
      </c>
      <c r="G35" s="37">
        <f ca="1">IF(OR(B35=1,'M&amp;E Property Good Factor'!F36&gt;'Trends Settings '!$B$3),
ROUND('M&amp;E Property Good Factor'!F36*IF(B35&gt;ROUND($G$1*'Trends Settings '!$B$1,0),
INDIRECT("'2019 Equip Index Factors'!B"&amp;TEXT(ROUND(($G$1*'Trends Settings '!$B$1),0)+2,"0")),
'2019 Equip Index Factors'!B36)*0.01,0),
IF(OR('M&amp;E Property Good Factor'!F35 &gt; 'Trends Settings '!$B$3,B35 &lt;=ROUND($G$1*'Trends Settings '!$B$1,0)),
ROUND('Trends Settings '!$B$3*
IF(B35&gt;ROUND($G$1*'Trends Settings '!$B$1,0),INDIRECT("'2019 Equip Index Factors'!B"&amp;TEXT(ROUND(($G$1*'Trends Settings '!$B$1),0)+2,"0")),'2019 Equip Index Factors'!B36)*0.01,0),G34))</f>
        <v>12</v>
      </c>
      <c r="H35" s="37">
        <f ca="1">IF(OR(B35=1,'M&amp;E Property Good Factor'!G36&gt;'Trends Settings '!$B$3),
ROUND('M&amp;E Property Good Factor'!G36*IF(B35&gt;ROUND($H$1*'Trends Settings '!$B$1,0),
INDIRECT("'2019 Equip Index Factors'!B"&amp;TEXT(ROUND(($H$1*'Trends Settings '!$B$1),0)+2,"0")),
'2019 Equip Index Factors'!B36)*0.01,0),
IF(OR('M&amp;E Property Good Factor'!G35 &gt; 'Trends Settings '!$B$3,B35 &lt;=ROUND($H$1*'Trends Settings '!$B$1,0)),
ROUND('Trends Settings '!$B$3*
IF(B35&gt;ROUND($H$1*'Trends Settings '!$B$1,0),INDIRECT("'2019 Equip Index Factors'!B"&amp;TEXT(ROUND(($H$1*'Trends Settings '!$B$1),0)+2,"0")),'2019 Equip Index Factors'!B36)*0.01,0),H34))</f>
        <v>12</v>
      </c>
      <c r="I35" s="37">
        <f ca="1">IF(OR(B35=1,'M&amp;E Property Good Factor'!H36&gt;'Trends Settings '!$B$3),
ROUND('M&amp;E Property Good Factor'!H36*IF(B35&gt;ROUND($I$1*'Trends Settings '!$B$1,0),
INDIRECT("'2019 Equip Index Factors'!B"&amp;TEXT(ROUND(($I$1*'Trends Settings '!$B$1),0)+2,"0")),
'2019 Equip Index Factors'!B36)*0.01,0),
IF(OR('M&amp;E Property Good Factor'!H35 &gt; 'Trends Settings '!$B$3,B35 &lt;=ROUND($I$1*'Trends Settings '!$B$1,0)),
ROUND('Trends Settings '!$B$3*
IF(B35&gt;ROUND($I$1*'Trends Settings '!$B$1,0),INDIRECT("'2019 Equip Index Factors'!B"&amp;TEXT(ROUND(($I$1*'Trends Settings '!$B$1),0)+2,"0")),'2019 Equip Index Factors'!B36)*0.01,0),I34))</f>
        <v>12</v>
      </c>
      <c r="J35" s="37">
        <f ca="1">IF(OR(B35=1,'M&amp;E Property Good Factor'!I36&gt;'Trends Settings '!$B$3),
ROUND('M&amp;E Property Good Factor'!I36*IF(B35&gt;ROUND($J$1*'Trends Settings '!$B$1,0),
INDIRECT("'2019 Equip Index Factors'!B"&amp;TEXT(ROUND(($J$1*'Trends Settings '!$B$1),0)+2,"0")),
'2019 Equip Index Factors'!B36)*0.01,0),
IF(OR('M&amp;E Property Good Factor'!I35 &gt; 'Trends Settings '!$B$3,B35 &lt;=ROUND($J$1*'Trends Settings '!$B$1,0)),
ROUND('Trends Settings '!$B$3*
IF(B35&gt;ROUND($J$1*'Trends Settings '!$B$1,0),INDIRECT("'2019 Equip Index Factors'!B"&amp;TEXT(ROUND(($J$1*'Trends Settings '!$B$1),0)+2,"0")),'2019 Equip Index Factors'!B36)*0.01,0),J34))</f>
        <v>13</v>
      </c>
      <c r="K35" s="37">
        <f ca="1">IF(OR(B35=1,'M&amp;E Property Good Factor'!J36&gt;'Trends Settings '!$B$3),
ROUND('M&amp;E Property Good Factor'!J36*IF(B35&gt;ROUND($K$1*'Trends Settings '!$B$1,0),
INDIRECT("'2019 Equip Index Factors'!B"&amp;TEXT(ROUND(($K$1*'Trends Settings '!$B$1),0)+2,"0")),
'2019 Equip Index Factors'!B36)*0.01,0),
IF(OR('M&amp;E Property Good Factor'!J35 &gt; 'Trends Settings '!$B$3,B35 &lt;=ROUND($K$1*'Trends Settings '!$B$1,0)),
ROUND('Trends Settings '!$B$3*
IF(B35&gt;ROUND($K$1*'Trends Settings '!$B$1,0),INDIRECT("'2019 Equip Index Factors'!B"&amp;TEXT(ROUND(($K$1*'Trends Settings '!$B$1),0)+2,"0")),'2019 Equip Index Factors'!B36)*0.01,0),K34))</f>
        <v>13</v>
      </c>
      <c r="L35" s="37">
        <f ca="1">IF(OR(B35=1,'M&amp;E Property Good Factor'!K36&gt;'Trends Settings '!$B$3),
ROUND('M&amp;E Property Good Factor'!K36*IF(B35&gt;ROUND($L$1*'Trends Settings '!$B$1,0),
INDIRECT("'2019 Equip Index Factors'!B"&amp;TEXT(ROUND(($L$1*'Trends Settings '!$B$1),0)+2,"0")),
'2019 Equip Index Factors'!B36)*0.01,0),
IF(OR('M&amp;E Property Good Factor'!K35 &gt; 'Trends Settings '!$B$3,B35 &lt;=ROUND($L$1*'Trends Settings '!$B$1,0)),
ROUND('Trends Settings '!$B$3*
IF(B35&gt;ROUND($L$1*'Trends Settings '!$B$1,0),INDIRECT("'2019 Equip Index Factors'!B"&amp;TEXT(ROUND(($L$1*'Trends Settings '!$B$1),0)+2,"0")),'2019 Equip Index Factors'!B36)*0.01,0),L34))</f>
        <v>14</v>
      </c>
      <c r="M35" s="37">
        <f ca="1">IF(OR(B35=1,'M&amp;E Property Good Factor'!L36&gt;'Trends Settings '!$B$3),
ROUND('M&amp;E Property Good Factor'!L36*IF(B35&gt;ROUND($M$1*'Trends Settings '!$B$1,0),
INDIRECT("'2019 Equip Index Factors'!B"&amp;TEXT(ROUND(($M$1*'Trends Settings '!$B$1),0)+2,"0")),
'2019 Equip Index Factors'!B36)*0.01,0),
IF(OR('M&amp;E Property Good Factor'!L35 &gt; 'Trends Settings '!$B$3,B35 &lt;=ROUND($M$1*'Trends Settings '!$B$1,0)),
ROUND('Trends Settings '!$B$3*
IF(B35&gt;ROUND($M$1*'Trends Settings '!$B$1,0),INDIRECT("'2019 Equip Index Factors'!B"&amp;TEXT(ROUND(($M$1*'Trends Settings '!$B$1),0)+2,"0")),'2019 Equip Index Factors'!B36)*0.01,0),M34))</f>
        <v>15</v>
      </c>
      <c r="N35" s="37">
        <f ca="1">IF(OR(B35=1,'M&amp;E Property Good Factor'!M36&gt;'Trends Settings '!$B$3),
ROUND('M&amp;E Property Good Factor'!M36*IF(B35&gt;ROUND($N$1*'Trends Settings '!$B$1,0),
INDIRECT("'2019 Equip Index Factors'!B"&amp;TEXT(ROUND(($N$1*'Trends Settings '!$B$1),0)+2,"0")),
'2019 Equip Index Factors'!B36)*0.01,0),
IF(OR('M&amp;E Property Good Factor'!M35 &gt; 'Trends Settings '!$B$3,B35 &lt;=ROUND($N$1*'Trends Settings '!$B$1,0)),
ROUND('Trends Settings '!$B$3*
IF(B35&gt;ROUND($N$1*'Trends Settings '!$B$1,0),INDIRECT("'2019 Equip Index Factors'!B"&amp;TEXT(ROUND(($N$1*'Trends Settings '!$B$1),0)+2,"0")),'2019 Equip Index Factors'!B36)*0.01,0),N34))</f>
        <v>15</v>
      </c>
      <c r="O35" s="37">
        <f ca="1">IF(OR(B35=1,'M&amp;E Property Good Factor'!N36&gt;'Trends Settings '!$B$3),
ROUND('M&amp;E Property Good Factor'!N36*IF(B35&gt;ROUND($O$1*'Trends Settings '!$B$1,0),
INDIRECT("'2019 Equip Index Factors'!B"&amp;TEXT(ROUND(($O$1*'Trends Settings '!$B$1),0)+2,"0")),
'2019 Equip Index Factors'!B36)*0.01,0),
IF(OR('M&amp;E Property Good Factor'!N35 &gt; 'Trends Settings '!$B$3,B35 &lt;=ROUND($O$1*'Trends Settings '!$B$1,0)),
ROUND('Trends Settings '!$B$3*
IF(B35&gt;ROUND($O$1*'Trends Settings '!$B$1,0),INDIRECT("'2019 Equip Index Factors'!B"&amp;TEXT(ROUND(($O$1*'Trends Settings '!$B$1),0)+2,"0")),'2019 Equip Index Factors'!B36)*0.01,0),O34))</f>
        <v>16</v>
      </c>
      <c r="P35" s="37">
        <f ca="1">IF(OR(B35=1,'M&amp;E Property Good Factor'!O36&gt;'Trends Settings '!$B$3),
ROUND('M&amp;E Property Good Factor'!O36*IF(B35&gt;ROUND($P$1*'Trends Settings '!$B$1,0),
INDIRECT("'2019 Equip Index Factors'!B"&amp;TEXT(ROUND(($P$1*'Trends Settings '!$B$1),0)+2,"0")),
'2019 Equip Index Factors'!B36)*0.01,0),
IF(OR('M&amp;E Property Good Factor'!O35 &gt; 'Trends Settings '!$B$3,B35 &lt;=ROUND($P$1*'Trends Settings '!$B$1,0)),
ROUND('Trends Settings '!$B$3*
IF(B35&gt;ROUND($P$1*'Trends Settings '!$B$1,0),INDIRECT("'2019 Equip Index Factors'!B"&amp;TEXT(ROUND(($P$1*'Trends Settings '!$B$1),0)+2,"0")),'2019 Equip Index Factors'!B36)*0.01,0),P34))</f>
        <v>16</v>
      </c>
      <c r="Q35" s="37">
        <f ca="1">IF(OR(B35=1,'M&amp;E Property Good Factor'!P36&gt;'Trends Settings '!$B$3),
ROUND('M&amp;E Property Good Factor'!P36*IF(B35&gt;ROUND($Q$1*'Trends Settings '!$B$1,0),
INDIRECT("'2019 Equip Index Factors'!B"&amp;TEXT(ROUND(($Q$1*'Trends Settings '!$B$1),0)+2,"0")),
'2019 Equip Index Factors'!B36)*0.01,0),
IF(OR('M&amp;E Property Good Factor'!P35 &gt; 'Trends Settings '!$B$3,B35 &lt;=ROUND($Q$1*'Trends Settings '!$B$1,0)),
ROUND('Trends Settings '!$B$3*
IF(B35&gt;ROUND($Q$1*'Trends Settings '!$B$1,0),INDIRECT("'2019 Equip Index Factors'!B"&amp;TEXT(ROUND(($Q$1*'Trends Settings '!$B$1),0)+2,"0")),'2019 Equip Index Factors'!B36)*0.01,0),Q34))</f>
        <v>16</v>
      </c>
      <c r="R35" s="37">
        <f ca="1">IF(OR(B35=1,'M&amp;E Property Good Factor'!Q36&gt;'Trends Settings '!$B$3),
ROUND('M&amp;E Property Good Factor'!Q36*IF(B35&gt;ROUND($R$1*'Trends Settings '!$B$1,0),
INDIRECT("'2019 Equip Index Factors'!B"&amp;TEXT(ROUND(($R$1*'Trends Settings '!$B$1),0)+2,"0")),
'2019 Equip Index Factors'!B36)*0.01,0),
IF(OR('M&amp;E Property Good Factor'!Q35 &gt; 'Trends Settings '!$B$3,B35 &lt;=ROUND($R$1*'Trends Settings '!$B$1,0)),
ROUND('Trends Settings '!$B$3*
IF(B35&gt;ROUND($R$1*'Trends Settings '!$B$1,0),INDIRECT("'2019 Equip Index Factors'!B"&amp;TEXT(ROUND(($R$1*'Trends Settings '!$B$1),0)+2,"0")),'2019 Equip Index Factors'!B36)*0.01,0),R34))</f>
        <v>17</v>
      </c>
      <c r="S35" s="37">
        <f ca="1">IF(OR(B35=1,'M&amp;E Property Good Factor'!R36&gt;'Trends Settings '!$B$3),
ROUND('M&amp;E Property Good Factor'!R36*IF(B35&gt;ROUND($S$1*'Trends Settings '!$B$1,0),
INDIRECT("'2019 Equip Index Factors'!B"&amp;TEXT(ROUND(($S$1*'Trends Settings '!$B$1),0)+2,"0")),
'2019 Equip Index Factors'!B36)*0.01,0),
IF(OR('M&amp;E Property Good Factor'!R35 &gt; 'Trends Settings '!$B$3,B35 &lt;=ROUND($S$1*'Trends Settings '!$B$1,0)),
ROUND('Trends Settings '!$B$3*
IF(B35&gt;ROUND($S$1*'Trends Settings '!$B$1,0),INDIRECT("'2019 Equip Index Factors'!B"&amp;TEXT(ROUND(($S$1*'Trends Settings '!$B$1),0)+2,"0")),'2019 Equip Index Factors'!B36)*0.01,0),S34))</f>
        <v>18</v>
      </c>
      <c r="T35" s="37">
        <f ca="1">IF(OR(B35=1,'M&amp;E Property Good Factor'!S36&gt;'Trends Settings '!$B$3),
ROUND('M&amp;E Property Good Factor'!S36*IF(B35&gt;ROUND($T$1*'Trends Settings '!$B$1,0),
INDIRECT("'2019 Equip Index Factors'!B"&amp;TEXT(ROUND(($T$1*'Trends Settings '!$B$1),0)+2,"0")),
'2019 Equip Index Factors'!B36)*0.01,0),
IF(OR('M&amp;E Property Good Factor'!S35 &gt; 'Trends Settings '!$B$3,B35 &lt;=ROUND($T$1*'Trends Settings '!$B$1,0)),
ROUND('Trends Settings '!$B$3*
IF(B35&gt;ROUND($T$1*'Trends Settings '!$B$1,0),INDIRECT("'2019 Equip Index Factors'!B"&amp;TEXT(ROUND(($T$1*'Trends Settings '!$B$1),0)+2,"0")),'2019 Equip Index Factors'!B36)*0.01,0),T34))</f>
        <v>19</v>
      </c>
      <c r="U35" s="37">
        <f ca="1">IF(OR(B35=1,'M&amp;E Property Good Factor'!T36&gt;'Trends Settings '!$B$3),
ROUND('M&amp;E Property Good Factor'!T36*IF(B35&gt;ROUND($U$1*'Trends Settings '!$B$1,0),
INDIRECT("'2019 Equip Index Factors'!B"&amp;TEXT(ROUND(($U$1*'Trends Settings '!$B$1),0)+2,"0")),
'2019 Equip Index Factors'!B36)*0.01,0),
IF(OR('M&amp;E Property Good Factor'!T35 &gt; 'Trends Settings '!$B$3,B35 &lt;=ROUND($U$1*'Trends Settings '!$B$1,0)),
ROUND('Trends Settings '!$B$3*
IF(B35&gt;ROUND($U$1*'Trends Settings '!$B$1,0),INDIRECT("'2019 Equip Index Factors'!B"&amp;TEXT(ROUND(($U$1*'Trends Settings '!$B$1),0)+2,"0")),'2019 Equip Index Factors'!B36)*0.01,0),U34))</f>
        <v>40</v>
      </c>
      <c r="V35" s="37">
        <f ca="1">IF(OR(B35=1,'M&amp;E Property Good Factor'!U36&gt;'Trends Settings '!$B$3),
ROUND('M&amp;E Property Good Factor'!U36*IF(B35&gt;ROUND($V$1*'Trends Settings '!$B$1,0),
INDIRECT("'2019 Equip Index Factors'!B"&amp;TEXT(ROUND(($V$1*'Trends Settings '!$B$1),0)+2,"0")),
'2019 Equip Index Factors'!B36)*0.01,0),
IF(OR('M&amp;E Property Good Factor'!U35 &gt; 'Trends Settings '!$B$3,B35 &lt;=ROUND($V$1*'Trends Settings '!$B$1,0)),
ROUND('Trends Settings '!$B$3*
IF(B35&gt;ROUND($V$1*'Trends Settings '!$B$1,0),INDIRECT("'2019 Equip Index Factors'!B"&amp;TEXT(ROUND(($V$1*'Trends Settings '!$B$1),0)+2,"0")),'2019 Equip Index Factors'!B36)*0.01,0),V34))</f>
        <v>64</v>
      </c>
      <c r="W35" s="37">
        <f ca="1">IF(OR(B35=1,'M&amp;E Property Good Factor'!V36&gt;'Trends Settings '!$B$3),
ROUND('M&amp;E Property Good Factor'!V36*IF(B35&gt;ROUND($W$1*'Trends Settings '!$B$1,0),
INDIRECT("'2019 Equip Index Factors'!B"&amp;TEXT(ROUND(($W$1*'Trends Settings '!$B$1),0)+2,"0")),
'2019 Equip Index Factors'!B36)*0.01,0),
IF(OR('M&amp;E Property Good Factor'!V35 &gt; 'Trends Settings '!$B$3,B35 &lt;=ROUND($W$1*'Trends Settings '!$B$1,0)),
ROUND('Trends Settings '!$B$3*
IF(B35&gt;ROUND($W$1*'Trends Settings '!$B$1,0),INDIRECT("'2019 Equip Index Factors'!B"&amp;TEXT(ROUND(($W$1*'Trends Settings '!$B$1),0)+2,"0")),'2019 Equip Index Factors'!B36)*0.01,0),W34))</f>
        <v>89</v>
      </c>
    </row>
    <row r="36" spans="1:23" ht="12.75" customHeight="1">
      <c r="A36" s="60">
        <v>1985</v>
      </c>
      <c r="B36" s="32">
        <v>35</v>
      </c>
      <c r="C36" s="37">
        <f ca="1">IF(OR(B36=1,'M&amp;E Property Good Factor'!B37&gt;'Trends Settings '!$B$3),ROUND('M&amp;E Property Good Factor'!B37*IF(B36&gt;ROUND($C$1*'Trends Settings '!$B$1,0),INDIRECT("'2019 Equip Index Factors'!B"&amp;TEXT(ROUND(($C$1*'Trends Settings '!$B$1),0)+2,"0")),'2019 Equip Index Factors'!B37)*0.01,0),IF(OR('M&amp;E Property Good Factor'!B36 &gt; 'Trends Settings '!$B$3,B36 &lt;=ROUND($C$1*'Trends Settings '!$B$1,0)),ROUND('Trends Settings '!$B$3*IF(B36&gt;ROUND($C$1*'Trends Settings '!$B$1,0),INDIRECT("'2019 Equip Index Factors'!B"&amp;TEXT(ROUND(($C$1*'Trends Settings '!$B$1),0)+2,"0")),'2019 Equip Index Factors'!B37)*0.01,0),C35))</f>
        <v>11</v>
      </c>
      <c r="D36" s="37">
        <f ca="1">IF(OR(B36=1,'M&amp;E Property Good Factor'!C37&gt;'Trends Settings '!$B$3),
ROUND('M&amp;E Property Good Factor'!C37*IF(B36&gt;ROUND($D$1*'Trends Settings '!$B$1,0),
INDIRECT("'2019 Equip Index Factors'!B"&amp;TEXT(ROUND(($D$1*'Trends Settings '!$B$1),0)+2,"0")),
'2019 Equip Index Factors'!B37)*0.01,0),
IF(OR('M&amp;E Property Good Factor'!C36 &gt; 'Trends Settings '!$B$3,B36 &lt;=ROUND($D$1*'Trends Settings '!$B$1,0)),
ROUND('Trends Settings '!$B$3*
IF(B36&gt;ROUND($D$1*'Trends Settings '!$B$1,0),INDIRECT("'2019 Equip Index Factors'!B"&amp;TEXT(ROUND(($D$1*'Trends Settings '!$B$1),0)+2,"0")),'2019 Equip Index Factors'!B37)*0.01,0),D35))</f>
        <v>11</v>
      </c>
      <c r="E36" s="37">
        <f ca="1">IF(OR(B36=1,'M&amp;E Property Good Factor'!D37&gt;'Trends Settings '!$B$3),
ROUND('M&amp;E Property Good Factor'!D37*IF(B36&gt;ROUND($E$1*'Trends Settings '!$B$1,0),
INDIRECT("'2019 Equip Index Factors'!B"&amp;TEXT(ROUND(($E$1*'Trends Settings '!$B$1),0)+2,"0")),
'2019 Equip Index Factors'!B37)*0.01,0),
IF(OR('M&amp;E Property Good Factor'!D36 &gt; 'Trends Settings '!$B$3,B36 &lt;=ROUND($E$1*'Trends Settings '!$B$1,0)),
ROUND('Trends Settings '!$B$3*
IF(B36&gt;ROUND($E$1*'Trends Settings '!$B$1,0),INDIRECT("'2019 Equip Index Factors'!B"&amp;TEXT(ROUND(($E$1*'Trends Settings '!$B$1),0)+2,"0")),'2019 Equip Index Factors'!B37)*0.01,0),E35))</f>
        <v>11</v>
      </c>
      <c r="F36" s="37">
        <f ca="1">IF(OR(B36=1,'M&amp;E Property Good Factor'!E37&gt;'Trends Settings '!$B$3),
ROUND('M&amp;E Property Good Factor'!E37*IF(B36&gt;ROUND($F$1*'Trends Settings '!$B$1,0),
INDIRECT("'2019 Equip Index Factors'!B"&amp;TEXT(ROUND(($F$1*'Trends Settings '!$B$1),0)+2,"0")),
'2019 Equip Index Factors'!B37)*0.01,0),
IF(OR('M&amp;E Property Good Factor'!E36 &gt; 'Trends Settings '!$B$3,B36 &lt;=ROUND($F$1*'Trends Settings '!$B$1,0)),
ROUND('Trends Settings '!$B$3*
IF(B36&gt;ROUND($F$1*'Trends Settings '!$B$1,0),INDIRECT("'2019 Equip Index Factors'!B"&amp;TEXT(ROUND(($F$1*'Trends Settings '!$B$1),0)+2,"0")),'2019 Equip Index Factors'!B37)*0.01,0),F35))</f>
        <v>11</v>
      </c>
      <c r="G36" s="37">
        <f ca="1">IF(OR(B36=1,'M&amp;E Property Good Factor'!F37&gt;'Trends Settings '!$B$3),
ROUND('M&amp;E Property Good Factor'!F37*IF(B36&gt;ROUND($G$1*'Trends Settings '!$B$1,0),
INDIRECT("'2019 Equip Index Factors'!B"&amp;TEXT(ROUND(($G$1*'Trends Settings '!$B$1),0)+2,"0")),
'2019 Equip Index Factors'!B37)*0.01,0),
IF(OR('M&amp;E Property Good Factor'!F36 &gt; 'Trends Settings '!$B$3,B36 &lt;=ROUND($G$1*'Trends Settings '!$B$1,0)),
ROUND('Trends Settings '!$B$3*
IF(B36&gt;ROUND($G$1*'Trends Settings '!$B$1,0),INDIRECT("'2019 Equip Index Factors'!B"&amp;TEXT(ROUND(($G$1*'Trends Settings '!$B$1),0)+2,"0")),'2019 Equip Index Factors'!B37)*0.01,0),G35))</f>
        <v>12</v>
      </c>
      <c r="H36" s="37">
        <f ca="1">IF(OR(B36=1,'M&amp;E Property Good Factor'!G37&gt;'Trends Settings '!$B$3),
ROUND('M&amp;E Property Good Factor'!G37*IF(B36&gt;ROUND($H$1*'Trends Settings '!$B$1,0),
INDIRECT("'2019 Equip Index Factors'!B"&amp;TEXT(ROUND(($H$1*'Trends Settings '!$B$1),0)+2,"0")),
'2019 Equip Index Factors'!B37)*0.01,0),
IF(OR('M&amp;E Property Good Factor'!G36 &gt; 'Trends Settings '!$B$3,B36 &lt;=ROUND($H$1*'Trends Settings '!$B$1,0)),
ROUND('Trends Settings '!$B$3*
IF(B36&gt;ROUND($H$1*'Trends Settings '!$B$1,0),INDIRECT("'2019 Equip Index Factors'!B"&amp;TEXT(ROUND(($H$1*'Trends Settings '!$B$1),0)+2,"0")),'2019 Equip Index Factors'!B37)*0.01,0),H35))</f>
        <v>12</v>
      </c>
      <c r="I36" s="37">
        <f ca="1">IF(OR(B36=1,'M&amp;E Property Good Factor'!H37&gt;'Trends Settings '!$B$3),
ROUND('M&amp;E Property Good Factor'!H37*IF(B36&gt;ROUND($I$1*'Trends Settings '!$B$1,0),
INDIRECT("'2019 Equip Index Factors'!B"&amp;TEXT(ROUND(($I$1*'Trends Settings '!$B$1),0)+2,"0")),
'2019 Equip Index Factors'!B37)*0.01,0),
IF(OR('M&amp;E Property Good Factor'!H36 &gt; 'Trends Settings '!$B$3,B36 &lt;=ROUND($I$1*'Trends Settings '!$B$1,0)),
ROUND('Trends Settings '!$B$3*
IF(B36&gt;ROUND($I$1*'Trends Settings '!$B$1,0),INDIRECT("'2019 Equip Index Factors'!B"&amp;TEXT(ROUND(($I$1*'Trends Settings '!$B$1),0)+2,"0")),'2019 Equip Index Factors'!B37)*0.01,0),I35))</f>
        <v>12</v>
      </c>
      <c r="J36" s="37">
        <f ca="1">IF(OR(B36=1,'M&amp;E Property Good Factor'!I37&gt;'Trends Settings '!$B$3),
ROUND('M&amp;E Property Good Factor'!I37*IF(B36&gt;ROUND($J$1*'Trends Settings '!$B$1,0),
INDIRECT("'2019 Equip Index Factors'!B"&amp;TEXT(ROUND(($J$1*'Trends Settings '!$B$1),0)+2,"0")),
'2019 Equip Index Factors'!B37)*0.01,0),
IF(OR('M&amp;E Property Good Factor'!I36 &gt; 'Trends Settings '!$B$3,B36 &lt;=ROUND($J$1*'Trends Settings '!$B$1,0)),
ROUND('Trends Settings '!$B$3*
IF(B36&gt;ROUND($J$1*'Trends Settings '!$B$1,0),INDIRECT("'2019 Equip Index Factors'!B"&amp;TEXT(ROUND(($J$1*'Trends Settings '!$B$1),0)+2,"0")),'2019 Equip Index Factors'!B37)*0.01,0),J35))</f>
        <v>13</v>
      </c>
      <c r="K36" s="37">
        <f ca="1">IF(OR(B36=1,'M&amp;E Property Good Factor'!J37&gt;'Trends Settings '!$B$3),
ROUND('M&amp;E Property Good Factor'!J37*IF(B36&gt;ROUND($K$1*'Trends Settings '!$B$1,0),
INDIRECT("'2019 Equip Index Factors'!B"&amp;TEXT(ROUND(($K$1*'Trends Settings '!$B$1),0)+2,"0")),
'2019 Equip Index Factors'!B37)*0.01,0),
IF(OR('M&amp;E Property Good Factor'!J36 &gt; 'Trends Settings '!$B$3,B36 &lt;=ROUND($K$1*'Trends Settings '!$B$1,0)),
ROUND('Trends Settings '!$B$3*
IF(B36&gt;ROUND($K$1*'Trends Settings '!$B$1,0),INDIRECT("'2019 Equip Index Factors'!B"&amp;TEXT(ROUND(($K$1*'Trends Settings '!$B$1),0)+2,"0")),'2019 Equip Index Factors'!B37)*0.01,0),K35))</f>
        <v>13</v>
      </c>
      <c r="L36" s="37">
        <f ca="1">IF(OR(B36=1,'M&amp;E Property Good Factor'!K37&gt;'Trends Settings '!$B$3),
ROUND('M&amp;E Property Good Factor'!K37*IF(B36&gt;ROUND($L$1*'Trends Settings '!$B$1,0),
INDIRECT("'2019 Equip Index Factors'!B"&amp;TEXT(ROUND(($L$1*'Trends Settings '!$B$1),0)+2,"0")),
'2019 Equip Index Factors'!B37)*0.01,0),
IF(OR('M&amp;E Property Good Factor'!K36 &gt; 'Trends Settings '!$B$3,B36 &lt;=ROUND($L$1*'Trends Settings '!$B$1,0)),
ROUND('Trends Settings '!$B$3*
IF(B36&gt;ROUND($L$1*'Trends Settings '!$B$1,0),INDIRECT("'2019 Equip Index Factors'!B"&amp;TEXT(ROUND(($L$1*'Trends Settings '!$B$1),0)+2,"0")),'2019 Equip Index Factors'!B37)*0.01,0),L35))</f>
        <v>14</v>
      </c>
      <c r="M36" s="37">
        <f ca="1">IF(OR(B36=1,'M&amp;E Property Good Factor'!L37&gt;'Trends Settings '!$B$3),
ROUND('M&amp;E Property Good Factor'!L37*IF(B36&gt;ROUND($M$1*'Trends Settings '!$B$1,0),
INDIRECT("'2019 Equip Index Factors'!B"&amp;TEXT(ROUND(($M$1*'Trends Settings '!$B$1),0)+2,"0")),
'2019 Equip Index Factors'!B37)*0.01,0),
IF(OR('M&amp;E Property Good Factor'!L36 &gt; 'Trends Settings '!$B$3,B36 &lt;=ROUND($M$1*'Trends Settings '!$B$1,0)),
ROUND('Trends Settings '!$B$3*
IF(B36&gt;ROUND($M$1*'Trends Settings '!$B$1,0),INDIRECT("'2019 Equip Index Factors'!B"&amp;TEXT(ROUND(($M$1*'Trends Settings '!$B$1),0)+2,"0")),'2019 Equip Index Factors'!B37)*0.01,0),M35))</f>
        <v>15</v>
      </c>
      <c r="N36" s="37">
        <f ca="1">IF(OR(B36=1,'M&amp;E Property Good Factor'!M37&gt;'Trends Settings '!$B$3),
ROUND('M&amp;E Property Good Factor'!M37*IF(B36&gt;ROUND($N$1*'Trends Settings '!$B$1,0),
INDIRECT("'2019 Equip Index Factors'!B"&amp;TEXT(ROUND(($N$1*'Trends Settings '!$B$1),0)+2,"0")),
'2019 Equip Index Factors'!B37)*0.01,0),
IF(OR('M&amp;E Property Good Factor'!M36 &gt; 'Trends Settings '!$B$3,B36 &lt;=ROUND($N$1*'Trends Settings '!$B$1,0)),
ROUND('Trends Settings '!$B$3*
IF(B36&gt;ROUND($N$1*'Trends Settings '!$B$1,0),INDIRECT("'2019 Equip Index Factors'!B"&amp;TEXT(ROUND(($N$1*'Trends Settings '!$B$1),0)+2,"0")),'2019 Equip Index Factors'!B37)*0.01,0),N35))</f>
        <v>15</v>
      </c>
      <c r="O36" s="37">
        <f ca="1">IF(OR(B36=1,'M&amp;E Property Good Factor'!N37&gt;'Trends Settings '!$B$3),
ROUND('M&amp;E Property Good Factor'!N37*IF(B36&gt;ROUND($O$1*'Trends Settings '!$B$1,0),
INDIRECT("'2019 Equip Index Factors'!B"&amp;TEXT(ROUND(($O$1*'Trends Settings '!$B$1),0)+2,"0")),
'2019 Equip Index Factors'!B37)*0.01,0),
IF(OR('M&amp;E Property Good Factor'!N36 &gt; 'Trends Settings '!$B$3,B36 &lt;=ROUND($O$1*'Trends Settings '!$B$1,0)),
ROUND('Trends Settings '!$B$3*
IF(B36&gt;ROUND($O$1*'Trends Settings '!$B$1,0),INDIRECT("'2019 Equip Index Factors'!B"&amp;TEXT(ROUND(($O$1*'Trends Settings '!$B$1),0)+2,"0")),'2019 Equip Index Factors'!B37)*0.01,0),O35))</f>
        <v>16</v>
      </c>
      <c r="P36" s="37">
        <f ca="1">IF(OR(B36=1,'M&amp;E Property Good Factor'!O37&gt;'Trends Settings '!$B$3),
ROUND('M&amp;E Property Good Factor'!O37*IF(B36&gt;ROUND($P$1*'Trends Settings '!$B$1,0),
INDIRECT("'2019 Equip Index Factors'!B"&amp;TEXT(ROUND(($P$1*'Trends Settings '!$B$1),0)+2,"0")),
'2019 Equip Index Factors'!B37)*0.01,0),
IF(OR('M&amp;E Property Good Factor'!O36 &gt; 'Trends Settings '!$B$3,B36 &lt;=ROUND($P$1*'Trends Settings '!$B$1,0)),
ROUND('Trends Settings '!$B$3*
IF(B36&gt;ROUND($P$1*'Trends Settings '!$B$1,0),INDIRECT("'2019 Equip Index Factors'!B"&amp;TEXT(ROUND(($P$1*'Trends Settings '!$B$1),0)+2,"0")),'2019 Equip Index Factors'!B37)*0.01,0),P35))</f>
        <v>16</v>
      </c>
      <c r="Q36" s="37">
        <f ca="1">IF(OR(B36=1,'M&amp;E Property Good Factor'!P37&gt;'Trends Settings '!$B$3),
ROUND('M&amp;E Property Good Factor'!P37*IF(B36&gt;ROUND($Q$1*'Trends Settings '!$B$1,0),
INDIRECT("'2019 Equip Index Factors'!B"&amp;TEXT(ROUND(($Q$1*'Trends Settings '!$B$1),0)+2,"0")),
'2019 Equip Index Factors'!B37)*0.01,0),
IF(OR('M&amp;E Property Good Factor'!P36 &gt; 'Trends Settings '!$B$3,B36 &lt;=ROUND($Q$1*'Trends Settings '!$B$1,0)),
ROUND('Trends Settings '!$B$3*
IF(B36&gt;ROUND($Q$1*'Trends Settings '!$B$1,0),INDIRECT("'2019 Equip Index Factors'!B"&amp;TEXT(ROUND(($Q$1*'Trends Settings '!$B$1),0)+2,"0")),'2019 Equip Index Factors'!B37)*0.01,0),Q35))</f>
        <v>16</v>
      </c>
      <c r="R36" s="37">
        <f ca="1">IF(OR(B36=1,'M&amp;E Property Good Factor'!Q37&gt;'Trends Settings '!$B$3),
ROUND('M&amp;E Property Good Factor'!Q37*IF(B36&gt;ROUND($R$1*'Trends Settings '!$B$1,0),
INDIRECT("'2019 Equip Index Factors'!B"&amp;TEXT(ROUND(($R$1*'Trends Settings '!$B$1),0)+2,"0")),
'2019 Equip Index Factors'!B37)*0.01,0),
IF(OR('M&amp;E Property Good Factor'!Q36 &gt; 'Trends Settings '!$B$3,B36 &lt;=ROUND($R$1*'Trends Settings '!$B$1,0)),
ROUND('Trends Settings '!$B$3*
IF(B36&gt;ROUND($R$1*'Trends Settings '!$B$1,0),INDIRECT("'2019 Equip Index Factors'!B"&amp;TEXT(ROUND(($R$1*'Trends Settings '!$B$1),0)+2,"0")),'2019 Equip Index Factors'!B37)*0.01,0),R35))</f>
        <v>17</v>
      </c>
      <c r="S36" s="37">
        <f ca="1">IF(OR(B36=1,'M&amp;E Property Good Factor'!R37&gt;'Trends Settings '!$B$3),
ROUND('M&amp;E Property Good Factor'!R37*IF(B36&gt;ROUND($S$1*'Trends Settings '!$B$1,0),
INDIRECT("'2019 Equip Index Factors'!B"&amp;TEXT(ROUND(($S$1*'Trends Settings '!$B$1),0)+2,"0")),
'2019 Equip Index Factors'!B37)*0.01,0),
IF(OR('M&amp;E Property Good Factor'!R36 &gt; 'Trends Settings '!$B$3,B36 &lt;=ROUND($S$1*'Trends Settings '!$B$1,0)),
ROUND('Trends Settings '!$B$3*
IF(B36&gt;ROUND($S$1*'Trends Settings '!$B$1,0),INDIRECT("'2019 Equip Index Factors'!B"&amp;TEXT(ROUND(($S$1*'Trends Settings '!$B$1),0)+2,"0")),'2019 Equip Index Factors'!B37)*0.01,0),S35))</f>
        <v>18</v>
      </c>
      <c r="T36" s="37">
        <f ca="1">IF(OR(B36=1,'M&amp;E Property Good Factor'!S37&gt;'Trends Settings '!$B$3),
ROUND('M&amp;E Property Good Factor'!S37*IF(B36&gt;ROUND($T$1*'Trends Settings '!$B$1,0),
INDIRECT("'2019 Equip Index Factors'!B"&amp;TEXT(ROUND(($T$1*'Trends Settings '!$B$1),0)+2,"0")),
'2019 Equip Index Factors'!B37)*0.01,0),
IF(OR('M&amp;E Property Good Factor'!S36 &gt; 'Trends Settings '!$B$3,B36 &lt;=ROUND($T$1*'Trends Settings '!$B$1,0)),
ROUND('Trends Settings '!$B$3*
IF(B36&gt;ROUND($T$1*'Trends Settings '!$B$1,0),INDIRECT("'2019 Equip Index Factors'!B"&amp;TEXT(ROUND(($T$1*'Trends Settings '!$B$1),0)+2,"0")),'2019 Equip Index Factors'!B37)*0.01,0),T35))</f>
        <v>19</v>
      </c>
      <c r="U36" s="37">
        <f ca="1">IF(OR(B36=1,'M&amp;E Property Good Factor'!T37&gt;'Trends Settings '!$B$3),
ROUND('M&amp;E Property Good Factor'!T37*IF(B36&gt;ROUND($U$1*'Trends Settings '!$B$1,0),
INDIRECT("'2019 Equip Index Factors'!B"&amp;TEXT(ROUND(($U$1*'Trends Settings '!$B$1),0)+2,"0")),
'2019 Equip Index Factors'!B37)*0.01,0),
IF(OR('M&amp;E Property Good Factor'!T36 &gt; 'Trends Settings '!$B$3,B36 &lt;=ROUND($U$1*'Trends Settings '!$B$1,0)),
ROUND('Trends Settings '!$B$3*
IF(B36&gt;ROUND($U$1*'Trends Settings '!$B$1,0),INDIRECT("'2019 Equip Index Factors'!B"&amp;TEXT(ROUND(($U$1*'Trends Settings '!$B$1),0)+2,"0")),'2019 Equip Index Factors'!B37)*0.01,0),U35))</f>
        <v>37</v>
      </c>
      <c r="V36" s="37">
        <f ca="1">IF(OR(B36=1,'M&amp;E Property Good Factor'!U37&gt;'Trends Settings '!$B$3),
ROUND('M&amp;E Property Good Factor'!U37*IF(B36&gt;ROUND($V$1*'Trends Settings '!$B$1,0),
INDIRECT("'2019 Equip Index Factors'!B"&amp;TEXT(ROUND(($V$1*'Trends Settings '!$B$1),0)+2,"0")),
'2019 Equip Index Factors'!B37)*0.01,0),
IF(OR('M&amp;E Property Good Factor'!U36 &gt; 'Trends Settings '!$B$3,B36 &lt;=ROUND($V$1*'Trends Settings '!$B$1,0)),
ROUND('Trends Settings '!$B$3*
IF(B36&gt;ROUND($V$1*'Trends Settings '!$B$1,0),INDIRECT("'2019 Equip Index Factors'!B"&amp;TEXT(ROUND(($V$1*'Trends Settings '!$B$1),0)+2,"0")),'2019 Equip Index Factors'!B37)*0.01,0),V35))</f>
        <v>60</v>
      </c>
      <c r="W36" s="37">
        <f ca="1">IF(OR(B36=1,'M&amp;E Property Good Factor'!V37&gt;'Trends Settings '!$B$3),
ROUND('M&amp;E Property Good Factor'!V37*IF(B36&gt;ROUND($W$1*'Trends Settings '!$B$1,0),
INDIRECT("'2019 Equip Index Factors'!B"&amp;TEXT(ROUND(($W$1*'Trends Settings '!$B$1),0)+2,"0")),
'2019 Equip Index Factors'!B37)*0.01,0),
IF(OR('M&amp;E Property Good Factor'!V36 &gt; 'Trends Settings '!$B$3,B36 &lt;=ROUND($W$1*'Trends Settings '!$B$1,0)),
ROUND('Trends Settings '!$B$3*
IF(B36&gt;ROUND($W$1*'Trends Settings '!$B$1,0),INDIRECT("'2019 Equip Index Factors'!B"&amp;TEXT(ROUND(($W$1*'Trends Settings '!$B$1),0)+2,"0")),'2019 Equip Index Factors'!B37)*0.01,0),W35))</f>
        <v>84</v>
      </c>
    </row>
    <row r="37" spans="1:23" ht="12.75" customHeight="1">
      <c r="A37" s="60">
        <v>1984</v>
      </c>
      <c r="B37" s="32">
        <v>36</v>
      </c>
      <c r="C37" s="37">
        <f ca="1">IF(OR(B37=1,'M&amp;E Property Good Factor'!B38&gt;'Trends Settings '!$B$3),ROUND('M&amp;E Property Good Factor'!B38*IF(B37&gt;ROUND($C$1*'Trends Settings '!$B$1,0),INDIRECT("'2019 Equip Index Factors'!B"&amp;TEXT(ROUND(($C$1*'Trends Settings '!$B$1),0)+2,"0")),'2019 Equip Index Factors'!B38)*0.01,0),IF(OR('M&amp;E Property Good Factor'!B37 &gt; 'Trends Settings '!$B$3,B37 &lt;=ROUND($C$1*'Trends Settings '!$B$1,0)),ROUND('Trends Settings '!$B$3*IF(B37&gt;ROUND($C$1*'Trends Settings '!$B$1,0),INDIRECT("'2019 Equip Index Factors'!B"&amp;TEXT(ROUND(($C$1*'Trends Settings '!$B$1),0)+2,"0")),'2019 Equip Index Factors'!B38)*0.01,0),C36))</f>
        <v>11</v>
      </c>
      <c r="D37" s="37">
        <f ca="1">IF(OR(B37=1,'M&amp;E Property Good Factor'!C38&gt;'Trends Settings '!$B$3),
ROUND('M&amp;E Property Good Factor'!C38*IF(B37&gt;ROUND($D$1*'Trends Settings '!$B$1,0),
INDIRECT("'2019 Equip Index Factors'!B"&amp;TEXT(ROUND(($D$1*'Trends Settings '!$B$1),0)+2,"0")),
'2019 Equip Index Factors'!B38)*0.01,0),
IF(OR('M&amp;E Property Good Factor'!C37 &gt; 'Trends Settings '!$B$3,B37 &lt;=ROUND($D$1*'Trends Settings '!$B$1,0)),
ROUND('Trends Settings '!$B$3*
IF(B37&gt;ROUND($D$1*'Trends Settings '!$B$1,0),INDIRECT("'2019 Equip Index Factors'!B"&amp;TEXT(ROUND(($D$1*'Trends Settings '!$B$1),0)+2,"0")),'2019 Equip Index Factors'!B38)*0.01,0),D36))</f>
        <v>11</v>
      </c>
      <c r="E37" s="37">
        <f ca="1">IF(OR(B37=1,'M&amp;E Property Good Factor'!D38&gt;'Trends Settings '!$B$3),
ROUND('M&amp;E Property Good Factor'!D38*IF(B37&gt;ROUND($E$1*'Trends Settings '!$B$1,0),
INDIRECT("'2019 Equip Index Factors'!B"&amp;TEXT(ROUND(($E$1*'Trends Settings '!$B$1),0)+2,"0")),
'2019 Equip Index Factors'!B38)*0.01,0),
IF(OR('M&amp;E Property Good Factor'!D37 &gt; 'Trends Settings '!$B$3,B37 &lt;=ROUND($E$1*'Trends Settings '!$B$1,0)),
ROUND('Trends Settings '!$B$3*
IF(B37&gt;ROUND($E$1*'Trends Settings '!$B$1,0),INDIRECT("'2019 Equip Index Factors'!B"&amp;TEXT(ROUND(($E$1*'Trends Settings '!$B$1),0)+2,"0")),'2019 Equip Index Factors'!B38)*0.01,0),E36))</f>
        <v>11</v>
      </c>
      <c r="F37" s="37">
        <f ca="1">IF(OR(B37=1,'M&amp;E Property Good Factor'!E38&gt;'Trends Settings '!$B$3),
ROUND('M&amp;E Property Good Factor'!E38*IF(B37&gt;ROUND($F$1*'Trends Settings '!$B$1,0),
INDIRECT("'2019 Equip Index Factors'!B"&amp;TEXT(ROUND(($F$1*'Trends Settings '!$B$1),0)+2,"0")),
'2019 Equip Index Factors'!B38)*0.01,0),
IF(OR('M&amp;E Property Good Factor'!E37 &gt; 'Trends Settings '!$B$3,B37 &lt;=ROUND($F$1*'Trends Settings '!$B$1,0)),
ROUND('Trends Settings '!$B$3*
IF(B37&gt;ROUND($F$1*'Trends Settings '!$B$1,0),INDIRECT("'2019 Equip Index Factors'!B"&amp;TEXT(ROUND(($F$1*'Trends Settings '!$B$1),0)+2,"0")),'2019 Equip Index Factors'!B38)*0.01,0),F36))</f>
        <v>11</v>
      </c>
      <c r="G37" s="37">
        <f ca="1">IF(OR(B37=1,'M&amp;E Property Good Factor'!F38&gt;'Trends Settings '!$B$3),
ROUND('M&amp;E Property Good Factor'!F38*IF(B37&gt;ROUND($G$1*'Trends Settings '!$B$1,0),
INDIRECT("'2019 Equip Index Factors'!B"&amp;TEXT(ROUND(($G$1*'Trends Settings '!$B$1),0)+2,"0")),
'2019 Equip Index Factors'!B38)*0.01,0),
IF(OR('M&amp;E Property Good Factor'!F37 &gt; 'Trends Settings '!$B$3,B37 &lt;=ROUND($G$1*'Trends Settings '!$B$1,0)),
ROUND('Trends Settings '!$B$3*
IF(B37&gt;ROUND($G$1*'Trends Settings '!$B$1,0),INDIRECT("'2019 Equip Index Factors'!B"&amp;TEXT(ROUND(($G$1*'Trends Settings '!$B$1),0)+2,"0")),'2019 Equip Index Factors'!B38)*0.01,0),G36))</f>
        <v>12</v>
      </c>
      <c r="H37" s="37">
        <f ca="1">IF(OR(B37=1,'M&amp;E Property Good Factor'!G38&gt;'Trends Settings '!$B$3),
ROUND('M&amp;E Property Good Factor'!G38*IF(B37&gt;ROUND($H$1*'Trends Settings '!$B$1,0),
INDIRECT("'2019 Equip Index Factors'!B"&amp;TEXT(ROUND(($H$1*'Trends Settings '!$B$1),0)+2,"0")),
'2019 Equip Index Factors'!B38)*0.01,0),
IF(OR('M&amp;E Property Good Factor'!G37 &gt; 'Trends Settings '!$B$3,B37 &lt;=ROUND($H$1*'Trends Settings '!$B$1,0)),
ROUND('Trends Settings '!$B$3*
IF(B37&gt;ROUND($H$1*'Trends Settings '!$B$1,0),INDIRECT("'2019 Equip Index Factors'!B"&amp;TEXT(ROUND(($H$1*'Trends Settings '!$B$1),0)+2,"0")),'2019 Equip Index Factors'!B38)*0.01,0),H36))</f>
        <v>12</v>
      </c>
      <c r="I37" s="37">
        <f ca="1">IF(OR(B37=1,'M&amp;E Property Good Factor'!H38&gt;'Trends Settings '!$B$3),
ROUND('M&amp;E Property Good Factor'!H38*IF(B37&gt;ROUND($I$1*'Trends Settings '!$B$1,0),
INDIRECT("'2019 Equip Index Factors'!B"&amp;TEXT(ROUND(($I$1*'Trends Settings '!$B$1),0)+2,"0")),
'2019 Equip Index Factors'!B38)*0.01,0),
IF(OR('M&amp;E Property Good Factor'!H37 &gt; 'Trends Settings '!$B$3,B37 &lt;=ROUND($I$1*'Trends Settings '!$B$1,0)),
ROUND('Trends Settings '!$B$3*
IF(B37&gt;ROUND($I$1*'Trends Settings '!$B$1,0),INDIRECT("'2019 Equip Index Factors'!B"&amp;TEXT(ROUND(($I$1*'Trends Settings '!$B$1),0)+2,"0")),'2019 Equip Index Factors'!B38)*0.01,0),I36))</f>
        <v>12</v>
      </c>
      <c r="J37" s="37">
        <f ca="1">IF(OR(B37=1,'M&amp;E Property Good Factor'!I38&gt;'Trends Settings '!$B$3),
ROUND('M&amp;E Property Good Factor'!I38*IF(B37&gt;ROUND($J$1*'Trends Settings '!$B$1,0),
INDIRECT("'2019 Equip Index Factors'!B"&amp;TEXT(ROUND(($J$1*'Trends Settings '!$B$1),0)+2,"0")),
'2019 Equip Index Factors'!B38)*0.01,0),
IF(OR('M&amp;E Property Good Factor'!I37 &gt; 'Trends Settings '!$B$3,B37 &lt;=ROUND($J$1*'Trends Settings '!$B$1,0)),
ROUND('Trends Settings '!$B$3*
IF(B37&gt;ROUND($J$1*'Trends Settings '!$B$1,0),INDIRECT("'2019 Equip Index Factors'!B"&amp;TEXT(ROUND(($J$1*'Trends Settings '!$B$1),0)+2,"0")),'2019 Equip Index Factors'!B38)*0.01,0),J36))</f>
        <v>13</v>
      </c>
      <c r="K37" s="37">
        <f ca="1">IF(OR(B37=1,'M&amp;E Property Good Factor'!J38&gt;'Trends Settings '!$B$3),
ROUND('M&amp;E Property Good Factor'!J38*IF(B37&gt;ROUND($K$1*'Trends Settings '!$B$1,0),
INDIRECT("'2019 Equip Index Factors'!B"&amp;TEXT(ROUND(($K$1*'Trends Settings '!$B$1),0)+2,"0")),
'2019 Equip Index Factors'!B38)*0.01,0),
IF(OR('M&amp;E Property Good Factor'!J37 &gt; 'Trends Settings '!$B$3,B37 &lt;=ROUND($K$1*'Trends Settings '!$B$1,0)),
ROUND('Trends Settings '!$B$3*
IF(B37&gt;ROUND($K$1*'Trends Settings '!$B$1,0),INDIRECT("'2019 Equip Index Factors'!B"&amp;TEXT(ROUND(($K$1*'Trends Settings '!$B$1),0)+2,"0")),'2019 Equip Index Factors'!B38)*0.01,0),K36))</f>
        <v>13</v>
      </c>
      <c r="L37" s="37">
        <f ca="1">IF(OR(B37=1,'M&amp;E Property Good Factor'!K38&gt;'Trends Settings '!$B$3),
ROUND('M&amp;E Property Good Factor'!K38*IF(B37&gt;ROUND($L$1*'Trends Settings '!$B$1,0),
INDIRECT("'2019 Equip Index Factors'!B"&amp;TEXT(ROUND(($L$1*'Trends Settings '!$B$1),0)+2,"0")),
'2019 Equip Index Factors'!B38)*0.01,0),
IF(OR('M&amp;E Property Good Factor'!K37 &gt; 'Trends Settings '!$B$3,B37 &lt;=ROUND($L$1*'Trends Settings '!$B$1,0)),
ROUND('Trends Settings '!$B$3*
IF(B37&gt;ROUND($L$1*'Trends Settings '!$B$1,0),INDIRECT("'2019 Equip Index Factors'!B"&amp;TEXT(ROUND(($L$1*'Trends Settings '!$B$1),0)+2,"0")),'2019 Equip Index Factors'!B38)*0.01,0),L36))</f>
        <v>14</v>
      </c>
      <c r="M37" s="37">
        <f ca="1">IF(OR(B37=1,'M&amp;E Property Good Factor'!L38&gt;'Trends Settings '!$B$3),
ROUND('M&amp;E Property Good Factor'!L38*IF(B37&gt;ROUND($M$1*'Trends Settings '!$B$1,0),
INDIRECT("'2019 Equip Index Factors'!B"&amp;TEXT(ROUND(($M$1*'Trends Settings '!$B$1),0)+2,"0")),
'2019 Equip Index Factors'!B38)*0.01,0),
IF(OR('M&amp;E Property Good Factor'!L37 &gt; 'Trends Settings '!$B$3,B37 &lt;=ROUND($M$1*'Trends Settings '!$B$1,0)),
ROUND('Trends Settings '!$B$3*
IF(B37&gt;ROUND($M$1*'Trends Settings '!$B$1,0),INDIRECT("'2019 Equip Index Factors'!B"&amp;TEXT(ROUND(($M$1*'Trends Settings '!$B$1),0)+2,"0")),'2019 Equip Index Factors'!B38)*0.01,0),M36))</f>
        <v>15</v>
      </c>
      <c r="N37" s="37">
        <f ca="1">IF(OR(B37=1,'M&amp;E Property Good Factor'!M38&gt;'Trends Settings '!$B$3),
ROUND('M&amp;E Property Good Factor'!M38*IF(B37&gt;ROUND($N$1*'Trends Settings '!$B$1,0),
INDIRECT("'2019 Equip Index Factors'!B"&amp;TEXT(ROUND(($N$1*'Trends Settings '!$B$1),0)+2,"0")),
'2019 Equip Index Factors'!B38)*0.01,0),
IF(OR('M&amp;E Property Good Factor'!M37 &gt; 'Trends Settings '!$B$3,B37 &lt;=ROUND($N$1*'Trends Settings '!$B$1,0)),
ROUND('Trends Settings '!$B$3*
IF(B37&gt;ROUND($N$1*'Trends Settings '!$B$1,0),INDIRECT("'2019 Equip Index Factors'!B"&amp;TEXT(ROUND(($N$1*'Trends Settings '!$B$1),0)+2,"0")),'2019 Equip Index Factors'!B38)*0.01,0),N36))</f>
        <v>15</v>
      </c>
      <c r="O37" s="37">
        <f ca="1">IF(OR(B37=1,'M&amp;E Property Good Factor'!N38&gt;'Trends Settings '!$B$3),
ROUND('M&amp;E Property Good Factor'!N38*IF(B37&gt;ROUND($O$1*'Trends Settings '!$B$1,0),
INDIRECT("'2019 Equip Index Factors'!B"&amp;TEXT(ROUND(($O$1*'Trends Settings '!$B$1),0)+2,"0")),
'2019 Equip Index Factors'!B38)*0.01,0),
IF(OR('M&amp;E Property Good Factor'!N37 &gt; 'Trends Settings '!$B$3,B37 &lt;=ROUND($O$1*'Trends Settings '!$B$1,0)),
ROUND('Trends Settings '!$B$3*
IF(B37&gt;ROUND($O$1*'Trends Settings '!$B$1,0),INDIRECT("'2019 Equip Index Factors'!B"&amp;TEXT(ROUND(($O$1*'Trends Settings '!$B$1),0)+2,"0")),'2019 Equip Index Factors'!B38)*0.01,0),O36))</f>
        <v>16</v>
      </c>
      <c r="P37" s="37">
        <f ca="1">IF(OR(B37=1,'M&amp;E Property Good Factor'!O38&gt;'Trends Settings '!$B$3),
ROUND('M&amp;E Property Good Factor'!O38*IF(B37&gt;ROUND($P$1*'Trends Settings '!$B$1,0),
INDIRECT("'2019 Equip Index Factors'!B"&amp;TEXT(ROUND(($P$1*'Trends Settings '!$B$1),0)+2,"0")),
'2019 Equip Index Factors'!B38)*0.01,0),
IF(OR('M&amp;E Property Good Factor'!O37 &gt; 'Trends Settings '!$B$3,B37 &lt;=ROUND($P$1*'Trends Settings '!$B$1,0)),
ROUND('Trends Settings '!$B$3*
IF(B37&gt;ROUND($P$1*'Trends Settings '!$B$1,0),INDIRECT("'2019 Equip Index Factors'!B"&amp;TEXT(ROUND(($P$1*'Trends Settings '!$B$1),0)+2,"0")),'2019 Equip Index Factors'!B38)*0.01,0),P36))</f>
        <v>16</v>
      </c>
      <c r="Q37" s="37">
        <f ca="1">IF(OR(B37=1,'M&amp;E Property Good Factor'!P38&gt;'Trends Settings '!$B$3),
ROUND('M&amp;E Property Good Factor'!P38*IF(B37&gt;ROUND($Q$1*'Trends Settings '!$B$1,0),
INDIRECT("'2019 Equip Index Factors'!B"&amp;TEXT(ROUND(($Q$1*'Trends Settings '!$B$1),0)+2,"0")),
'2019 Equip Index Factors'!B38)*0.01,0),
IF(OR('M&amp;E Property Good Factor'!P37 &gt; 'Trends Settings '!$B$3,B37 &lt;=ROUND($Q$1*'Trends Settings '!$B$1,0)),
ROUND('Trends Settings '!$B$3*
IF(B37&gt;ROUND($Q$1*'Trends Settings '!$B$1,0),INDIRECT("'2019 Equip Index Factors'!B"&amp;TEXT(ROUND(($Q$1*'Trends Settings '!$B$1),0)+2,"0")),'2019 Equip Index Factors'!B38)*0.01,0),Q36))</f>
        <v>16</v>
      </c>
      <c r="R37" s="37">
        <f ca="1">IF(OR(B37=1,'M&amp;E Property Good Factor'!Q38&gt;'Trends Settings '!$B$3),
ROUND('M&amp;E Property Good Factor'!Q38*IF(B37&gt;ROUND($R$1*'Trends Settings '!$B$1,0),
INDIRECT("'2019 Equip Index Factors'!B"&amp;TEXT(ROUND(($R$1*'Trends Settings '!$B$1),0)+2,"0")),
'2019 Equip Index Factors'!B38)*0.01,0),
IF(OR('M&amp;E Property Good Factor'!Q37 &gt; 'Trends Settings '!$B$3,B37 &lt;=ROUND($R$1*'Trends Settings '!$B$1,0)),
ROUND('Trends Settings '!$B$3*
IF(B37&gt;ROUND($R$1*'Trends Settings '!$B$1,0),INDIRECT("'2019 Equip Index Factors'!B"&amp;TEXT(ROUND(($R$1*'Trends Settings '!$B$1),0)+2,"0")),'2019 Equip Index Factors'!B38)*0.01,0),R36))</f>
        <v>17</v>
      </c>
      <c r="S37" s="37">
        <f ca="1">IF(OR(B37=1,'M&amp;E Property Good Factor'!R38&gt;'Trends Settings '!$B$3),
ROUND('M&amp;E Property Good Factor'!R38*IF(B37&gt;ROUND($S$1*'Trends Settings '!$B$1,0),
INDIRECT("'2019 Equip Index Factors'!B"&amp;TEXT(ROUND(($S$1*'Trends Settings '!$B$1),0)+2,"0")),
'2019 Equip Index Factors'!B38)*0.01,0),
IF(OR('M&amp;E Property Good Factor'!R37 &gt; 'Trends Settings '!$B$3,B37 &lt;=ROUND($S$1*'Trends Settings '!$B$1,0)),
ROUND('Trends Settings '!$B$3*
IF(B37&gt;ROUND($S$1*'Trends Settings '!$B$1,0),INDIRECT("'2019 Equip Index Factors'!B"&amp;TEXT(ROUND(($S$1*'Trends Settings '!$B$1),0)+2,"0")),'2019 Equip Index Factors'!B38)*0.01,0),S36))</f>
        <v>18</v>
      </c>
      <c r="T37" s="37">
        <f ca="1">IF(OR(B37=1,'M&amp;E Property Good Factor'!S38&gt;'Trends Settings '!$B$3),
ROUND('M&amp;E Property Good Factor'!S38*IF(B37&gt;ROUND($T$1*'Trends Settings '!$B$1,0),
INDIRECT("'2019 Equip Index Factors'!B"&amp;TEXT(ROUND(($T$1*'Trends Settings '!$B$1),0)+2,"0")),
'2019 Equip Index Factors'!B38)*0.01,0),
IF(OR('M&amp;E Property Good Factor'!S37 &gt; 'Trends Settings '!$B$3,B37 &lt;=ROUND($T$1*'Trends Settings '!$B$1,0)),
ROUND('Trends Settings '!$B$3*
IF(B37&gt;ROUND($T$1*'Trends Settings '!$B$1,0),INDIRECT("'2019 Equip Index Factors'!B"&amp;TEXT(ROUND(($T$1*'Trends Settings '!$B$1),0)+2,"0")),'2019 Equip Index Factors'!B38)*0.01,0),T36))</f>
        <v>19</v>
      </c>
      <c r="U37" s="37">
        <f ca="1">IF(OR(B37=1,'M&amp;E Property Good Factor'!T38&gt;'Trends Settings '!$B$3),
ROUND('M&amp;E Property Good Factor'!T38*IF(B37&gt;ROUND($U$1*'Trends Settings '!$B$1,0),
INDIRECT("'2019 Equip Index Factors'!B"&amp;TEXT(ROUND(($U$1*'Trends Settings '!$B$1),0)+2,"0")),
'2019 Equip Index Factors'!B38)*0.01,0),
IF(OR('M&amp;E Property Good Factor'!T37 &gt; 'Trends Settings '!$B$3,B37 &lt;=ROUND($U$1*'Trends Settings '!$B$1,0)),
ROUND('Trends Settings '!$B$3*
IF(B37&gt;ROUND($U$1*'Trends Settings '!$B$1,0),INDIRECT("'2019 Equip Index Factors'!B"&amp;TEXT(ROUND(($U$1*'Trends Settings '!$B$1),0)+2,"0")),'2019 Equip Index Factors'!B38)*0.01,0),U36))</f>
        <v>35</v>
      </c>
      <c r="V37" s="37">
        <f ca="1">IF(OR(B37=1,'M&amp;E Property Good Factor'!U38&gt;'Trends Settings '!$B$3),
ROUND('M&amp;E Property Good Factor'!U38*IF(B37&gt;ROUND($V$1*'Trends Settings '!$B$1,0),
INDIRECT("'2019 Equip Index Factors'!B"&amp;TEXT(ROUND(($V$1*'Trends Settings '!$B$1),0)+2,"0")),
'2019 Equip Index Factors'!B38)*0.01,0),
IF(OR('M&amp;E Property Good Factor'!U37 &gt; 'Trends Settings '!$B$3,B37 &lt;=ROUND($V$1*'Trends Settings '!$B$1,0)),
ROUND('Trends Settings '!$B$3*
IF(B37&gt;ROUND($V$1*'Trends Settings '!$B$1,0),INDIRECT("'2019 Equip Index Factors'!B"&amp;TEXT(ROUND(($V$1*'Trends Settings '!$B$1),0)+2,"0")),'2019 Equip Index Factors'!B38)*0.01,0),V36))</f>
        <v>57</v>
      </c>
      <c r="W37" s="37">
        <f ca="1">IF(OR(B37=1,'M&amp;E Property Good Factor'!V38&gt;'Trends Settings '!$B$3),
ROUND('M&amp;E Property Good Factor'!V38*IF(B37&gt;ROUND($W$1*'Trends Settings '!$B$1,0),
INDIRECT("'2019 Equip Index Factors'!B"&amp;TEXT(ROUND(($W$1*'Trends Settings '!$B$1),0)+2,"0")),
'2019 Equip Index Factors'!B38)*0.01,0),
IF(OR('M&amp;E Property Good Factor'!V37 &gt; 'Trends Settings '!$B$3,B37 &lt;=ROUND($W$1*'Trends Settings '!$B$1,0)),
ROUND('Trends Settings '!$B$3*
IF(B37&gt;ROUND($W$1*'Trends Settings '!$B$1,0),INDIRECT("'2019 Equip Index Factors'!B"&amp;TEXT(ROUND(($W$1*'Trends Settings '!$B$1),0)+2,"0")),'2019 Equip Index Factors'!B38)*0.01,0),W36))</f>
        <v>83</v>
      </c>
    </row>
    <row r="38" spans="1:23" ht="12.75" customHeight="1">
      <c r="A38" s="60">
        <v>1983</v>
      </c>
      <c r="B38" s="32">
        <v>37</v>
      </c>
      <c r="C38" s="37">
        <f ca="1">IF(OR(B38=1,'M&amp;E Property Good Factor'!B39&gt;'Trends Settings '!$B$3),ROUND('M&amp;E Property Good Factor'!B39*IF(B38&gt;ROUND($C$1*'Trends Settings '!$B$1,0),INDIRECT("'2019 Equip Index Factors'!B"&amp;TEXT(ROUND(($C$1*'Trends Settings '!$B$1),0)+2,"0")),'2019 Equip Index Factors'!B39)*0.01,0),IF(OR('M&amp;E Property Good Factor'!B38 &gt; 'Trends Settings '!$B$3,B38 &lt;=ROUND($C$1*'Trends Settings '!$B$1,0)),ROUND('Trends Settings '!$B$3*IF(B38&gt;ROUND($C$1*'Trends Settings '!$B$1,0),INDIRECT("'2019 Equip Index Factors'!B"&amp;TEXT(ROUND(($C$1*'Trends Settings '!$B$1),0)+2,"0")),'2019 Equip Index Factors'!B39)*0.01,0),C37))</f>
        <v>11</v>
      </c>
      <c r="D38" s="37">
        <f ca="1">IF(OR(B38=1,'M&amp;E Property Good Factor'!C39&gt;'Trends Settings '!$B$3),
ROUND('M&amp;E Property Good Factor'!C39*IF(B38&gt;ROUND($D$1*'Trends Settings '!$B$1,0),
INDIRECT("'2019 Equip Index Factors'!B"&amp;TEXT(ROUND(($D$1*'Trends Settings '!$B$1),0)+2,"0")),
'2019 Equip Index Factors'!B39)*0.01,0),
IF(OR('M&amp;E Property Good Factor'!C38 &gt; 'Trends Settings '!$B$3,B38 &lt;=ROUND($D$1*'Trends Settings '!$B$1,0)),
ROUND('Trends Settings '!$B$3*
IF(B38&gt;ROUND($D$1*'Trends Settings '!$B$1,0),INDIRECT("'2019 Equip Index Factors'!B"&amp;TEXT(ROUND(($D$1*'Trends Settings '!$B$1),0)+2,"0")),'2019 Equip Index Factors'!B39)*0.01,0),D37))</f>
        <v>11</v>
      </c>
      <c r="E38" s="37">
        <f ca="1">IF(OR(B38=1,'M&amp;E Property Good Factor'!D39&gt;'Trends Settings '!$B$3),
ROUND('M&amp;E Property Good Factor'!D39*IF(B38&gt;ROUND($E$1*'Trends Settings '!$B$1,0),
INDIRECT("'2019 Equip Index Factors'!B"&amp;TEXT(ROUND(($E$1*'Trends Settings '!$B$1),0)+2,"0")),
'2019 Equip Index Factors'!B39)*0.01,0),
IF(OR('M&amp;E Property Good Factor'!D38 &gt; 'Trends Settings '!$B$3,B38 &lt;=ROUND($E$1*'Trends Settings '!$B$1,0)),
ROUND('Trends Settings '!$B$3*
IF(B38&gt;ROUND($E$1*'Trends Settings '!$B$1,0),INDIRECT("'2019 Equip Index Factors'!B"&amp;TEXT(ROUND(($E$1*'Trends Settings '!$B$1),0)+2,"0")),'2019 Equip Index Factors'!B39)*0.01,0),E37))</f>
        <v>11</v>
      </c>
      <c r="F38" s="37">
        <f ca="1">IF(OR(B38=1,'M&amp;E Property Good Factor'!E39&gt;'Trends Settings '!$B$3),
ROUND('M&amp;E Property Good Factor'!E39*IF(B38&gt;ROUND($F$1*'Trends Settings '!$B$1,0),
INDIRECT("'2019 Equip Index Factors'!B"&amp;TEXT(ROUND(($F$1*'Trends Settings '!$B$1),0)+2,"0")),
'2019 Equip Index Factors'!B39)*0.01,0),
IF(OR('M&amp;E Property Good Factor'!E38 &gt; 'Trends Settings '!$B$3,B38 &lt;=ROUND($F$1*'Trends Settings '!$B$1,0)),
ROUND('Trends Settings '!$B$3*
IF(B38&gt;ROUND($F$1*'Trends Settings '!$B$1,0),INDIRECT("'2019 Equip Index Factors'!B"&amp;TEXT(ROUND(($F$1*'Trends Settings '!$B$1),0)+2,"0")),'2019 Equip Index Factors'!B39)*0.01,0),F37))</f>
        <v>11</v>
      </c>
      <c r="G38" s="37">
        <f ca="1">IF(OR(B38=1,'M&amp;E Property Good Factor'!F39&gt;'Trends Settings '!$B$3),
ROUND('M&amp;E Property Good Factor'!F39*IF(B38&gt;ROUND($G$1*'Trends Settings '!$B$1,0),
INDIRECT("'2019 Equip Index Factors'!B"&amp;TEXT(ROUND(($G$1*'Trends Settings '!$B$1),0)+2,"0")),
'2019 Equip Index Factors'!B39)*0.01,0),
IF(OR('M&amp;E Property Good Factor'!F38 &gt; 'Trends Settings '!$B$3,B38 &lt;=ROUND($G$1*'Trends Settings '!$B$1,0)),
ROUND('Trends Settings '!$B$3*
IF(B38&gt;ROUND($G$1*'Trends Settings '!$B$1,0),INDIRECT("'2019 Equip Index Factors'!B"&amp;TEXT(ROUND(($G$1*'Trends Settings '!$B$1),0)+2,"0")),'2019 Equip Index Factors'!B39)*0.01,0),G37))</f>
        <v>12</v>
      </c>
      <c r="H38" s="37">
        <f ca="1">IF(OR(B38=1,'M&amp;E Property Good Factor'!G39&gt;'Trends Settings '!$B$3),
ROUND('M&amp;E Property Good Factor'!G39*IF(B38&gt;ROUND($H$1*'Trends Settings '!$B$1,0),
INDIRECT("'2019 Equip Index Factors'!B"&amp;TEXT(ROUND(($H$1*'Trends Settings '!$B$1),0)+2,"0")),
'2019 Equip Index Factors'!B39)*0.01,0),
IF(OR('M&amp;E Property Good Factor'!G38 &gt; 'Trends Settings '!$B$3,B38 &lt;=ROUND($H$1*'Trends Settings '!$B$1,0)),
ROUND('Trends Settings '!$B$3*
IF(B38&gt;ROUND($H$1*'Trends Settings '!$B$1,0),INDIRECT("'2019 Equip Index Factors'!B"&amp;TEXT(ROUND(($H$1*'Trends Settings '!$B$1),0)+2,"0")),'2019 Equip Index Factors'!B39)*0.01,0),H37))</f>
        <v>12</v>
      </c>
      <c r="I38" s="37">
        <f ca="1">IF(OR(B38=1,'M&amp;E Property Good Factor'!H39&gt;'Trends Settings '!$B$3),
ROUND('M&amp;E Property Good Factor'!H39*IF(B38&gt;ROUND($I$1*'Trends Settings '!$B$1,0),
INDIRECT("'2019 Equip Index Factors'!B"&amp;TEXT(ROUND(($I$1*'Trends Settings '!$B$1),0)+2,"0")),
'2019 Equip Index Factors'!B39)*0.01,0),
IF(OR('M&amp;E Property Good Factor'!H38 &gt; 'Trends Settings '!$B$3,B38 &lt;=ROUND($I$1*'Trends Settings '!$B$1,0)),
ROUND('Trends Settings '!$B$3*
IF(B38&gt;ROUND($I$1*'Trends Settings '!$B$1,0),INDIRECT("'2019 Equip Index Factors'!B"&amp;TEXT(ROUND(($I$1*'Trends Settings '!$B$1),0)+2,"0")),'2019 Equip Index Factors'!B39)*0.01,0),I37))</f>
        <v>12</v>
      </c>
      <c r="J38" s="37">
        <f ca="1">IF(OR(B38=1,'M&amp;E Property Good Factor'!I39&gt;'Trends Settings '!$B$3),
ROUND('M&amp;E Property Good Factor'!I39*IF(B38&gt;ROUND($J$1*'Trends Settings '!$B$1,0),
INDIRECT("'2019 Equip Index Factors'!B"&amp;TEXT(ROUND(($J$1*'Trends Settings '!$B$1),0)+2,"0")),
'2019 Equip Index Factors'!B39)*0.01,0),
IF(OR('M&amp;E Property Good Factor'!I38 &gt; 'Trends Settings '!$B$3,B38 &lt;=ROUND($J$1*'Trends Settings '!$B$1,0)),
ROUND('Trends Settings '!$B$3*
IF(B38&gt;ROUND($J$1*'Trends Settings '!$B$1,0),INDIRECT("'2019 Equip Index Factors'!B"&amp;TEXT(ROUND(($J$1*'Trends Settings '!$B$1),0)+2,"0")),'2019 Equip Index Factors'!B39)*0.01,0),J37))</f>
        <v>13</v>
      </c>
      <c r="K38" s="37">
        <f ca="1">IF(OR(B38=1,'M&amp;E Property Good Factor'!J39&gt;'Trends Settings '!$B$3),
ROUND('M&amp;E Property Good Factor'!J39*IF(B38&gt;ROUND($K$1*'Trends Settings '!$B$1,0),
INDIRECT("'2019 Equip Index Factors'!B"&amp;TEXT(ROUND(($K$1*'Trends Settings '!$B$1),0)+2,"0")),
'2019 Equip Index Factors'!B39)*0.01,0),
IF(OR('M&amp;E Property Good Factor'!J38 &gt; 'Trends Settings '!$B$3,B38 &lt;=ROUND($K$1*'Trends Settings '!$B$1,0)),
ROUND('Trends Settings '!$B$3*
IF(B38&gt;ROUND($K$1*'Trends Settings '!$B$1,0),INDIRECT("'2019 Equip Index Factors'!B"&amp;TEXT(ROUND(($K$1*'Trends Settings '!$B$1),0)+2,"0")),'2019 Equip Index Factors'!B39)*0.01,0),K37))</f>
        <v>13</v>
      </c>
      <c r="L38" s="37">
        <f ca="1">IF(OR(B38=1,'M&amp;E Property Good Factor'!K39&gt;'Trends Settings '!$B$3),
ROUND('M&amp;E Property Good Factor'!K39*IF(B38&gt;ROUND($L$1*'Trends Settings '!$B$1,0),
INDIRECT("'2019 Equip Index Factors'!B"&amp;TEXT(ROUND(($L$1*'Trends Settings '!$B$1),0)+2,"0")),
'2019 Equip Index Factors'!B39)*0.01,0),
IF(OR('M&amp;E Property Good Factor'!K38 &gt; 'Trends Settings '!$B$3,B38 &lt;=ROUND($L$1*'Trends Settings '!$B$1,0)),
ROUND('Trends Settings '!$B$3*
IF(B38&gt;ROUND($L$1*'Trends Settings '!$B$1,0),INDIRECT("'2019 Equip Index Factors'!B"&amp;TEXT(ROUND(($L$1*'Trends Settings '!$B$1),0)+2,"0")),'2019 Equip Index Factors'!B39)*0.01,0),L37))</f>
        <v>14</v>
      </c>
      <c r="M38" s="37">
        <f ca="1">IF(OR(B38=1,'M&amp;E Property Good Factor'!L39&gt;'Trends Settings '!$B$3),
ROUND('M&amp;E Property Good Factor'!L39*IF(B38&gt;ROUND($M$1*'Trends Settings '!$B$1,0),
INDIRECT("'2019 Equip Index Factors'!B"&amp;TEXT(ROUND(($M$1*'Trends Settings '!$B$1),0)+2,"0")),
'2019 Equip Index Factors'!B39)*0.01,0),
IF(OR('M&amp;E Property Good Factor'!L38 &gt; 'Trends Settings '!$B$3,B38 &lt;=ROUND($M$1*'Trends Settings '!$B$1,0)),
ROUND('Trends Settings '!$B$3*
IF(B38&gt;ROUND($M$1*'Trends Settings '!$B$1,0),INDIRECT("'2019 Equip Index Factors'!B"&amp;TEXT(ROUND(($M$1*'Trends Settings '!$B$1),0)+2,"0")),'2019 Equip Index Factors'!B39)*0.01,0),M37))</f>
        <v>15</v>
      </c>
      <c r="N38" s="37">
        <f ca="1">IF(OR(B38=1,'M&amp;E Property Good Factor'!M39&gt;'Trends Settings '!$B$3),
ROUND('M&amp;E Property Good Factor'!M39*IF(B38&gt;ROUND($N$1*'Trends Settings '!$B$1,0),
INDIRECT("'2019 Equip Index Factors'!B"&amp;TEXT(ROUND(($N$1*'Trends Settings '!$B$1),0)+2,"0")),
'2019 Equip Index Factors'!B39)*0.01,0),
IF(OR('M&amp;E Property Good Factor'!M38 &gt; 'Trends Settings '!$B$3,B38 &lt;=ROUND($N$1*'Trends Settings '!$B$1,0)),
ROUND('Trends Settings '!$B$3*
IF(B38&gt;ROUND($N$1*'Trends Settings '!$B$1,0),INDIRECT("'2019 Equip Index Factors'!B"&amp;TEXT(ROUND(($N$1*'Trends Settings '!$B$1),0)+2,"0")),'2019 Equip Index Factors'!B39)*0.01,0),N37))</f>
        <v>15</v>
      </c>
      <c r="O38" s="37">
        <f ca="1">IF(OR(B38=1,'M&amp;E Property Good Factor'!N39&gt;'Trends Settings '!$B$3),
ROUND('M&amp;E Property Good Factor'!N39*IF(B38&gt;ROUND($O$1*'Trends Settings '!$B$1,0),
INDIRECT("'2019 Equip Index Factors'!B"&amp;TEXT(ROUND(($O$1*'Trends Settings '!$B$1),0)+2,"0")),
'2019 Equip Index Factors'!B39)*0.01,0),
IF(OR('M&amp;E Property Good Factor'!N38 &gt; 'Trends Settings '!$B$3,B38 &lt;=ROUND($O$1*'Trends Settings '!$B$1,0)),
ROUND('Trends Settings '!$B$3*
IF(B38&gt;ROUND($O$1*'Trends Settings '!$B$1,0),INDIRECT("'2019 Equip Index Factors'!B"&amp;TEXT(ROUND(($O$1*'Trends Settings '!$B$1),0)+2,"0")),'2019 Equip Index Factors'!B39)*0.01,0),O37))</f>
        <v>16</v>
      </c>
      <c r="P38" s="37">
        <f ca="1">IF(OR(B38=1,'M&amp;E Property Good Factor'!O39&gt;'Trends Settings '!$B$3),
ROUND('M&amp;E Property Good Factor'!O39*IF(B38&gt;ROUND($P$1*'Trends Settings '!$B$1,0),
INDIRECT("'2019 Equip Index Factors'!B"&amp;TEXT(ROUND(($P$1*'Trends Settings '!$B$1),0)+2,"0")),
'2019 Equip Index Factors'!B39)*0.01,0),
IF(OR('M&amp;E Property Good Factor'!O38 &gt; 'Trends Settings '!$B$3,B38 &lt;=ROUND($P$1*'Trends Settings '!$B$1,0)),
ROUND('Trends Settings '!$B$3*
IF(B38&gt;ROUND($P$1*'Trends Settings '!$B$1,0),INDIRECT("'2019 Equip Index Factors'!B"&amp;TEXT(ROUND(($P$1*'Trends Settings '!$B$1),0)+2,"0")),'2019 Equip Index Factors'!B39)*0.01,0),P37))</f>
        <v>16</v>
      </c>
      <c r="Q38" s="37">
        <f ca="1">IF(OR(B38=1,'M&amp;E Property Good Factor'!P39&gt;'Trends Settings '!$B$3),
ROUND('M&amp;E Property Good Factor'!P39*IF(B38&gt;ROUND($Q$1*'Trends Settings '!$B$1,0),
INDIRECT("'2019 Equip Index Factors'!B"&amp;TEXT(ROUND(($Q$1*'Trends Settings '!$B$1),0)+2,"0")),
'2019 Equip Index Factors'!B39)*0.01,0),
IF(OR('M&amp;E Property Good Factor'!P38 &gt; 'Trends Settings '!$B$3,B38 &lt;=ROUND($Q$1*'Trends Settings '!$B$1,0)),
ROUND('Trends Settings '!$B$3*
IF(B38&gt;ROUND($Q$1*'Trends Settings '!$B$1,0),INDIRECT("'2019 Equip Index Factors'!B"&amp;TEXT(ROUND(($Q$1*'Trends Settings '!$B$1),0)+2,"0")),'2019 Equip Index Factors'!B39)*0.01,0),Q37))</f>
        <v>16</v>
      </c>
      <c r="R38" s="37">
        <f ca="1">IF(OR(B38=1,'M&amp;E Property Good Factor'!Q39&gt;'Trends Settings '!$B$3),
ROUND('M&amp;E Property Good Factor'!Q39*IF(B38&gt;ROUND($R$1*'Trends Settings '!$B$1,0),
INDIRECT("'2019 Equip Index Factors'!B"&amp;TEXT(ROUND(($R$1*'Trends Settings '!$B$1),0)+2,"0")),
'2019 Equip Index Factors'!B39)*0.01,0),
IF(OR('M&amp;E Property Good Factor'!Q38 &gt; 'Trends Settings '!$B$3,B38 &lt;=ROUND($R$1*'Trends Settings '!$B$1,0)),
ROUND('Trends Settings '!$B$3*
IF(B38&gt;ROUND($R$1*'Trends Settings '!$B$1,0),INDIRECT("'2019 Equip Index Factors'!B"&amp;TEXT(ROUND(($R$1*'Trends Settings '!$B$1),0)+2,"0")),'2019 Equip Index Factors'!B39)*0.01,0),R37))</f>
        <v>17</v>
      </c>
      <c r="S38" s="37">
        <f ca="1">IF(OR(B38=1,'M&amp;E Property Good Factor'!R39&gt;'Trends Settings '!$B$3),
ROUND('M&amp;E Property Good Factor'!R39*IF(B38&gt;ROUND($S$1*'Trends Settings '!$B$1,0),
INDIRECT("'2019 Equip Index Factors'!B"&amp;TEXT(ROUND(($S$1*'Trends Settings '!$B$1),0)+2,"0")),
'2019 Equip Index Factors'!B39)*0.01,0),
IF(OR('M&amp;E Property Good Factor'!R38 &gt; 'Trends Settings '!$B$3,B38 &lt;=ROUND($S$1*'Trends Settings '!$B$1,0)),
ROUND('Trends Settings '!$B$3*
IF(B38&gt;ROUND($S$1*'Trends Settings '!$B$1,0),INDIRECT("'2019 Equip Index Factors'!B"&amp;TEXT(ROUND(($S$1*'Trends Settings '!$B$1),0)+2,"0")),'2019 Equip Index Factors'!B39)*0.01,0),S37))</f>
        <v>18</v>
      </c>
      <c r="T38" s="37">
        <f ca="1">IF(OR(B38=1,'M&amp;E Property Good Factor'!S39&gt;'Trends Settings '!$B$3),
ROUND('M&amp;E Property Good Factor'!S39*IF(B38&gt;ROUND($T$1*'Trends Settings '!$B$1,0),
INDIRECT("'2019 Equip Index Factors'!B"&amp;TEXT(ROUND(($T$1*'Trends Settings '!$B$1),0)+2,"0")),
'2019 Equip Index Factors'!B39)*0.01,0),
IF(OR('M&amp;E Property Good Factor'!S38 &gt; 'Trends Settings '!$B$3,B38 &lt;=ROUND($T$1*'Trends Settings '!$B$1,0)),
ROUND('Trends Settings '!$B$3*
IF(B38&gt;ROUND($T$1*'Trends Settings '!$B$1,0),INDIRECT("'2019 Equip Index Factors'!B"&amp;TEXT(ROUND(($T$1*'Trends Settings '!$B$1),0)+2,"0")),'2019 Equip Index Factors'!B39)*0.01,0),T37))</f>
        <v>19</v>
      </c>
      <c r="U38" s="37">
        <f ca="1">IF(OR(B38=1,'M&amp;E Property Good Factor'!T39&gt;'Trends Settings '!$B$3),
ROUND('M&amp;E Property Good Factor'!T39*IF(B38&gt;ROUND($U$1*'Trends Settings '!$B$1,0),
INDIRECT("'2019 Equip Index Factors'!B"&amp;TEXT(ROUND(($U$1*'Trends Settings '!$B$1),0)+2,"0")),
'2019 Equip Index Factors'!B39)*0.01,0),
IF(OR('M&amp;E Property Good Factor'!T38 &gt; 'Trends Settings '!$B$3,B38 &lt;=ROUND($U$1*'Trends Settings '!$B$1,0)),
ROUND('Trends Settings '!$B$3*
IF(B38&gt;ROUND($U$1*'Trends Settings '!$B$1,0),INDIRECT("'2019 Equip Index Factors'!B"&amp;TEXT(ROUND(($U$1*'Trends Settings '!$B$1),0)+2,"0")),'2019 Equip Index Factors'!B39)*0.01,0),U37))</f>
        <v>34</v>
      </c>
      <c r="V38" s="37">
        <f ca="1">IF(OR(B38=1,'M&amp;E Property Good Factor'!U39&gt;'Trends Settings '!$B$3),
ROUND('M&amp;E Property Good Factor'!U39*IF(B38&gt;ROUND($V$1*'Trends Settings '!$B$1,0),
INDIRECT("'2019 Equip Index Factors'!B"&amp;TEXT(ROUND(($V$1*'Trends Settings '!$B$1),0)+2,"0")),
'2019 Equip Index Factors'!B39)*0.01,0),
IF(OR('M&amp;E Property Good Factor'!U38 &gt; 'Trends Settings '!$B$3,B38 &lt;=ROUND($V$1*'Trends Settings '!$B$1,0)),
ROUND('Trends Settings '!$B$3*
IF(B38&gt;ROUND($V$1*'Trends Settings '!$B$1,0),INDIRECT("'2019 Equip Index Factors'!B"&amp;TEXT(ROUND(($V$1*'Trends Settings '!$B$1),0)+2,"0")),'2019 Equip Index Factors'!B39)*0.01,0),V37))</f>
        <v>54</v>
      </c>
      <c r="W38" s="37">
        <f ca="1">IF(OR(B38=1,'M&amp;E Property Good Factor'!V39&gt;'Trends Settings '!$B$3),
ROUND('M&amp;E Property Good Factor'!V39*IF(B38&gt;ROUND($W$1*'Trends Settings '!$B$1,0),
INDIRECT("'2019 Equip Index Factors'!B"&amp;TEXT(ROUND(($W$1*'Trends Settings '!$B$1),0)+2,"0")),
'2019 Equip Index Factors'!B39)*0.01,0),
IF(OR('M&amp;E Property Good Factor'!V38 &gt; 'Trends Settings '!$B$3,B38 &lt;=ROUND($W$1*'Trends Settings '!$B$1,0)),
ROUND('Trends Settings '!$B$3*
IF(B38&gt;ROUND($W$1*'Trends Settings '!$B$1,0),INDIRECT("'2019 Equip Index Factors'!B"&amp;TEXT(ROUND(($W$1*'Trends Settings '!$B$1),0)+2,"0")),'2019 Equip Index Factors'!B39)*0.01,0),W37))</f>
        <v>81</v>
      </c>
    </row>
    <row r="39" spans="1:23" ht="12.75" customHeight="1">
      <c r="A39" s="60">
        <v>1982</v>
      </c>
      <c r="B39" s="32">
        <v>38</v>
      </c>
      <c r="C39" s="37">
        <f ca="1">IF(OR(B39=1,'M&amp;E Property Good Factor'!B40&gt;'Trends Settings '!$B$3),ROUND('M&amp;E Property Good Factor'!B40*IF(B39&gt;ROUND($C$1*'Trends Settings '!$B$1,0),INDIRECT("'2019 Equip Index Factors'!B"&amp;TEXT(ROUND(($C$1*'Trends Settings '!$B$1),0)+2,"0")),'2019 Equip Index Factors'!B40)*0.01,0),IF(OR('M&amp;E Property Good Factor'!B39 &gt; 'Trends Settings '!$B$3,B39 &lt;=ROUND($C$1*'Trends Settings '!$B$1,0)),ROUND('Trends Settings '!$B$3*IF(B39&gt;ROUND($C$1*'Trends Settings '!$B$1,0),INDIRECT("'2019 Equip Index Factors'!B"&amp;TEXT(ROUND(($C$1*'Trends Settings '!$B$1),0)+2,"0")),'2019 Equip Index Factors'!B40)*0.01,0),C38))</f>
        <v>11</v>
      </c>
      <c r="D39" s="37">
        <f ca="1">IF(OR(B39=1,'M&amp;E Property Good Factor'!C40&gt;'Trends Settings '!$B$3),
ROUND('M&amp;E Property Good Factor'!C40*IF(B39&gt;ROUND($D$1*'Trends Settings '!$B$1,0),
INDIRECT("'2019 Equip Index Factors'!B"&amp;TEXT(ROUND(($D$1*'Trends Settings '!$B$1),0)+2,"0")),
'2019 Equip Index Factors'!B40)*0.01,0),
IF(OR('M&amp;E Property Good Factor'!C39 &gt; 'Trends Settings '!$B$3,B39 &lt;=ROUND($D$1*'Trends Settings '!$B$1,0)),
ROUND('Trends Settings '!$B$3*
IF(B39&gt;ROUND($D$1*'Trends Settings '!$B$1,0),INDIRECT("'2019 Equip Index Factors'!B"&amp;TEXT(ROUND(($D$1*'Trends Settings '!$B$1),0)+2,"0")),'2019 Equip Index Factors'!B40)*0.01,0),D38))</f>
        <v>11</v>
      </c>
      <c r="E39" s="37">
        <f ca="1">IF(OR(B39=1,'M&amp;E Property Good Factor'!D40&gt;'Trends Settings '!$B$3),
ROUND('M&amp;E Property Good Factor'!D40*IF(B39&gt;ROUND($E$1*'Trends Settings '!$B$1,0),
INDIRECT("'2019 Equip Index Factors'!B"&amp;TEXT(ROUND(($E$1*'Trends Settings '!$B$1),0)+2,"0")),
'2019 Equip Index Factors'!B40)*0.01,0),
IF(OR('M&amp;E Property Good Factor'!D39 &gt; 'Trends Settings '!$B$3,B39 &lt;=ROUND($E$1*'Trends Settings '!$B$1,0)),
ROUND('Trends Settings '!$B$3*
IF(B39&gt;ROUND($E$1*'Trends Settings '!$B$1,0),INDIRECT("'2019 Equip Index Factors'!B"&amp;TEXT(ROUND(($E$1*'Trends Settings '!$B$1),0)+2,"0")),'2019 Equip Index Factors'!B40)*0.01,0),E38))</f>
        <v>11</v>
      </c>
      <c r="F39" s="37">
        <f ca="1">IF(OR(B39=1,'M&amp;E Property Good Factor'!E40&gt;'Trends Settings '!$B$3),
ROUND('M&amp;E Property Good Factor'!E40*IF(B39&gt;ROUND($F$1*'Trends Settings '!$B$1,0),
INDIRECT("'2019 Equip Index Factors'!B"&amp;TEXT(ROUND(($F$1*'Trends Settings '!$B$1),0)+2,"0")),
'2019 Equip Index Factors'!B40)*0.01,0),
IF(OR('M&amp;E Property Good Factor'!E39 &gt; 'Trends Settings '!$B$3,B39 &lt;=ROUND($F$1*'Trends Settings '!$B$1,0)),
ROUND('Trends Settings '!$B$3*
IF(B39&gt;ROUND($F$1*'Trends Settings '!$B$1,0),INDIRECT("'2019 Equip Index Factors'!B"&amp;TEXT(ROUND(($F$1*'Trends Settings '!$B$1),0)+2,"0")),'2019 Equip Index Factors'!B40)*0.01,0),F38))</f>
        <v>11</v>
      </c>
      <c r="G39" s="37">
        <f ca="1">IF(OR(B39=1,'M&amp;E Property Good Factor'!F40&gt;'Trends Settings '!$B$3),
ROUND('M&amp;E Property Good Factor'!F40*IF(B39&gt;ROUND($G$1*'Trends Settings '!$B$1,0),
INDIRECT("'2019 Equip Index Factors'!B"&amp;TEXT(ROUND(($G$1*'Trends Settings '!$B$1),0)+2,"0")),
'2019 Equip Index Factors'!B40)*0.01,0),
IF(OR('M&amp;E Property Good Factor'!F39 &gt; 'Trends Settings '!$B$3,B39 &lt;=ROUND($G$1*'Trends Settings '!$B$1,0)),
ROUND('Trends Settings '!$B$3*
IF(B39&gt;ROUND($G$1*'Trends Settings '!$B$1,0),INDIRECT("'2019 Equip Index Factors'!B"&amp;TEXT(ROUND(($G$1*'Trends Settings '!$B$1),0)+2,"0")),'2019 Equip Index Factors'!B40)*0.01,0),G38))</f>
        <v>12</v>
      </c>
      <c r="H39" s="37">
        <f ca="1">IF(OR(B39=1,'M&amp;E Property Good Factor'!G40&gt;'Trends Settings '!$B$3),
ROUND('M&amp;E Property Good Factor'!G40*IF(B39&gt;ROUND($H$1*'Trends Settings '!$B$1,0),
INDIRECT("'2019 Equip Index Factors'!B"&amp;TEXT(ROUND(($H$1*'Trends Settings '!$B$1),0)+2,"0")),
'2019 Equip Index Factors'!B40)*0.01,0),
IF(OR('M&amp;E Property Good Factor'!G39 &gt; 'Trends Settings '!$B$3,B39 &lt;=ROUND($H$1*'Trends Settings '!$B$1,0)),
ROUND('Trends Settings '!$B$3*
IF(B39&gt;ROUND($H$1*'Trends Settings '!$B$1,0),INDIRECT("'2019 Equip Index Factors'!B"&amp;TEXT(ROUND(($H$1*'Trends Settings '!$B$1),0)+2,"0")),'2019 Equip Index Factors'!B40)*0.01,0),H38))</f>
        <v>12</v>
      </c>
      <c r="I39" s="37">
        <f ca="1">IF(OR(B39=1,'M&amp;E Property Good Factor'!H40&gt;'Trends Settings '!$B$3),
ROUND('M&amp;E Property Good Factor'!H40*IF(B39&gt;ROUND($I$1*'Trends Settings '!$B$1,0),
INDIRECT("'2019 Equip Index Factors'!B"&amp;TEXT(ROUND(($I$1*'Trends Settings '!$B$1),0)+2,"0")),
'2019 Equip Index Factors'!B40)*0.01,0),
IF(OR('M&amp;E Property Good Factor'!H39 &gt; 'Trends Settings '!$B$3,B39 &lt;=ROUND($I$1*'Trends Settings '!$B$1,0)),
ROUND('Trends Settings '!$B$3*
IF(B39&gt;ROUND($I$1*'Trends Settings '!$B$1,0),INDIRECT("'2019 Equip Index Factors'!B"&amp;TEXT(ROUND(($I$1*'Trends Settings '!$B$1),0)+2,"0")),'2019 Equip Index Factors'!B40)*0.01,0),I38))</f>
        <v>12</v>
      </c>
      <c r="J39" s="37">
        <f ca="1">IF(OR(B39=1,'M&amp;E Property Good Factor'!I40&gt;'Trends Settings '!$B$3),
ROUND('M&amp;E Property Good Factor'!I40*IF(B39&gt;ROUND($J$1*'Trends Settings '!$B$1,0),
INDIRECT("'2019 Equip Index Factors'!B"&amp;TEXT(ROUND(($J$1*'Trends Settings '!$B$1),0)+2,"0")),
'2019 Equip Index Factors'!B40)*0.01,0),
IF(OR('M&amp;E Property Good Factor'!I39 &gt; 'Trends Settings '!$B$3,B39 &lt;=ROUND($J$1*'Trends Settings '!$B$1,0)),
ROUND('Trends Settings '!$B$3*
IF(B39&gt;ROUND($J$1*'Trends Settings '!$B$1,0),INDIRECT("'2019 Equip Index Factors'!B"&amp;TEXT(ROUND(($J$1*'Trends Settings '!$B$1),0)+2,"0")),'2019 Equip Index Factors'!B40)*0.01,0),J38))</f>
        <v>13</v>
      </c>
      <c r="K39" s="37">
        <f ca="1">IF(OR(B39=1,'M&amp;E Property Good Factor'!J40&gt;'Trends Settings '!$B$3),
ROUND('M&amp;E Property Good Factor'!J40*IF(B39&gt;ROUND($K$1*'Trends Settings '!$B$1,0),
INDIRECT("'2019 Equip Index Factors'!B"&amp;TEXT(ROUND(($K$1*'Trends Settings '!$B$1),0)+2,"0")),
'2019 Equip Index Factors'!B40)*0.01,0),
IF(OR('M&amp;E Property Good Factor'!J39 &gt; 'Trends Settings '!$B$3,B39 &lt;=ROUND($K$1*'Trends Settings '!$B$1,0)),
ROUND('Trends Settings '!$B$3*
IF(B39&gt;ROUND($K$1*'Trends Settings '!$B$1,0),INDIRECT("'2019 Equip Index Factors'!B"&amp;TEXT(ROUND(($K$1*'Trends Settings '!$B$1),0)+2,"0")),'2019 Equip Index Factors'!B40)*0.01,0),K38))</f>
        <v>13</v>
      </c>
      <c r="L39" s="37">
        <f ca="1">IF(OR(B39=1,'M&amp;E Property Good Factor'!K40&gt;'Trends Settings '!$B$3),
ROUND('M&amp;E Property Good Factor'!K40*IF(B39&gt;ROUND($L$1*'Trends Settings '!$B$1,0),
INDIRECT("'2019 Equip Index Factors'!B"&amp;TEXT(ROUND(($L$1*'Trends Settings '!$B$1),0)+2,"0")),
'2019 Equip Index Factors'!B40)*0.01,0),
IF(OR('M&amp;E Property Good Factor'!K39 &gt; 'Trends Settings '!$B$3,B39 &lt;=ROUND($L$1*'Trends Settings '!$B$1,0)),
ROUND('Trends Settings '!$B$3*
IF(B39&gt;ROUND($L$1*'Trends Settings '!$B$1,0),INDIRECT("'2019 Equip Index Factors'!B"&amp;TEXT(ROUND(($L$1*'Trends Settings '!$B$1),0)+2,"0")),'2019 Equip Index Factors'!B40)*0.01,0),L38))</f>
        <v>14</v>
      </c>
      <c r="M39" s="37">
        <f ca="1">IF(OR(B39=1,'M&amp;E Property Good Factor'!L40&gt;'Trends Settings '!$B$3),
ROUND('M&amp;E Property Good Factor'!L40*IF(B39&gt;ROUND($M$1*'Trends Settings '!$B$1,0),
INDIRECT("'2019 Equip Index Factors'!B"&amp;TEXT(ROUND(($M$1*'Trends Settings '!$B$1),0)+2,"0")),
'2019 Equip Index Factors'!B40)*0.01,0),
IF(OR('M&amp;E Property Good Factor'!L39 &gt; 'Trends Settings '!$B$3,B39 &lt;=ROUND($M$1*'Trends Settings '!$B$1,0)),
ROUND('Trends Settings '!$B$3*
IF(B39&gt;ROUND($M$1*'Trends Settings '!$B$1,0),INDIRECT("'2019 Equip Index Factors'!B"&amp;TEXT(ROUND(($M$1*'Trends Settings '!$B$1),0)+2,"0")),'2019 Equip Index Factors'!B40)*0.01,0),M38))</f>
        <v>15</v>
      </c>
      <c r="N39" s="37">
        <f ca="1">IF(OR(B39=1,'M&amp;E Property Good Factor'!M40&gt;'Trends Settings '!$B$3),
ROUND('M&amp;E Property Good Factor'!M40*IF(B39&gt;ROUND($N$1*'Trends Settings '!$B$1,0),
INDIRECT("'2019 Equip Index Factors'!B"&amp;TEXT(ROUND(($N$1*'Trends Settings '!$B$1),0)+2,"0")),
'2019 Equip Index Factors'!B40)*0.01,0),
IF(OR('M&amp;E Property Good Factor'!M39 &gt; 'Trends Settings '!$B$3,B39 &lt;=ROUND($N$1*'Trends Settings '!$B$1,0)),
ROUND('Trends Settings '!$B$3*
IF(B39&gt;ROUND($N$1*'Trends Settings '!$B$1,0),INDIRECT("'2019 Equip Index Factors'!B"&amp;TEXT(ROUND(($N$1*'Trends Settings '!$B$1),0)+2,"0")),'2019 Equip Index Factors'!B40)*0.01,0),N38))</f>
        <v>15</v>
      </c>
      <c r="O39" s="37">
        <f ca="1">IF(OR(B39=1,'M&amp;E Property Good Factor'!N40&gt;'Trends Settings '!$B$3),
ROUND('M&amp;E Property Good Factor'!N40*IF(B39&gt;ROUND($O$1*'Trends Settings '!$B$1,0),
INDIRECT("'2019 Equip Index Factors'!B"&amp;TEXT(ROUND(($O$1*'Trends Settings '!$B$1),0)+2,"0")),
'2019 Equip Index Factors'!B40)*0.01,0),
IF(OR('M&amp;E Property Good Factor'!N39 &gt; 'Trends Settings '!$B$3,B39 &lt;=ROUND($O$1*'Trends Settings '!$B$1,0)),
ROUND('Trends Settings '!$B$3*
IF(B39&gt;ROUND($O$1*'Trends Settings '!$B$1,0),INDIRECT("'2019 Equip Index Factors'!B"&amp;TEXT(ROUND(($O$1*'Trends Settings '!$B$1),0)+2,"0")),'2019 Equip Index Factors'!B40)*0.01,0),O38))</f>
        <v>16</v>
      </c>
      <c r="P39" s="37">
        <f ca="1">IF(OR(B39=1,'M&amp;E Property Good Factor'!O40&gt;'Trends Settings '!$B$3),
ROUND('M&amp;E Property Good Factor'!O40*IF(B39&gt;ROUND($P$1*'Trends Settings '!$B$1,0),
INDIRECT("'2019 Equip Index Factors'!B"&amp;TEXT(ROUND(($P$1*'Trends Settings '!$B$1),0)+2,"0")),
'2019 Equip Index Factors'!B40)*0.01,0),
IF(OR('M&amp;E Property Good Factor'!O39 &gt; 'Trends Settings '!$B$3,B39 &lt;=ROUND($P$1*'Trends Settings '!$B$1,0)),
ROUND('Trends Settings '!$B$3*
IF(B39&gt;ROUND($P$1*'Trends Settings '!$B$1,0),INDIRECT("'2019 Equip Index Factors'!B"&amp;TEXT(ROUND(($P$1*'Trends Settings '!$B$1),0)+2,"0")),'2019 Equip Index Factors'!B40)*0.01,0),P38))</f>
        <v>16</v>
      </c>
      <c r="Q39" s="37">
        <f ca="1">IF(OR(B39=1,'M&amp;E Property Good Factor'!P40&gt;'Trends Settings '!$B$3),
ROUND('M&amp;E Property Good Factor'!P40*IF(B39&gt;ROUND($Q$1*'Trends Settings '!$B$1,0),
INDIRECT("'2019 Equip Index Factors'!B"&amp;TEXT(ROUND(($Q$1*'Trends Settings '!$B$1),0)+2,"0")),
'2019 Equip Index Factors'!B40)*0.01,0),
IF(OR('M&amp;E Property Good Factor'!P39 &gt; 'Trends Settings '!$B$3,B39 &lt;=ROUND($Q$1*'Trends Settings '!$B$1,0)),
ROUND('Trends Settings '!$B$3*
IF(B39&gt;ROUND($Q$1*'Trends Settings '!$B$1,0),INDIRECT("'2019 Equip Index Factors'!B"&amp;TEXT(ROUND(($Q$1*'Trends Settings '!$B$1),0)+2,"0")),'2019 Equip Index Factors'!B40)*0.01,0),Q38))</f>
        <v>16</v>
      </c>
      <c r="R39" s="37">
        <f ca="1">IF(OR(B39=1,'M&amp;E Property Good Factor'!Q40&gt;'Trends Settings '!$B$3),
ROUND('M&amp;E Property Good Factor'!Q40*IF(B39&gt;ROUND($R$1*'Trends Settings '!$B$1,0),
INDIRECT("'2019 Equip Index Factors'!B"&amp;TEXT(ROUND(($R$1*'Trends Settings '!$B$1),0)+2,"0")),
'2019 Equip Index Factors'!B40)*0.01,0),
IF(OR('M&amp;E Property Good Factor'!Q39 &gt; 'Trends Settings '!$B$3,B39 &lt;=ROUND($R$1*'Trends Settings '!$B$1,0)),
ROUND('Trends Settings '!$B$3*
IF(B39&gt;ROUND($R$1*'Trends Settings '!$B$1,0),INDIRECT("'2019 Equip Index Factors'!B"&amp;TEXT(ROUND(($R$1*'Trends Settings '!$B$1),0)+2,"0")),'2019 Equip Index Factors'!B40)*0.01,0),R38))</f>
        <v>17</v>
      </c>
      <c r="S39" s="37">
        <f ca="1">IF(OR(B39=1,'M&amp;E Property Good Factor'!R40&gt;'Trends Settings '!$B$3),
ROUND('M&amp;E Property Good Factor'!R40*IF(B39&gt;ROUND($S$1*'Trends Settings '!$B$1,0),
INDIRECT("'2019 Equip Index Factors'!B"&amp;TEXT(ROUND(($S$1*'Trends Settings '!$B$1),0)+2,"0")),
'2019 Equip Index Factors'!B40)*0.01,0),
IF(OR('M&amp;E Property Good Factor'!R39 &gt; 'Trends Settings '!$B$3,B39 &lt;=ROUND($S$1*'Trends Settings '!$B$1,0)),
ROUND('Trends Settings '!$B$3*
IF(B39&gt;ROUND($S$1*'Trends Settings '!$B$1,0),INDIRECT("'2019 Equip Index Factors'!B"&amp;TEXT(ROUND(($S$1*'Trends Settings '!$B$1),0)+2,"0")),'2019 Equip Index Factors'!B40)*0.01,0),S38))</f>
        <v>18</v>
      </c>
      <c r="T39" s="37">
        <f ca="1">IF(OR(B39=1,'M&amp;E Property Good Factor'!S40&gt;'Trends Settings '!$B$3),
ROUND('M&amp;E Property Good Factor'!S40*IF(B39&gt;ROUND($T$1*'Trends Settings '!$B$1,0),
INDIRECT("'2019 Equip Index Factors'!B"&amp;TEXT(ROUND(($T$1*'Trends Settings '!$B$1),0)+2,"0")),
'2019 Equip Index Factors'!B40)*0.01,0),
IF(OR('M&amp;E Property Good Factor'!S39 &gt; 'Trends Settings '!$B$3,B39 &lt;=ROUND($T$1*'Trends Settings '!$B$1,0)),
ROUND('Trends Settings '!$B$3*
IF(B39&gt;ROUND($T$1*'Trends Settings '!$B$1,0),INDIRECT("'2019 Equip Index Factors'!B"&amp;TEXT(ROUND(($T$1*'Trends Settings '!$B$1),0)+2,"0")),'2019 Equip Index Factors'!B40)*0.01,0),T38))</f>
        <v>19</v>
      </c>
      <c r="U39" s="37">
        <f ca="1">IF(OR(B39=1,'M&amp;E Property Good Factor'!T40&gt;'Trends Settings '!$B$3),
ROUND('M&amp;E Property Good Factor'!T40*IF(B39&gt;ROUND($U$1*'Trends Settings '!$B$1,0),
INDIRECT("'2019 Equip Index Factors'!B"&amp;TEXT(ROUND(($U$1*'Trends Settings '!$B$1),0)+2,"0")),
'2019 Equip Index Factors'!B40)*0.01,0),
IF(OR('M&amp;E Property Good Factor'!T39 &gt; 'Trends Settings '!$B$3,B39 &lt;=ROUND($U$1*'Trends Settings '!$B$1,0)),
ROUND('Trends Settings '!$B$3*
IF(B39&gt;ROUND($U$1*'Trends Settings '!$B$1,0),INDIRECT("'2019 Equip Index Factors'!B"&amp;TEXT(ROUND(($U$1*'Trends Settings '!$B$1),0)+2,"0")),'2019 Equip Index Factors'!B40)*0.01,0),U38))</f>
        <v>30</v>
      </c>
      <c r="V39" s="37">
        <f ca="1">IF(OR(B39=1,'M&amp;E Property Good Factor'!U40&gt;'Trends Settings '!$B$3),
ROUND('M&amp;E Property Good Factor'!U40*IF(B39&gt;ROUND($V$1*'Trends Settings '!$B$1,0),
INDIRECT("'2019 Equip Index Factors'!B"&amp;TEXT(ROUND(($V$1*'Trends Settings '!$B$1),0)+2,"0")),
'2019 Equip Index Factors'!B40)*0.01,0),
IF(OR('M&amp;E Property Good Factor'!U39 &gt; 'Trends Settings '!$B$3,B39 &lt;=ROUND($V$1*'Trends Settings '!$B$1,0)),
ROUND('Trends Settings '!$B$3*
IF(B39&gt;ROUND($V$1*'Trends Settings '!$B$1,0),INDIRECT("'2019 Equip Index Factors'!B"&amp;TEXT(ROUND(($V$1*'Trends Settings '!$B$1),0)+2,"0")),'2019 Equip Index Factors'!B40)*0.01,0),V38))</f>
        <v>53</v>
      </c>
      <c r="W39" s="37">
        <f ca="1">IF(OR(B39=1,'M&amp;E Property Good Factor'!V40&gt;'Trends Settings '!$B$3),
ROUND('M&amp;E Property Good Factor'!V40*IF(B39&gt;ROUND($W$1*'Trends Settings '!$B$1,0),
INDIRECT("'2019 Equip Index Factors'!B"&amp;TEXT(ROUND(($W$1*'Trends Settings '!$B$1),0)+2,"0")),
'2019 Equip Index Factors'!B40)*0.01,0),
IF(OR('M&amp;E Property Good Factor'!V39 &gt; 'Trends Settings '!$B$3,B39 &lt;=ROUND($W$1*'Trends Settings '!$B$1,0)),
ROUND('Trends Settings '!$B$3*
IF(B39&gt;ROUND($W$1*'Trends Settings '!$B$1,0),INDIRECT("'2019 Equip Index Factors'!B"&amp;TEXT(ROUND(($W$1*'Trends Settings '!$B$1),0)+2,"0")),'2019 Equip Index Factors'!B40)*0.01,0),W38))</f>
        <v>78</v>
      </c>
    </row>
    <row r="40" spans="1:23" ht="12.75" customHeight="1">
      <c r="A40" s="60">
        <v>1981</v>
      </c>
      <c r="B40" s="32">
        <v>39</v>
      </c>
      <c r="C40" s="37">
        <f ca="1">IF(OR(B40=1,'M&amp;E Property Good Factor'!B41&gt;'Trends Settings '!$B$3),ROUND('M&amp;E Property Good Factor'!B41*IF(B40&gt;ROUND($C$1*'Trends Settings '!$B$1,0),INDIRECT("'2019 Equip Index Factors'!B"&amp;TEXT(ROUND(($C$1*'Trends Settings '!$B$1),0)+2,"0")),'2019 Equip Index Factors'!B41)*0.01,0),IF(OR('M&amp;E Property Good Factor'!B40 &gt; 'Trends Settings '!$B$3,B40 &lt;=ROUND($C$1*'Trends Settings '!$B$1,0)),ROUND('Trends Settings '!$B$3*IF(B40&gt;ROUND($C$1*'Trends Settings '!$B$1,0),INDIRECT("'2019 Equip Index Factors'!B"&amp;TEXT(ROUND(($C$1*'Trends Settings '!$B$1),0)+2,"0")),'2019 Equip Index Factors'!B41)*0.01,0),C39))</f>
        <v>11</v>
      </c>
      <c r="D40" s="37">
        <f ca="1">IF(OR(B40=1,'M&amp;E Property Good Factor'!C41&gt;'Trends Settings '!$B$3),
ROUND('M&amp;E Property Good Factor'!C41*IF(B40&gt;ROUND($D$1*'Trends Settings '!$B$1,0),
INDIRECT("'2019 Equip Index Factors'!B"&amp;TEXT(ROUND(($D$1*'Trends Settings '!$B$1),0)+2,"0")),
'2019 Equip Index Factors'!B41)*0.01,0),
IF(OR('M&amp;E Property Good Factor'!C40 &gt; 'Trends Settings '!$B$3,B40 &lt;=ROUND($D$1*'Trends Settings '!$B$1,0)),
ROUND('Trends Settings '!$B$3*
IF(B40&gt;ROUND($D$1*'Trends Settings '!$B$1,0),INDIRECT("'2019 Equip Index Factors'!B"&amp;TEXT(ROUND(($D$1*'Trends Settings '!$B$1),0)+2,"0")),'2019 Equip Index Factors'!B41)*0.01,0),D39))</f>
        <v>11</v>
      </c>
      <c r="E40" s="37">
        <f ca="1">IF(OR(B40=1,'M&amp;E Property Good Factor'!D41&gt;'Trends Settings '!$B$3),
ROUND('M&amp;E Property Good Factor'!D41*IF(B40&gt;ROUND($E$1*'Trends Settings '!$B$1,0),
INDIRECT("'2019 Equip Index Factors'!B"&amp;TEXT(ROUND(($E$1*'Trends Settings '!$B$1),0)+2,"0")),
'2019 Equip Index Factors'!B41)*0.01,0),
IF(OR('M&amp;E Property Good Factor'!D40 &gt; 'Trends Settings '!$B$3,B40 &lt;=ROUND($E$1*'Trends Settings '!$B$1,0)),
ROUND('Trends Settings '!$B$3*
IF(B40&gt;ROUND($E$1*'Trends Settings '!$B$1,0),INDIRECT("'2019 Equip Index Factors'!B"&amp;TEXT(ROUND(($E$1*'Trends Settings '!$B$1),0)+2,"0")),'2019 Equip Index Factors'!B41)*0.01,0),E39))</f>
        <v>11</v>
      </c>
      <c r="F40" s="37">
        <f ca="1">IF(OR(B40=1,'M&amp;E Property Good Factor'!E41&gt;'Trends Settings '!$B$3),
ROUND('M&amp;E Property Good Factor'!E41*IF(B40&gt;ROUND($F$1*'Trends Settings '!$B$1,0),
INDIRECT("'2019 Equip Index Factors'!B"&amp;TEXT(ROUND(($F$1*'Trends Settings '!$B$1),0)+2,"0")),
'2019 Equip Index Factors'!B41)*0.01,0),
IF(OR('M&amp;E Property Good Factor'!E40 &gt; 'Trends Settings '!$B$3,B40 &lt;=ROUND($F$1*'Trends Settings '!$B$1,0)),
ROUND('Trends Settings '!$B$3*
IF(B40&gt;ROUND($F$1*'Trends Settings '!$B$1,0),INDIRECT("'2019 Equip Index Factors'!B"&amp;TEXT(ROUND(($F$1*'Trends Settings '!$B$1),0)+2,"0")),'2019 Equip Index Factors'!B41)*0.01,0),F39))</f>
        <v>11</v>
      </c>
      <c r="G40" s="37">
        <f ca="1">IF(OR(B40=1,'M&amp;E Property Good Factor'!F41&gt;'Trends Settings '!$B$3),
ROUND('M&amp;E Property Good Factor'!F41*IF(B40&gt;ROUND($G$1*'Trends Settings '!$B$1,0),
INDIRECT("'2019 Equip Index Factors'!B"&amp;TEXT(ROUND(($G$1*'Trends Settings '!$B$1),0)+2,"0")),
'2019 Equip Index Factors'!B41)*0.01,0),
IF(OR('M&amp;E Property Good Factor'!F40 &gt; 'Trends Settings '!$B$3,B40 &lt;=ROUND($G$1*'Trends Settings '!$B$1,0)),
ROUND('Trends Settings '!$B$3*
IF(B40&gt;ROUND($G$1*'Trends Settings '!$B$1,0),INDIRECT("'2019 Equip Index Factors'!B"&amp;TEXT(ROUND(($G$1*'Trends Settings '!$B$1),0)+2,"0")),'2019 Equip Index Factors'!B41)*0.01,0),G39))</f>
        <v>12</v>
      </c>
      <c r="H40" s="37">
        <f ca="1">IF(OR(B40=1,'M&amp;E Property Good Factor'!G41&gt;'Trends Settings '!$B$3),
ROUND('M&amp;E Property Good Factor'!G41*IF(B40&gt;ROUND($H$1*'Trends Settings '!$B$1,0),
INDIRECT("'2019 Equip Index Factors'!B"&amp;TEXT(ROUND(($H$1*'Trends Settings '!$B$1),0)+2,"0")),
'2019 Equip Index Factors'!B41)*0.01,0),
IF(OR('M&amp;E Property Good Factor'!G40 &gt; 'Trends Settings '!$B$3,B40 &lt;=ROUND($H$1*'Trends Settings '!$B$1,0)),
ROUND('Trends Settings '!$B$3*
IF(B40&gt;ROUND($H$1*'Trends Settings '!$B$1,0),INDIRECT("'2019 Equip Index Factors'!B"&amp;TEXT(ROUND(($H$1*'Trends Settings '!$B$1),0)+2,"0")),'2019 Equip Index Factors'!B41)*0.01,0),H39))</f>
        <v>12</v>
      </c>
      <c r="I40" s="37">
        <f ca="1">IF(OR(B40=1,'M&amp;E Property Good Factor'!H41&gt;'Trends Settings '!$B$3),
ROUND('M&amp;E Property Good Factor'!H41*IF(B40&gt;ROUND($I$1*'Trends Settings '!$B$1,0),
INDIRECT("'2019 Equip Index Factors'!B"&amp;TEXT(ROUND(($I$1*'Trends Settings '!$B$1),0)+2,"0")),
'2019 Equip Index Factors'!B41)*0.01,0),
IF(OR('M&amp;E Property Good Factor'!H40 &gt; 'Trends Settings '!$B$3,B40 &lt;=ROUND($I$1*'Trends Settings '!$B$1,0)),
ROUND('Trends Settings '!$B$3*
IF(B40&gt;ROUND($I$1*'Trends Settings '!$B$1,0),INDIRECT("'2019 Equip Index Factors'!B"&amp;TEXT(ROUND(($I$1*'Trends Settings '!$B$1),0)+2,"0")),'2019 Equip Index Factors'!B41)*0.01,0),I39))</f>
        <v>12</v>
      </c>
      <c r="J40" s="37">
        <f ca="1">IF(OR(B40=1,'M&amp;E Property Good Factor'!I41&gt;'Trends Settings '!$B$3),
ROUND('M&amp;E Property Good Factor'!I41*IF(B40&gt;ROUND($J$1*'Trends Settings '!$B$1,0),
INDIRECT("'2019 Equip Index Factors'!B"&amp;TEXT(ROUND(($J$1*'Trends Settings '!$B$1),0)+2,"0")),
'2019 Equip Index Factors'!B41)*0.01,0),
IF(OR('M&amp;E Property Good Factor'!I40 &gt; 'Trends Settings '!$B$3,B40 &lt;=ROUND($J$1*'Trends Settings '!$B$1,0)),
ROUND('Trends Settings '!$B$3*
IF(B40&gt;ROUND($J$1*'Trends Settings '!$B$1,0),INDIRECT("'2019 Equip Index Factors'!B"&amp;TEXT(ROUND(($J$1*'Trends Settings '!$B$1),0)+2,"0")),'2019 Equip Index Factors'!B41)*0.01,0),J39))</f>
        <v>13</v>
      </c>
      <c r="K40" s="37">
        <f ca="1">IF(OR(B40=1,'M&amp;E Property Good Factor'!J41&gt;'Trends Settings '!$B$3),
ROUND('M&amp;E Property Good Factor'!J41*IF(B40&gt;ROUND($K$1*'Trends Settings '!$B$1,0),
INDIRECT("'2019 Equip Index Factors'!B"&amp;TEXT(ROUND(($K$1*'Trends Settings '!$B$1),0)+2,"0")),
'2019 Equip Index Factors'!B41)*0.01,0),
IF(OR('M&amp;E Property Good Factor'!J40 &gt; 'Trends Settings '!$B$3,B40 &lt;=ROUND($K$1*'Trends Settings '!$B$1,0)),
ROUND('Trends Settings '!$B$3*
IF(B40&gt;ROUND($K$1*'Trends Settings '!$B$1,0),INDIRECT("'2019 Equip Index Factors'!B"&amp;TEXT(ROUND(($K$1*'Trends Settings '!$B$1),0)+2,"0")),'2019 Equip Index Factors'!B41)*0.01,0),K39))</f>
        <v>13</v>
      </c>
      <c r="L40" s="37">
        <f ca="1">IF(OR(B40=1,'M&amp;E Property Good Factor'!K41&gt;'Trends Settings '!$B$3),
ROUND('M&amp;E Property Good Factor'!K41*IF(B40&gt;ROUND($L$1*'Trends Settings '!$B$1,0),
INDIRECT("'2019 Equip Index Factors'!B"&amp;TEXT(ROUND(($L$1*'Trends Settings '!$B$1),0)+2,"0")),
'2019 Equip Index Factors'!B41)*0.01,0),
IF(OR('M&amp;E Property Good Factor'!K40 &gt; 'Trends Settings '!$B$3,B40 &lt;=ROUND($L$1*'Trends Settings '!$B$1,0)),
ROUND('Trends Settings '!$B$3*
IF(B40&gt;ROUND($L$1*'Trends Settings '!$B$1,0),INDIRECT("'2019 Equip Index Factors'!B"&amp;TEXT(ROUND(($L$1*'Trends Settings '!$B$1),0)+2,"0")),'2019 Equip Index Factors'!B41)*0.01,0),L39))</f>
        <v>14</v>
      </c>
      <c r="M40" s="37">
        <f ca="1">IF(OR(B40=1,'M&amp;E Property Good Factor'!L41&gt;'Trends Settings '!$B$3),
ROUND('M&amp;E Property Good Factor'!L41*IF(B40&gt;ROUND($M$1*'Trends Settings '!$B$1,0),
INDIRECT("'2019 Equip Index Factors'!B"&amp;TEXT(ROUND(($M$1*'Trends Settings '!$B$1),0)+2,"0")),
'2019 Equip Index Factors'!B41)*0.01,0),
IF(OR('M&amp;E Property Good Factor'!L40 &gt; 'Trends Settings '!$B$3,B40 &lt;=ROUND($M$1*'Trends Settings '!$B$1,0)),
ROUND('Trends Settings '!$B$3*
IF(B40&gt;ROUND($M$1*'Trends Settings '!$B$1,0),INDIRECT("'2019 Equip Index Factors'!B"&amp;TEXT(ROUND(($M$1*'Trends Settings '!$B$1),0)+2,"0")),'2019 Equip Index Factors'!B41)*0.01,0),M39))</f>
        <v>15</v>
      </c>
      <c r="N40" s="37">
        <f ca="1">IF(OR(B40=1,'M&amp;E Property Good Factor'!M41&gt;'Trends Settings '!$B$3),
ROUND('M&amp;E Property Good Factor'!M41*IF(B40&gt;ROUND($N$1*'Trends Settings '!$B$1,0),
INDIRECT("'2019 Equip Index Factors'!B"&amp;TEXT(ROUND(($N$1*'Trends Settings '!$B$1),0)+2,"0")),
'2019 Equip Index Factors'!B41)*0.01,0),
IF(OR('M&amp;E Property Good Factor'!M40 &gt; 'Trends Settings '!$B$3,B40 &lt;=ROUND($N$1*'Trends Settings '!$B$1,0)),
ROUND('Trends Settings '!$B$3*
IF(B40&gt;ROUND($N$1*'Trends Settings '!$B$1,0),INDIRECT("'2019 Equip Index Factors'!B"&amp;TEXT(ROUND(($N$1*'Trends Settings '!$B$1),0)+2,"0")),'2019 Equip Index Factors'!B41)*0.01,0),N39))</f>
        <v>15</v>
      </c>
      <c r="O40" s="37">
        <f ca="1">IF(OR(B40=1,'M&amp;E Property Good Factor'!N41&gt;'Trends Settings '!$B$3),
ROUND('M&amp;E Property Good Factor'!N41*IF(B40&gt;ROUND($O$1*'Trends Settings '!$B$1,0),
INDIRECT("'2019 Equip Index Factors'!B"&amp;TEXT(ROUND(($O$1*'Trends Settings '!$B$1),0)+2,"0")),
'2019 Equip Index Factors'!B41)*0.01,0),
IF(OR('M&amp;E Property Good Factor'!N40 &gt; 'Trends Settings '!$B$3,B40 &lt;=ROUND($O$1*'Trends Settings '!$B$1,0)),
ROUND('Trends Settings '!$B$3*
IF(B40&gt;ROUND($O$1*'Trends Settings '!$B$1,0),INDIRECT("'2019 Equip Index Factors'!B"&amp;TEXT(ROUND(($O$1*'Trends Settings '!$B$1),0)+2,"0")),'2019 Equip Index Factors'!B41)*0.01,0),O39))</f>
        <v>16</v>
      </c>
      <c r="P40" s="37">
        <f ca="1">IF(OR(B40=1,'M&amp;E Property Good Factor'!O41&gt;'Trends Settings '!$B$3),
ROUND('M&amp;E Property Good Factor'!O41*IF(B40&gt;ROUND($P$1*'Trends Settings '!$B$1,0),
INDIRECT("'2019 Equip Index Factors'!B"&amp;TEXT(ROUND(($P$1*'Trends Settings '!$B$1),0)+2,"0")),
'2019 Equip Index Factors'!B41)*0.01,0),
IF(OR('M&amp;E Property Good Factor'!O40 &gt; 'Trends Settings '!$B$3,B40 &lt;=ROUND($P$1*'Trends Settings '!$B$1,0)),
ROUND('Trends Settings '!$B$3*
IF(B40&gt;ROUND($P$1*'Trends Settings '!$B$1,0),INDIRECT("'2019 Equip Index Factors'!B"&amp;TEXT(ROUND(($P$1*'Trends Settings '!$B$1),0)+2,"0")),'2019 Equip Index Factors'!B41)*0.01,0),P39))</f>
        <v>16</v>
      </c>
      <c r="Q40" s="37">
        <f ca="1">IF(OR(B40=1,'M&amp;E Property Good Factor'!P41&gt;'Trends Settings '!$B$3),
ROUND('M&amp;E Property Good Factor'!P41*IF(B40&gt;ROUND($Q$1*'Trends Settings '!$B$1,0),
INDIRECT("'2019 Equip Index Factors'!B"&amp;TEXT(ROUND(($Q$1*'Trends Settings '!$B$1),0)+2,"0")),
'2019 Equip Index Factors'!B41)*0.01,0),
IF(OR('M&amp;E Property Good Factor'!P40 &gt; 'Trends Settings '!$B$3,B40 &lt;=ROUND($Q$1*'Trends Settings '!$B$1,0)),
ROUND('Trends Settings '!$B$3*
IF(B40&gt;ROUND($Q$1*'Trends Settings '!$B$1,0),INDIRECT("'2019 Equip Index Factors'!B"&amp;TEXT(ROUND(($Q$1*'Trends Settings '!$B$1),0)+2,"0")),'2019 Equip Index Factors'!B41)*0.01,0),Q39))</f>
        <v>16</v>
      </c>
      <c r="R40" s="37">
        <f ca="1">IF(OR(B40=1,'M&amp;E Property Good Factor'!Q41&gt;'Trends Settings '!$B$3),
ROUND('M&amp;E Property Good Factor'!Q41*IF(B40&gt;ROUND($R$1*'Trends Settings '!$B$1,0),
INDIRECT("'2019 Equip Index Factors'!B"&amp;TEXT(ROUND(($R$1*'Trends Settings '!$B$1),0)+2,"0")),
'2019 Equip Index Factors'!B41)*0.01,0),
IF(OR('M&amp;E Property Good Factor'!Q40 &gt; 'Trends Settings '!$B$3,B40 &lt;=ROUND($R$1*'Trends Settings '!$B$1,0)),
ROUND('Trends Settings '!$B$3*
IF(B40&gt;ROUND($R$1*'Trends Settings '!$B$1,0),INDIRECT("'2019 Equip Index Factors'!B"&amp;TEXT(ROUND(($R$1*'Trends Settings '!$B$1),0)+2,"0")),'2019 Equip Index Factors'!B41)*0.01,0),R39))</f>
        <v>17</v>
      </c>
      <c r="S40" s="37">
        <f ca="1">IF(OR(B40=1,'M&amp;E Property Good Factor'!R41&gt;'Trends Settings '!$B$3),
ROUND('M&amp;E Property Good Factor'!R41*IF(B40&gt;ROUND($S$1*'Trends Settings '!$B$1,0),
INDIRECT("'2019 Equip Index Factors'!B"&amp;TEXT(ROUND(($S$1*'Trends Settings '!$B$1),0)+2,"0")),
'2019 Equip Index Factors'!B41)*0.01,0),
IF(OR('M&amp;E Property Good Factor'!R40 &gt; 'Trends Settings '!$B$3,B40 &lt;=ROUND($S$1*'Trends Settings '!$B$1,0)),
ROUND('Trends Settings '!$B$3*
IF(B40&gt;ROUND($S$1*'Trends Settings '!$B$1,0),INDIRECT("'2019 Equip Index Factors'!B"&amp;TEXT(ROUND(($S$1*'Trends Settings '!$B$1),0)+2,"0")),'2019 Equip Index Factors'!B41)*0.01,0),S39))</f>
        <v>18</v>
      </c>
      <c r="T40" s="37">
        <f ca="1">IF(OR(B40=1,'M&amp;E Property Good Factor'!S41&gt;'Trends Settings '!$B$3),
ROUND('M&amp;E Property Good Factor'!S41*IF(B40&gt;ROUND($T$1*'Trends Settings '!$B$1,0),
INDIRECT("'2019 Equip Index Factors'!B"&amp;TEXT(ROUND(($T$1*'Trends Settings '!$B$1),0)+2,"0")),
'2019 Equip Index Factors'!B41)*0.01,0),
IF(OR('M&amp;E Property Good Factor'!S40 &gt; 'Trends Settings '!$B$3,B40 &lt;=ROUND($T$1*'Trends Settings '!$B$1,0)),
ROUND('Trends Settings '!$B$3*
IF(B40&gt;ROUND($T$1*'Trends Settings '!$B$1,0),INDIRECT("'2019 Equip Index Factors'!B"&amp;TEXT(ROUND(($T$1*'Trends Settings '!$B$1),0)+2,"0")),'2019 Equip Index Factors'!B41)*0.01,0),T39))</f>
        <v>19</v>
      </c>
      <c r="U40" s="37">
        <f ca="1">IF(OR(B40=1,'M&amp;E Property Good Factor'!T41&gt;'Trends Settings '!$B$3),
ROUND('M&amp;E Property Good Factor'!T41*IF(B40&gt;ROUND($U$1*'Trends Settings '!$B$1,0),
INDIRECT("'2019 Equip Index Factors'!B"&amp;TEXT(ROUND(($U$1*'Trends Settings '!$B$1),0)+2,"0")),
'2019 Equip Index Factors'!B41)*0.01,0),
IF(OR('M&amp;E Property Good Factor'!T40 &gt; 'Trends Settings '!$B$3,B40 &lt;=ROUND($U$1*'Trends Settings '!$B$1,0)),
ROUND('Trends Settings '!$B$3*
IF(B40&gt;ROUND($U$1*'Trends Settings '!$B$1,0),INDIRECT("'2019 Equip Index Factors'!B"&amp;TEXT(ROUND(($U$1*'Trends Settings '!$B$1),0)+2,"0")),'2019 Equip Index Factors'!B41)*0.01,0),U39))</f>
        <v>30</v>
      </c>
      <c r="V40" s="37">
        <f ca="1">IF(OR(B40=1,'M&amp;E Property Good Factor'!U41&gt;'Trends Settings '!$B$3),
ROUND('M&amp;E Property Good Factor'!U41*IF(B40&gt;ROUND($V$1*'Trends Settings '!$B$1,0),
INDIRECT("'2019 Equip Index Factors'!B"&amp;TEXT(ROUND(($V$1*'Trends Settings '!$B$1),0)+2,"0")),
'2019 Equip Index Factors'!B41)*0.01,0),
IF(OR('M&amp;E Property Good Factor'!U40 &gt; 'Trends Settings '!$B$3,B40 &lt;=ROUND($V$1*'Trends Settings '!$B$1,0)),
ROUND('Trends Settings '!$B$3*
IF(B40&gt;ROUND($V$1*'Trends Settings '!$B$1,0),INDIRECT("'2019 Equip Index Factors'!B"&amp;TEXT(ROUND(($V$1*'Trends Settings '!$B$1),0)+2,"0")),'2019 Equip Index Factors'!B41)*0.01,0),V39))</f>
        <v>53</v>
      </c>
      <c r="W40" s="37">
        <f ca="1">IF(OR(B40=1,'M&amp;E Property Good Factor'!V41&gt;'Trends Settings '!$B$3),
ROUND('M&amp;E Property Good Factor'!V41*IF(B40&gt;ROUND($W$1*'Trends Settings '!$B$1,0),
INDIRECT("'2019 Equip Index Factors'!B"&amp;TEXT(ROUND(($W$1*'Trends Settings '!$B$1),0)+2,"0")),
'2019 Equip Index Factors'!B41)*0.01,0),
IF(OR('M&amp;E Property Good Factor'!V40 &gt; 'Trends Settings '!$B$3,B40 &lt;=ROUND($W$1*'Trends Settings '!$B$1,0)),
ROUND('Trends Settings '!$B$3*
IF(B40&gt;ROUND($W$1*'Trends Settings '!$B$1,0),INDIRECT("'2019 Equip Index Factors'!B"&amp;TEXT(ROUND(($W$1*'Trends Settings '!$B$1),0)+2,"0")),'2019 Equip Index Factors'!B41)*0.01,0),W39))</f>
        <v>77</v>
      </c>
    </row>
    <row r="41" spans="1:23" ht="12.75" customHeight="1">
      <c r="A41" s="60">
        <v>1980</v>
      </c>
      <c r="B41" s="32">
        <v>40</v>
      </c>
      <c r="C41" s="37">
        <f ca="1">IF(OR(B41=1,'M&amp;E Property Good Factor'!B42&gt;'Trends Settings '!$B$3),ROUND('M&amp;E Property Good Factor'!B42*IF(B41&gt;ROUND($C$1*'Trends Settings '!$B$1,0),INDIRECT("'2019 Equip Index Factors'!B"&amp;TEXT(ROUND(($C$1*'Trends Settings '!$B$1),0)+2,"0")),'2019 Equip Index Factors'!B42)*0.01,0),IF(OR('M&amp;E Property Good Factor'!B41 &gt; 'Trends Settings '!$B$3,B41 &lt;=ROUND($C$1*'Trends Settings '!$B$1,0)),ROUND('Trends Settings '!$B$3*IF(B41&gt;ROUND($C$1*'Trends Settings '!$B$1,0),INDIRECT("'2019 Equip Index Factors'!B"&amp;TEXT(ROUND(($C$1*'Trends Settings '!$B$1),0)+2,"0")),'2019 Equip Index Factors'!B42)*0.01,0),C40))</f>
        <v>11</v>
      </c>
      <c r="D41" s="37">
        <f ca="1">IF(OR(B41=1,'M&amp;E Property Good Factor'!C42&gt;'Trends Settings '!$B$3),
ROUND('M&amp;E Property Good Factor'!C42*IF(B41&gt;ROUND($D$1*'Trends Settings '!$B$1,0),
INDIRECT("'2019 Equip Index Factors'!B"&amp;TEXT(ROUND(($D$1*'Trends Settings '!$B$1),0)+2,"0")),
'2019 Equip Index Factors'!B42)*0.01,0),
IF(OR('M&amp;E Property Good Factor'!C41 &gt; 'Trends Settings '!$B$3,B41 &lt;=ROUND($D$1*'Trends Settings '!$B$1,0)),
ROUND('Trends Settings '!$B$3*
IF(B41&gt;ROUND($D$1*'Trends Settings '!$B$1,0),INDIRECT("'2019 Equip Index Factors'!B"&amp;TEXT(ROUND(($D$1*'Trends Settings '!$B$1),0)+2,"0")),'2019 Equip Index Factors'!B42)*0.01,0),D40))</f>
        <v>11</v>
      </c>
      <c r="E41" s="37">
        <f ca="1">IF(OR(B41=1,'M&amp;E Property Good Factor'!D42&gt;'Trends Settings '!$B$3),
ROUND('M&amp;E Property Good Factor'!D42*IF(B41&gt;ROUND($E$1*'Trends Settings '!$B$1,0),
INDIRECT("'2019 Equip Index Factors'!B"&amp;TEXT(ROUND(($E$1*'Trends Settings '!$B$1),0)+2,"0")),
'2019 Equip Index Factors'!B42)*0.01,0),
IF(OR('M&amp;E Property Good Factor'!D41 &gt; 'Trends Settings '!$B$3,B41 &lt;=ROUND($E$1*'Trends Settings '!$B$1,0)),
ROUND('Trends Settings '!$B$3*
IF(B41&gt;ROUND($E$1*'Trends Settings '!$B$1,0),INDIRECT("'2019 Equip Index Factors'!B"&amp;TEXT(ROUND(($E$1*'Trends Settings '!$B$1),0)+2,"0")),'2019 Equip Index Factors'!B42)*0.01,0),E40))</f>
        <v>11</v>
      </c>
      <c r="F41" s="37">
        <f ca="1">IF(OR(B41=1,'M&amp;E Property Good Factor'!E42&gt;'Trends Settings '!$B$3),
ROUND('M&amp;E Property Good Factor'!E42*IF(B41&gt;ROUND($F$1*'Trends Settings '!$B$1,0),
INDIRECT("'2019 Equip Index Factors'!B"&amp;TEXT(ROUND(($F$1*'Trends Settings '!$B$1),0)+2,"0")),
'2019 Equip Index Factors'!B42)*0.01,0),
IF(OR('M&amp;E Property Good Factor'!E41 &gt; 'Trends Settings '!$B$3,B41 &lt;=ROUND($F$1*'Trends Settings '!$B$1,0)),
ROUND('Trends Settings '!$B$3*
IF(B41&gt;ROUND($F$1*'Trends Settings '!$B$1,0),INDIRECT("'2019 Equip Index Factors'!B"&amp;TEXT(ROUND(($F$1*'Trends Settings '!$B$1),0)+2,"0")),'2019 Equip Index Factors'!B42)*0.01,0),F40))</f>
        <v>11</v>
      </c>
      <c r="G41" s="37">
        <f ca="1">IF(OR(B41=1,'M&amp;E Property Good Factor'!F42&gt;'Trends Settings '!$B$3),
ROUND('M&amp;E Property Good Factor'!F42*IF(B41&gt;ROUND($G$1*'Trends Settings '!$B$1,0),
INDIRECT("'2019 Equip Index Factors'!B"&amp;TEXT(ROUND(($G$1*'Trends Settings '!$B$1),0)+2,"0")),
'2019 Equip Index Factors'!B42)*0.01,0),
IF(OR('M&amp;E Property Good Factor'!F41 &gt; 'Trends Settings '!$B$3,B41 &lt;=ROUND($G$1*'Trends Settings '!$B$1,0)),
ROUND('Trends Settings '!$B$3*
IF(B41&gt;ROUND($G$1*'Trends Settings '!$B$1,0),INDIRECT("'2019 Equip Index Factors'!B"&amp;TEXT(ROUND(($G$1*'Trends Settings '!$B$1),0)+2,"0")),'2019 Equip Index Factors'!B42)*0.01,0),G40))</f>
        <v>12</v>
      </c>
      <c r="H41" s="37">
        <f ca="1">IF(OR(B41=1,'M&amp;E Property Good Factor'!G42&gt;'Trends Settings '!$B$3),
ROUND('M&amp;E Property Good Factor'!G42*IF(B41&gt;ROUND($H$1*'Trends Settings '!$B$1,0),
INDIRECT("'2019 Equip Index Factors'!B"&amp;TEXT(ROUND(($H$1*'Trends Settings '!$B$1),0)+2,"0")),
'2019 Equip Index Factors'!B42)*0.01,0),
IF(OR('M&amp;E Property Good Factor'!G41 &gt; 'Trends Settings '!$B$3,B41 &lt;=ROUND($H$1*'Trends Settings '!$B$1,0)),
ROUND('Trends Settings '!$B$3*
IF(B41&gt;ROUND($H$1*'Trends Settings '!$B$1,0),INDIRECT("'2019 Equip Index Factors'!B"&amp;TEXT(ROUND(($H$1*'Trends Settings '!$B$1),0)+2,"0")),'2019 Equip Index Factors'!B42)*0.01,0),H40))</f>
        <v>12</v>
      </c>
      <c r="I41" s="37">
        <f ca="1">IF(OR(B41=1,'M&amp;E Property Good Factor'!H42&gt;'Trends Settings '!$B$3),
ROUND('M&amp;E Property Good Factor'!H42*IF(B41&gt;ROUND($I$1*'Trends Settings '!$B$1,0),
INDIRECT("'2019 Equip Index Factors'!B"&amp;TEXT(ROUND(($I$1*'Trends Settings '!$B$1),0)+2,"0")),
'2019 Equip Index Factors'!B42)*0.01,0),
IF(OR('M&amp;E Property Good Factor'!H41 &gt; 'Trends Settings '!$B$3,B41 &lt;=ROUND($I$1*'Trends Settings '!$B$1,0)),
ROUND('Trends Settings '!$B$3*
IF(B41&gt;ROUND($I$1*'Trends Settings '!$B$1,0),INDIRECT("'2019 Equip Index Factors'!B"&amp;TEXT(ROUND(($I$1*'Trends Settings '!$B$1),0)+2,"0")),'2019 Equip Index Factors'!B42)*0.01,0),I40))</f>
        <v>12</v>
      </c>
      <c r="J41" s="37">
        <f ca="1">IF(OR(B41=1,'M&amp;E Property Good Factor'!I42&gt;'Trends Settings '!$B$3),
ROUND('M&amp;E Property Good Factor'!I42*IF(B41&gt;ROUND($J$1*'Trends Settings '!$B$1,0),
INDIRECT("'2019 Equip Index Factors'!B"&amp;TEXT(ROUND(($J$1*'Trends Settings '!$B$1),0)+2,"0")),
'2019 Equip Index Factors'!B42)*0.01,0),
IF(OR('M&amp;E Property Good Factor'!I41 &gt; 'Trends Settings '!$B$3,B41 &lt;=ROUND($J$1*'Trends Settings '!$B$1,0)),
ROUND('Trends Settings '!$B$3*
IF(B41&gt;ROUND($J$1*'Trends Settings '!$B$1,0),INDIRECT("'2019 Equip Index Factors'!B"&amp;TEXT(ROUND(($J$1*'Trends Settings '!$B$1),0)+2,"0")),'2019 Equip Index Factors'!B42)*0.01,0),J40))</f>
        <v>13</v>
      </c>
      <c r="K41" s="37">
        <f ca="1">IF(OR(B41=1,'M&amp;E Property Good Factor'!J42&gt;'Trends Settings '!$B$3),
ROUND('M&amp;E Property Good Factor'!J42*IF(B41&gt;ROUND($K$1*'Trends Settings '!$B$1,0),
INDIRECT("'2019 Equip Index Factors'!B"&amp;TEXT(ROUND(($K$1*'Trends Settings '!$B$1),0)+2,"0")),
'2019 Equip Index Factors'!B42)*0.01,0),
IF(OR('M&amp;E Property Good Factor'!J41 &gt; 'Trends Settings '!$B$3,B41 &lt;=ROUND($K$1*'Trends Settings '!$B$1,0)),
ROUND('Trends Settings '!$B$3*
IF(B41&gt;ROUND($K$1*'Trends Settings '!$B$1,0),INDIRECT("'2019 Equip Index Factors'!B"&amp;TEXT(ROUND(($K$1*'Trends Settings '!$B$1),0)+2,"0")),'2019 Equip Index Factors'!B42)*0.01,0),K40))</f>
        <v>13</v>
      </c>
      <c r="L41" s="37">
        <f ca="1">IF(OR(B41=1,'M&amp;E Property Good Factor'!K42&gt;'Trends Settings '!$B$3),
ROUND('M&amp;E Property Good Factor'!K42*IF(B41&gt;ROUND($L$1*'Trends Settings '!$B$1,0),
INDIRECT("'2019 Equip Index Factors'!B"&amp;TEXT(ROUND(($L$1*'Trends Settings '!$B$1),0)+2,"0")),
'2019 Equip Index Factors'!B42)*0.01,0),
IF(OR('M&amp;E Property Good Factor'!K41 &gt; 'Trends Settings '!$B$3,B41 &lt;=ROUND($L$1*'Trends Settings '!$B$1,0)),
ROUND('Trends Settings '!$B$3*
IF(B41&gt;ROUND($L$1*'Trends Settings '!$B$1,0),INDIRECT("'2019 Equip Index Factors'!B"&amp;TEXT(ROUND(($L$1*'Trends Settings '!$B$1),0)+2,"0")),'2019 Equip Index Factors'!B42)*0.01,0),L40))</f>
        <v>14</v>
      </c>
      <c r="M41" s="37">
        <f ca="1">IF(OR(B41=1,'M&amp;E Property Good Factor'!L42&gt;'Trends Settings '!$B$3),
ROUND('M&amp;E Property Good Factor'!L42*IF(B41&gt;ROUND($M$1*'Trends Settings '!$B$1,0),
INDIRECT("'2019 Equip Index Factors'!B"&amp;TEXT(ROUND(($M$1*'Trends Settings '!$B$1),0)+2,"0")),
'2019 Equip Index Factors'!B42)*0.01,0),
IF(OR('M&amp;E Property Good Factor'!L41 &gt; 'Trends Settings '!$B$3,B41 &lt;=ROUND($M$1*'Trends Settings '!$B$1,0)),
ROUND('Trends Settings '!$B$3*
IF(B41&gt;ROUND($M$1*'Trends Settings '!$B$1,0),INDIRECT("'2019 Equip Index Factors'!B"&amp;TEXT(ROUND(($M$1*'Trends Settings '!$B$1),0)+2,"0")),'2019 Equip Index Factors'!B42)*0.01,0),M40))</f>
        <v>15</v>
      </c>
      <c r="N41" s="37">
        <f ca="1">IF(OR(B41=1,'M&amp;E Property Good Factor'!M42&gt;'Trends Settings '!$B$3),
ROUND('M&amp;E Property Good Factor'!M42*IF(B41&gt;ROUND($N$1*'Trends Settings '!$B$1,0),
INDIRECT("'2019 Equip Index Factors'!B"&amp;TEXT(ROUND(($N$1*'Trends Settings '!$B$1),0)+2,"0")),
'2019 Equip Index Factors'!B42)*0.01,0),
IF(OR('M&amp;E Property Good Factor'!M41 &gt; 'Trends Settings '!$B$3,B41 &lt;=ROUND($N$1*'Trends Settings '!$B$1,0)),
ROUND('Trends Settings '!$B$3*
IF(B41&gt;ROUND($N$1*'Trends Settings '!$B$1,0),INDIRECT("'2019 Equip Index Factors'!B"&amp;TEXT(ROUND(($N$1*'Trends Settings '!$B$1),0)+2,"0")),'2019 Equip Index Factors'!B42)*0.01,0),N40))</f>
        <v>15</v>
      </c>
      <c r="O41" s="37">
        <f ca="1">IF(OR(B41=1,'M&amp;E Property Good Factor'!N42&gt;'Trends Settings '!$B$3),
ROUND('M&amp;E Property Good Factor'!N42*IF(B41&gt;ROUND($O$1*'Trends Settings '!$B$1,0),
INDIRECT("'2019 Equip Index Factors'!B"&amp;TEXT(ROUND(($O$1*'Trends Settings '!$B$1),0)+2,"0")),
'2019 Equip Index Factors'!B42)*0.01,0),
IF(OR('M&amp;E Property Good Factor'!N41 &gt; 'Trends Settings '!$B$3,B41 &lt;=ROUND($O$1*'Trends Settings '!$B$1,0)),
ROUND('Trends Settings '!$B$3*
IF(B41&gt;ROUND($O$1*'Trends Settings '!$B$1,0),INDIRECT("'2019 Equip Index Factors'!B"&amp;TEXT(ROUND(($O$1*'Trends Settings '!$B$1),0)+2,"0")),'2019 Equip Index Factors'!B42)*0.01,0),O40))</f>
        <v>16</v>
      </c>
      <c r="P41" s="37">
        <f ca="1">IF(OR(B41=1,'M&amp;E Property Good Factor'!O42&gt;'Trends Settings '!$B$3),
ROUND('M&amp;E Property Good Factor'!O42*IF(B41&gt;ROUND($P$1*'Trends Settings '!$B$1,0),
INDIRECT("'2019 Equip Index Factors'!B"&amp;TEXT(ROUND(($P$1*'Trends Settings '!$B$1),0)+2,"0")),
'2019 Equip Index Factors'!B42)*0.01,0),
IF(OR('M&amp;E Property Good Factor'!O41 &gt; 'Trends Settings '!$B$3,B41 &lt;=ROUND($P$1*'Trends Settings '!$B$1,0)),
ROUND('Trends Settings '!$B$3*
IF(B41&gt;ROUND($P$1*'Trends Settings '!$B$1,0),INDIRECT("'2019 Equip Index Factors'!B"&amp;TEXT(ROUND(($P$1*'Trends Settings '!$B$1),0)+2,"0")),'2019 Equip Index Factors'!B42)*0.01,0),P40))</f>
        <v>16</v>
      </c>
      <c r="Q41" s="37">
        <f ca="1">IF(OR(B41=1,'M&amp;E Property Good Factor'!P42&gt;'Trends Settings '!$B$3),
ROUND('M&amp;E Property Good Factor'!P42*IF(B41&gt;ROUND($Q$1*'Trends Settings '!$B$1,0),
INDIRECT("'2019 Equip Index Factors'!B"&amp;TEXT(ROUND(($Q$1*'Trends Settings '!$B$1),0)+2,"0")),
'2019 Equip Index Factors'!B42)*0.01,0),
IF(OR('M&amp;E Property Good Factor'!P41 &gt; 'Trends Settings '!$B$3,B41 &lt;=ROUND($Q$1*'Trends Settings '!$B$1,0)),
ROUND('Trends Settings '!$B$3*
IF(B41&gt;ROUND($Q$1*'Trends Settings '!$B$1,0),INDIRECT("'2019 Equip Index Factors'!B"&amp;TEXT(ROUND(($Q$1*'Trends Settings '!$B$1),0)+2,"0")),'2019 Equip Index Factors'!B42)*0.01,0),Q40))</f>
        <v>16</v>
      </c>
      <c r="R41" s="37">
        <f ca="1">IF(OR(B41=1,'M&amp;E Property Good Factor'!Q42&gt;'Trends Settings '!$B$3),
ROUND('M&amp;E Property Good Factor'!Q42*IF(B41&gt;ROUND($R$1*'Trends Settings '!$B$1,0),
INDIRECT("'2019 Equip Index Factors'!B"&amp;TEXT(ROUND(($R$1*'Trends Settings '!$B$1),0)+2,"0")),
'2019 Equip Index Factors'!B42)*0.01,0),
IF(OR('M&amp;E Property Good Factor'!Q41 &gt; 'Trends Settings '!$B$3,B41 &lt;=ROUND($R$1*'Trends Settings '!$B$1,0)),
ROUND('Trends Settings '!$B$3*
IF(B41&gt;ROUND($R$1*'Trends Settings '!$B$1,0),INDIRECT("'2019 Equip Index Factors'!B"&amp;TEXT(ROUND(($R$1*'Trends Settings '!$B$1),0)+2,"0")),'2019 Equip Index Factors'!B42)*0.01,0),R40))</f>
        <v>17</v>
      </c>
      <c r="S41" s="37">
        <f ca="1">IF(OR(B41=1,'M&amp;E Property Good Factor'!R42&gt;'Trends Settings '!$B$3),
ROUND('M&amp;E Property Good Factor'!R42*IF(B41&gt;ROUND($S$1*'Trends Settings '!$B$1,0),
INDIRECT("'2019 Equip Index Factors'!B"&amp;TEXT(ROUND(($S$1*'Trends Settings '!$B$1),0)+2,"0")),
'2019 Equip Index Factors'!B42)*0.01,0),
IF(OR('M&amp;E Property Good Factor'!R41 &gt; 'Trends Settings '!$B$3,B41 &lt;=ROUND($S$1*'Trends Settings '!$B$1,0)),
ROUND('Trends Settings '!$B$3*
IF(B41&gt;ROUND($S$1*'Trends Settings '!$B$1,0),INDIRECT("'2019 Equip Index Factors'!B"&amp;TEXT(ROUND(($S$1*'Trends Settings '!$B$1),0)+2,"0")),'2019 Equip Index Factors'!B42)*0.01,0),S40))</f>
        <v>18</v>
      </c>
      <c r="T41" s="37">
        <f ca="1">IF(OR(B41=1,'M&amp;E Property Good Factor'!S42&gt;'Trends Settings '!$B$3),
ROUND('M&amp;E Property Good Factor'!S42*IF(B41&gt;ROUND($T$1*'Trends Settings '!$B$1,0),
INDIRECT("'2019 Equip Index Factors'!B"&amp;TEXT(ROUND(($T$1*'Trends Settings '!$B$1),0)+2,"0")),
'2019 Equip Index Factors'!B42)*0.01,0),
IF(OR('M&amp;E Property Good Factor'!S41 &gt; 'Trends Settings '!$B$3,B41 &lt;=ROUND($T$1*'Trends Settings '!$B$1,0)),
ROUND('Trends Settings '!$B$3*
IF(B41&gt;ROUND($T$1*'Trends Settings '!$B$1,0),INDIRECT("'2019 Equip Index Factors'!B"&amp;TEXT(ROUND(($T$1*'Trends Settings '!$B$1),0)+2,"0")),'2019 Equip Index Factors'!B42)*0.01,0),T40))</f>
        <v>19</v>
      </c>
      <c r="U41" s="37">
        <f ca="1">IF(OR(B41=1,'M&amp;E Property Good Factor'!T42&gt;'Trends Settings '!$B$3),
ROUND('M&amp;E Property Good Factor'!T42*IF(B41&gt;ROUND($U$1*'Trends Settings '!$B$1,0),
INDIRECT("'2019 Equip Index Factors'!B"&amp;TEXT(ROUND(($U$1*'Trends Settings '!$B$1),0)+2,"0")),
'2019 Equip Index Factors'!B42)*0.01,0),
IF(OR('M&amp;E Property Good Factor'!T41 &gt; 'Trends Settings '!$B$3,B41 &lt;=ROUND($U$1*'Trends Settings '!$B$1,0)),
ROUND('Trends Settings '!$B$3*
IF(B41&gt;ROUND($U$1*'Trends Settings '!$B$1,0),INDIRECT("'2019 Equip Index Factors'!B"&amp;TEXT(ROUND(($U$1*'Trends Settings '!$B$1),0)+2,"0")),'2019 Equip Index Factors'!B42)*0.01,0),U40))</f>
        <v>25</v>
      </c>
      <c r="V41" s="37">
        <f ca="1">IF(OR(B41=1,'M&amp;E Property Good Factor'!U42&gt;'Trends Settings '!$B$3),
ROUND('M&amp;E Property Good Factor'!U42*IF(B41&gt;ROUND($V$1*'Trends Settings '!$B$1,0),
INDIRECT("'2019 Equip Index Factors'!B"&amp;TEXT(ROUND(($V$1*'Trends Settings '!$B$1),0)+2,"0")),
'2019 Equip Index Factors'!B42)*0.01,0),
IF(OR('M&amp;E Property Good Factor'!U41 &gt; 'Trends Settings '!$B$3,B41 &lt;=ROUND($V$1*'Trends Settings '!$B$1,0)),
ROUND('Trends Settings '!$B$3*
IF(B41&gt;ROUND($V$1*'Trends Settings '!$B$1,0),INDIRECT("'2019 Equip Index Factors'!B"&amp;TEXT(ROUND(($V$1*'Trends Settings '!$B$1),0)+2,"0")),'2019 Equip Index Factors'!B42)*0.01,0),V40))</f>
        <v>53</v>
      </c>
      <c r="W41" s="37">
        <f ca="1">IF(OR(B41=1,'M&amp;E Property Good Factor'!V42&gt;'Trends Settings '!$B$3),
ROUND('M&amp;E Property Good Factor'!V42*IF(B41&gt;ROUND($W$1*'Trends Settings '!$B$1,0),
INDIRECT("'2019 Equip Index Factors'!B"&amp;TEXT(ROUND(($W$1*'Trends Settings '!$B$1),0)+2,"0")),
'2019 Equip Index Factors'!B42)*0.01,0),
IF(OR('M&amp;E Property Good Factor'!V41 &gt; 'Trends Settings '!$B$3,B41 &lt;=ROUND($W$1*'Trends Settings '!$B$1,0)),
ROUND('Trends Settings '!$B$3*
IF(B41&gt;ROUND($W$1*'Trends Settings '!$B$1,0),INDIRECT("'2019 Equip Index Factors'!B"&amp;TEXT(ROUND(($W$1*'Trends Settings '!$B$1),0)+2,"0")),'2019 Equip Index Factors'!B42)*0.01,0),W40))</f>
        <v>82</v>
      </c>
    </row>
  </sheetData>
  <pageMargins left="0.7" right="0.7" top="0.75" bottom="0.75" header="0.3" footer="0.3"/>
  <pageSetup scale="7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1"/>
  <sheetViews>
    <sheetView workbookViewId="0">
      <selection activeCell="D2" sqref="D2"/>
    </sheetView>
  </sheetViews>
  <sheetFormatPr defaultColWidth="8.85546875" defaultRowHeight="15"/>
  <cols>
    <col min="1" max="1" width="14.140625" bestFit="1" customWidth="1" collapsed="1"/>
    <col min="2" max="2" width="8.85546875" style="21" collapsed="1"/>
  </cols>
  <sheetData>
    <row r="1" spans="1:7">
      <c r="A1" s="67" t="s">
        <v>5</v>
      </c>
      <c r="B1" s="67" t="s">
        <v>6</v>
      </c>
      <c r="C1" s="67">
        <v>15</v>
      </c>
      <c r="D1" s="67">
        <v>25</v>
      </c>
    </row>
    <row r="2" spans="1:7">
      <c r="A2" s="60">
        <v>2019</v>
      </c>
      <c r="B2" s="57">
        <v>1</v>
      </c>
      <c r="C2" s="37">
        <f ca="1">IF(AND(B2=1,'M&amp;E Property Good Factor'!N3&gt;'Trends Settings '!$B$4),
ROUND('M&amp;E Property Good Factor'!N3*IF(B2&gt;ROUND($C$1*'Trends Settings '!$B$1,0),
INDIRECT("'2019 Equip Index Factors'!D"&amp;TEXT(ROUND(($C$1*'Trends Settings '!$B$1),0)+2,"0")),
'2019 Equip Index Factors'!D3)*0.01,0),
IF(OR('M&amp;E Property Good Factor'!N2 &gt; 'Trends Settings '!$B$4,B2 &lt;=ROUND($C$1*'Trends Settings '!$B$1,0)),
ROUND('Trends Settings '!$B$4*
IF(B2&gt;ROUND($C$1*'Trends Settings '!$B$1,0),INDIRECT("'2019 Equip Index Factors'!D"&amp;TEXT(ROUND(($C$1*'Trends Settings '!$B$1),0)+2,"0")),'2019 Equip Index Factors'!D3)*0.01,0),C1))</f>
        <v>95</v>
      </c>
      <c r="D2" s="37">
        <f ca="1">IF(AND(B2=1,'M&amp;E Property Good Factor'!S3&gt;'Trends Settings '!$B$3),
ROUND('M&amp;E Property Good Factor'!S3*IF(B2&gt;ROUND($D$1*'Trends Settings '!$B$1,0),
INDIRECT("'2019 Equip Index Factors'!D"&amp;TEXT(ROUND(($D$1*'Trends Settings '!$B$1),0)+2,"0")),
'2019 Equip Index Factors'!D3)*0.01,0),
IF(OR('M&amp;E Property Good Factor'!S2 &gt; 'Trends Settings '!$B$4,B2 &lt;=ROUND($D$1*'Trends Settings '!$B$1,0)),
ROUND('Trends Settings '!$B$4*
IF(B2&gt;ROUND($D$1*'Trends Settings '!$B$1,0),INDIRECT("'2019 Equip Index Factors'!D"&amp;TEXT(ROUND(($D$1*'Trends Settings '!$B$1),0)+2,"0")),'2019 Equip Index Factors'!D3)*0.01,0),D1))</f>
        <v>97</v>
      </c>
    </row>
    <row r="3" spans="1:7">
      <c r="A3" s="60">
        <v>2018</v>
      </c>
      <c r="B3" s="57">
        <v>2</v>
      </c>
      <c r="C3" s="37">
        <f ca="1">IF(OR(B3=1,'M&amp;E Property Good Factor'!N4&gt;'Trends Settings '!$B$4),
ROUND('M&amp;E Property Good Factor'!N4*IF(B3&gt;ROUND($C$1*'Trends Settings '!$B$1,0),
INDIRECT("'2019 Equip Index Factors'!D"&amp;TEXT(ROUND(($C$1*'Trends Settings '!$B$1),0)+2,"0")),
'2019 Equip Index Factors'!D4)*0.01,0),
IF(OR('M&amp;E Property Good Factor'!N3 &gt; 'Trends Settings '!$B$4,B3 &lt;=ROUND($C$1*'Trends Settings '!$B$1,0)),
ROUND('Trends Settings '!$B$4*
IF(B3&gt;ROUND($C$1*'Trends Settings '!$B$1,0),INDIRECT("'2019 Equip Index Factors'!D"&amp;TEXT(ROUND(($C$1*'Trends Settings '!$B$1),0)+2,"0")),'2019 Equip Index Factors'!D4)*0.01,0),C2))</f>
        <v>92</v>
      </c>
      <c r="D3" s="37">
        <f ca="1">IF(OR(B3=1,'M&amp;E Property Good Factor'!S4&gt;'Trends Settings '!$B$3),
ROUND('M&amp;E Property Good Factor'!S4*IF(B3&gt;ROUND($D$1*'Trends Settings '!$B$1,0),
INDIRECT("'2019 Equip Index Factors'!D"&amp;TEXT(ROUND(($D$1*'Trends Settings '!$B$1),0)+2,"0")),
'2019 Equip Index Factors'!D4)*0.01,0),
IF(OR('M&amp;E Property Good Factor'!S3 &gt; 'Trends Settings '!$B$4,B3 &lt;=ROUND($D$1*'Trends Settings '!$B$1,0)),
ROUND('Trends Settings '!$B$4*
IF(B3&gt;ROUND($D$1*'Trends Settings '!$B$1,0),INDIRECT("'2019 Equip Index Factors'!D"&amp;TEXT(ROUND(($D$1*'Trends Settings '!$B$1),0)+2,"0")),'2019 Equip Index Factors'!D4)*0.01,0),D2))</f>
        <v>98</v>
      </c>
    </row>
    <row r="4" spans="1:7">
      <c r="A4" s="60">
        <v>2017</v>
      </c>
      <c r="B4" s="57">
        <v>3</v>
      </c>
      <c r="C4" s="37">
        <f ca="1">IF(OR(B4=1,'M&amp;E Property Good Factor'!N5&gt;'Trends Settings '!$B$4),
ROUND('M&amp;E Property Good Factor'!N5*IF(B4&gt;ROUND($C$1*'Trends Settings '!$B$1,0),
INDIRECT("'2019 Equip Index Factors'!D"&amp;TEXT(ROUND(($C$1*'Trends Settings '!$B$1),0)+2,"0")),
'2019 Equip Index Factors'!D5)*0.01,0),
IF(OR('M&amp;E Property Good Factor'!N4 &gt; 'Trends Settings '!$B$4,B4 &lt;=ROUND($C$1*'Trends Settings '!$B$1,0)),
ROUND('Trends Settings '!$B$4*
IF(B4&gt;ROUND($C$1*'Trends Settings '!$B$1,0),INDIRECT("'2019 Equip Index Factors'!D"&amp;TEXT(ROUND(($C$1*'Trends Settings '!$B$1),0)+2,"0")),'2019 Equip Index Factors'!D5)*0.01,0),C3))</f>
        <v>87</v>
      </c>
      <c r="D4" s="37">
        <f ca="1">IF(OR(B4=1,'M&amp;E Property Good Factor'!S5&gt;'Trends Settings '!$B$3),
ROUND('M&amp;E Property Good Factor'!S5*IF(B4&gt;ROUND($D$1*'Trends Settings '!$B$1,0),
INDIRECT("'2019 Equip Index Factors'!D"&amp;TEXT(ROUND(($D$1*'Trends Settings '!$B$1),0)+2,"0")),
'2019 Equip Index Factors'!D5)*0.01,0),
IF(OR('M&amp;E Property Good Factor'!S4 &gt; 'Trends Settings '!$B$4,B4 &lt;=ROUND($D$1*'Trends Settings '!$B$1,0)),
ROUND('Trends Settings '!$B$4*
IF(B4&gt;ROUND($D$1*'Trends Settings '!$B$1,0),INDIRECT("'2019 Equip Index Factors'!D"&amp;TEXT(ROUND(($D$1*'Trends Settings '!$B$1),0)+2,"0")),'2019 Equip Index Factors'!D5)*0.01,0),D3))</f>
        <v>97</v>
      </c>
    </row>
    <row r="5" spans="1:7">
      <c r="A5" s="60">
        <v>2016</v>
      </c>
      <c r="B5" s="57">
        <v>4</v>
      </c>
      <c r="C5" s="37">
        <f ca="1">IF(OR(B5=1,'M&amp;E Property Good Factor'!N6&gt;'Trends Settings '!$B$4),
ROUND('M&amp;E Property Good Factor'!N6*IF(B5&gt;ROUND($C$1*'Trends Settings '!$B$1,0),
INDIRECT("'2019 Equip Index Factors'!D"&amp;TEXT(ROUND(($C$1*'Trends Settings '!$B$1),0)+2,"0")),
'2019 Equip Index Factors'!D6)*0.01,0),
IF(OR('M&amp;E Property Good Factor'!N5 &gt; 'Trends Settings '!$B$4,B5 &lt;=ROUND($C$1*'Trends Settings '!$B$1,0)),
ROUND('Trends Settings '!$B$4*
IF(B5&gt;ROUND($C$1*'Trends Settings '!$B$1,0),INDIRECT("'2019 Equip Index Factors'!D"&amp;TEXT(ROUND(($C$1*'Trends Settings '!$B$1),0)+2,"0")),'2019 Equip Index Factors'!D6)*0.01,0),C4))</f>
        <v>83</v>
      </c>
      <c r="D5" s="37">
        <f ca="1">IF(OR(B5=1,'M&amp;E Property Good Factor'!S6&gt;'Trends Settings '!$B$3),
ROUND('M&amp;E Property Good Factor'!S6*IF(B5&gt;ROUND($D$1*'Trends Settings '!$B$1,0),
INDIRECT("'2019 Equip Index Factors'!D"&amp;TEXT(ROUND(($D$1*'Trends Settings '!$B$1),0)+2,"0")),
'2019 Equip Index Factors'!D6)*0.01,0),
IF(OR('M&amp;E Property Good Factor'!S5 &gt; 'Trends Settings '!$B$4,B5 &lt;=ROUND($D$1*'Trends Settings '!$B$1,0)),
ROUND('Trends Settings '!$B$4*
IF(B5&gt;ROUND($D$1*'Trends Settings '!$B$1,0),INDIRECT("'2019 Equip Index Factors'!D"&amp;TEXT(ROUND(($D$1*'Trends Settings '!$B$1),0)+2,"0")),'2019 Equip Index Factors'!D6)*0.01,0),D4))</f>
        <v>94</v>
      </c>
    </row>
    <row r="6" spans="1:7">
      <c r="A6" s="60">
        <v>2015</v>
      </c>
      <c r="B6" s="57">
        <v>5</v>
      </c>
      <c r="C6" s="37">
        <f ca="1">IF(OR(B6=1,'M&amp;E Property Good Factor'!N7&gt;'Trends Settings '!$B$4),
ROUND('M&amp;E Property Good Factor'!N7*IF(B6&gt;ROUND($C$1*'Trends Settings '!$B$1,0),
INDIRECT("'2019 Equip Index Factors'!D"&amp;TEXT(ROUND(($C$1*'Trends Settings '!$B$1),0)+2,"0")),
'2019 Equip Index Factors'!D7)*0.01,0),
IF(OR('M&amp;E Property Good Factor'!N6 &gt; 'Trends Settings '!$B$4,B6 &lt;=ROUND($C$1*'Trends Settings '!$B$1,0)),
ROUND('Trends Settings '!$B$4*
IF(B6&gt;ROUND($C$1*'Trends Settings '!$B$1,0),INDIRECT("'2019 Equip Index Factors'!D"&amp;TEXT(ROUND(($C$1*'Trends Settings '!$B$1),0)+2,"0")),'2019 Equip Index Factors'!D7)*0.01,0),C5))</f>
        <v>77</v>
      </c>
      <c r="D6" s="37">
        <f ca="1">IF(OR(B6=1,'M&amp;E Property Good Factor'!S7&gt;'Trends Settings '!$B$3),
ROUND('M&amp;E Property Good Factor'!S7*IF(B6&gt;ROUND($D$1*'Trends Settings '!$B$1,0),
INDIRECT("'2019 Equip Index Factors'!D"&amp;TEXT(ROUND(($D$1*'Trends Settings '!$B$1),0)+2,"0")),
'2019 Equip Index Factors'!D7)*0.01,0),
IF(OR('M&amp;E Property Good Factor'!S6 &gt; 'Trends Settings '!$B$4,B6 &lt;=ROUND($D$1*'Trends Settings '!$B$1,0)),
ROUND('Trends Settings '!$B$4*
IF(B6&gt;ROUND($D$1*'Trends Settings '!$B$1,0),INDIRECT("'2019 Equip Index Factors'!D"&amp;TEXT(ROUND(($D$1*'Trends Settings '!$B$1),0)+2,"0")),'2019 Equip Index Factors'!D7)*0.01,0),D5))</f>
        <v>92</v>
      </c>
    </row>
    <row r="7" spans="1:7">
      <c r="A7" s="60">
        <v>2014</v>
      </c>
      <c r="B7" s="57">
        <v>6</v>
      </c>
      <c r="C7" s="37">
        <f ca="1">IF(OR(B7=1,'M&amp;E Property Good Factor'!N8&gt;'Trends Settings '!$B$4),
ROUND('M&amp;E Property Good Factor'!N8*IF(B7&gt;ROUND($C$1*'Trends Settings '!$B$1,0),
INDIRECT("'2019 Equip Index Factors'!D"&amp;TEXT(ROUND(($C$1*'Trends Settings '!$B$1),0)+2,"0")),
'2019 Equip Index Factors'!D8)*0.01,0),
IF(OR('M&amp;E Property Good Factor'!N7 &gt; 'Trends Settings '!$B$4,B7 &lt;=ROUND($C$1*'Trends Settings '!$B$1,0)),
ROUND('Trends Settings '!$B$4*
IF(B7&gt;ROUND($C$1*'Trends Settings '!$B$1,0),INDIRECT("'2019 Equip Index Factors'!D"&amp;TEXT(ROUND(($C$1*'Trends Settings '!$B$1),0)+2,"0")),'2019 Equip Index Factors'!D8)*0.01,0),C6))</f>
        <v>71</v>
      </c>
      <c r="D7" s="37">
        <f ca="1">IF(OR(B7=1,'M&amp;E Property Good Factor'!S8&gt;'Trends Settings '!$B$3),
ROUND('M&amp;E Property Good Factor'!S8*IF(B7&gt;ROUND($D$1*'Trends Settings '!$B$1,0),
INDIRECT("'2019 Equip Index Factors'!D"&amp;TEXT(ROUND(($D$1*'Trends Settings '!$B$1),0)+2,"0")),
'2019 Equip Index Factors'!D8)*0.01,0),
IF(OR('M&amp;E Property Good Factor'!S7 &gt; 'Trends Settings '!$B$4,B7 &lt;=ROUND($D$1*'Trends Settings '!$B$1,0)),
ROUND('Trends Settings '!$B$4*
IF(B7&gt;ROUND($D$1*'Trends Settings '!$B$1,0),INDIRECT("'2019 Equip Index Factors'!D"&amp;TEXT(ROUND(($D$1*'Trends Settings '!$B$1),0)+2,"0")),'2019 Equip Index Factors'!D8)*0.01,0),D6))</f>
        <v>90</v>
      </c>
    </row>
    <row r="8" spans="1:7">
      <c r="A8" s="60">
        <v>2013</v>
      </c>
      <c r="B8" s="57">
        <v>7</v>
      </c>
      <c r="C8" s="37">
        <f ca="1">IF(OR(B8=1,'M&amp;E Property Good Factor'!N9&gt;'Trends Settings '!$B$4),
ROUND('M&amp;E Property Good Factor'!N9*IF(B8&gt;ROUND($C$1*'Trends Settings '!$B$1,0),
INDIRECT("'2019 Equip Index Factors'!D"&amp;TEXT(ROUND(($C$1*'Trends Settings '!$B$1),0)+2,"0")),
'2019 Equip Index Factors'!D9)*0.01,0),
IF(OR('M&amp;E Property Good Factor'!N8 &gt; 'Trends Settings '!$B$4,B8 &lt;=ROUND($C$1*'Trends Settings '!$B$1,0)),
ROUND('Trends Settings '!$B$4*
IF(B8&gt;ROUND($C$1*'Trends Settings '!$B$1,0),INDIRECT("'2019 Equip Index Factors'!D"&amp;TEXT(ROUND(($C$1*'Trends Settings '!$B$1),0)+2,"0")),'2019 Equip Index Factors'!D9)*0.01,0),C7))</f>
        <v>66</v>
      </c>
      <c r="D8" s="37">
        <f ca="1">IF(OR(B8=1,'M&amp;E Property Good Factor'!S9&gt;'Trends Settings '!$B$3),
ROUND('M&amp;E Property Good Factor'!S9*IF(B8&gt;ROUND($D$1*'Trends Settings '!$B$1,0),
INDIRECT("'2019 Equip Index Factors'!D"&amp;TEXT(ROUND(($D$1*'Trends Settings '!$B$1),0)+2,"0")),
'2019 Equip Index Factors'!D9)*0.01,0),
IF(OR('M&amp;E Property Good Factor'!S8 &gt; 'Trends Settings '!$B$4,B8 &lt;=ROUND($D$1*'Trends Settings '!$B$1,0)),
ROUND('Trends Settings '!$B$4*
IF(B8&gt;ROUND($D$1*'Trends Settings '!$B$1,0),INDIRECT("'2019 Equip Index Factors'!D"&amp;TEXT(ROUND(($D$1*'Trends Settings '!$B$1),0)+2,"0")),'2019 Equip Index Factors'!D9)*0.01,0),D7))</f>
        <v>88</v>
      </c>
    </row>
    <row r="9" spans="1:7">
      <c r="A9" s="60">
        <v>2012</v>
      </c>
      <c r="B9" s="57">
        <v>8</v>
      </c>
      <c r="C9" s="37">
        <f ca="1">IF(OR(B9=1,'M&amp;E Property Good Factor'!N10&gt;'Trends Settings '!$B$4),
ROUND('M&amp;E Property Good Factor'!N10*IF(B9&gt;ROUND($C$1*'Trends Settings '!$B$1,0),
INDIRECT("'2019 Equip Index Factors'!D"&amp;TEXT(ROUND(($C$1*'Trends Settings '!$B$1),0)+2,"0")),
'2019 Equip Index Factors'!D10)*0.01,0),
IF(OR('M&amp;E Property Good Factor'!N9 &gt; 'Trends Settings '!$B$4,B9 &lt;=ROUND($C$1*'Trends Settings '!$B$1,0)),
ROUND('Trends Settings '!$B$4*
IF(B9&gt;ROUND($C$1*'Trends Settings '!$B$1,0),INDIRECT("'2019 Equip Index Factors'!D"&amp;TEXT(ROUND(($C$1*'Trends Settings '!$B$1),0)+2,"0")),'2019 Equip Index Factors'!D10)*0.01,0),C8))</f>
        <v>60</v>
      </c>
      <c r="D9" s="37">
        <f ca="1">IF(OR(B9=1,'M&amp;E Property Good Factor'!S10&gt;'Trends Settings '!$B$3),
ROUND('M&amp;E Property Good Factor'!S10*IF(B9&gt;ROUND($D$1*'Trends Settings '!$B$1,0),
INDIRECT("'2019 Equip Index Factors'!D"&amp;TEXT(ROUND(($D$1*'Trends Settings '!$B$1),0)+2,"0")),
'2019 Equip Index Factors'!D10)*0.01,0),
IF(OR('M&amp;E Property Good Factor'!S9 &gt; 'Trends Settings '!$B$4,B9 &lt;=ROUND($D$1*'Trends Settings '!$B$1,0)),
ROUND('Trends Settings '!$B$4*
IF(B9&gt;ROUND($D$1*'Trends Settings '!$B$1,0),INDIRECT("'2019 Equip Index Factors'!D"&amp;TEXT(ROUND(($D$1*'Trends Settings '!$B$1),0)+2,"0")),'2019 Equip Index Factors'!D10)*0.01,0),D8))</f>
        <v>85</v>
      </c>
    </row>
    <row r="10" spans="1:7" s="56" customFormat="1">
      <c r="A10" s="97">
        <v>2011</v>
      </c>
      <c r="B10" s="98">
        <v>9</v>
      </c>
      <c r="C10" s="99">
        <f ca="1">IF(OR(B10=1,'M&amp;E Property Good Factor'!N11&gt;'Trends Settings '!$B$4),
ROUND('M&amp;E Property Good Factor'!N11*IF(B10&gt;ROUND($C$1*'Trends Settings '!$B$1,0),
INDIRECT("'2019 Equip Index Factors'!D"&amp;TEXT(ROUND(($C$1*'Trends Settings '!$B$1),0)+2,"0")),
'2019 Equip Index Factors'!D11)*0.01,0),
IF(OR('M&amp;E Property Good Factor'!N10 &gt; 'Trends Settings '!$B$4,B10 &lt;=ROUND($C$1*'Trends Settings '!$B$1,0)),
ROUND('Trends Settings '!$B$4*
IF(B10&gt;ROUND($C$1*'Trends Settings '!$B$1,0),INDIRECT("'2019 Equip Index Factors'!D"&amp;TEXT(ROUND(($C$1*'Trends Settings '!$B$1),0)+2,"0")),'2019 Equip Index Factors'!D11)*0.01,0),C9))</f>
        <v>55</v>
      </c>
      <c r="D10" s="99">
        <f ca="1">IF(OR(B10=1,'M&amp;E Property Good Factor'!S11&gt;'Trends Settings '!$B$3),
ROUND('M&amp;E Property Good Factor'!S11*IF(B10&gt;ROUND($D$1*'Trends Settings '!$B$1,0),
INDIRECT("'2019 Equip Index Factors'!D"&amp;TEXT(ROUND(($D$1*'Trends Settings '!$B$1),0)+2,"0")),
'2019 Equip Index Factors'!D11)*0.01,0),
IF(OR('M&amp;E Property Good Factor'!S10 &gt; 'Trends Settings '!$B$4,B10 &lt;=ROUND($D$1*'Trends Settings '!$B$1,0)),
ROUND('Trends Settings '!$B$4*
IF(B10&gt;ROUND($D$1*'Trends Settings '!$B$1,0),INDIRECT("'2019 Equip Index Factors'!D"&amp;TEXT(ROUND(($D$1*'Trends Settings '!$B$1),0)+2,"0")),'2019 Equip Index Factors'!D11)*0.01,0),D9))</f>
        <v>84</v>
      </c>
      <c r="G10" s="99">
        <v>83</v>
      </c>
    </row>
    <row r="11" spans="1:7">
      <c r="A11" s="60">
        <v>2010</v>
      </c>
      <c r="B11" s="57">
        <v>10</v>
      </c>
      <c r="C11" s="37">
        <f ca="1">IF(OR(B11=1,'M&amp;E Property Good Factor'!N12&gt;'Trends Settings '!$B$4),
ROUND('M&amp;E Property Good Factor'!N12*IF(B11&gt;ROUND($C$1*'Trends Settings '!$B$1,0),
INDIRECT("'2019 Equip Index Factors'!D"&amp;TEXT(ROUND(($C$1*'Trends Settings '!$B$1),0)+2,"0")),
'2019 Equip Index Factors'!D12)*0.01,0),
IF(OR('M&amp;E Property Good Factor'!N11 &gt; 'Trends Settings '!$B$4,B11 &lt;=ROUND($C$1*'Trends Settings '!$B$1,0)),
ROUND('Trends Settings '!$B$4*
IF(B11&gt;ROUND($C$1*'Trends Settings '!$B$1,0),INDIRECT("'2019 Equip Index Factors'!D"&amp;TEXT(ROUND(($C$1*'Trends Settings '!$B$1),0)+2,"0")),'2019 Equip Index Factors'!D12)*0.01,0),C10))</f>
        <v>50</v>
      </c>
      <c r="D11" s="37">
        <f ca="1">IF(OR(B11=1,'M&amp;E Property Good Factor'!S12&gt;'Trends Settings '!$B$3),
ROUND('M&amp;E Property Good Factor'!S12*IF(B11&gt;ROUND($D$1*'Trends Settings '!$B$1,0),
INDIRECT("'2019 Equip Index Factors'!D"&amp;TEXT(ROUND(($D$1*'Trends Settings '!$B$1),0)+2,"0")),
'2019 Equip Index Factors'!D12)*0.01,0),
IF(OR('M&amp;E Property Good Factor'!S11 &gt; 'Trends Settings '!$B$4,B11 &lt;=ROUND($D$1*'Trends Settings '!$B$1,0)),
ROUND('Trends Settings '!$B$4*
IF(B11&gt;ROUND($D$1*'Trends Settings '!$B$1,0),INDIRECT("'2019 Equip Index Factors'!D"&amp;TEXT(ROUND(($D$1*'Trends Settings '!$B$1),0)+2,"0")),'2019 Equip Index Factors'!D12)*0.01,0),D10))</f>
        <v>82</v>
      </c>
    </row>
    <row r="12" spans="1:7">
      <c r="A12" s="60">
        <v>2009</v>
      </c>
      <c r="B12" s="57">
        <v>11</v>
      </c>
      <c r="C12" s="37">
        <f ca="1">IF(OR(B12=1,'M&amp;E Property Good Factor'!N13&gt;'Trends Settings '!$B$4),
ROUND('M&amp;E Property Good Factor'!N13*IF(B12&gt;ROUND($C$1*'Trends Settings '!$B$1,0),
INDIRECT("'2019 Equip Index Factors'!D"&amp;TEXT(ROUND(($C$1*'Trends Settings '!$B$1),0)+2,"0")),
'2019 Equip Index Factors'!D13)*0.01,0),
IF(OR('M&amp;E Property Good Factor'!N12 &gt; 'Trends Settings '!$B$4,B12 &lt;=ROUND($C$1*'Trends Settings '!$B$1,0)),
ROUND('Trends Settings '!$B$4*
IF(B12&gt;ROUND($C$1*'Trends Settings '!$B$1,0),INDIRECT("'2019 Equip Index Factors'!D"&amp;TEXT(ROUND(($C$1*'Trends Settings '!$B$1),0)+2,"0")),'2019 Equip Index Factors'!D13)*0.01,0),C11))</f>
        <v>45</v>
      </c>
      <c r="D12" s="37">
        <f ca="1">IF(OR(B12=1,'M&amp;E Property Good Factor'!S13&gt;'Trends Settings '!$B$3),
ROUND('M&amp;E Property Good Factor'!S13*IF(B12&gt;ROUND($D$1*'Trends Settings '!$B$1,0),
INDIRECT("'2019 Equip Index Factors'!D"&amp;TEXT(ROUND(($D$1*'Trends Settings '!$B$1),0)+2,"0")),
'2019 Equip Index Factors'!D13)*0.01,0),
IF(OR('M&amp;E Property Good Factor'!S12 &gt; 'Trends Settings '!$B$4,B12 &lt;=ROUND($D$1*'Trends Settings '!$B$1,0)),
ROUND('Trends Settings '!$B$4*
IF(B12&gt;ROUND($D$1*'Trends Settings '!$B$1,0),INDIRECT("'2019 Equip Index Factors'!D"&amp;TEXT(ROUND(($D$1*'Trends Settings '!$B$1),0)+2,"0")),'2019 Equip Index Factors'!D13)*0.01,0),D11))</f>
        <v>80</v>
      </c>
    </row>
    <row r="13" spans="1:7">
      <c r="A13" s="60">
        <v>2008</v>
      </c>
      <c r="B13" s="76">
        <v>12</v>
      </c>
      <c r="C13" s="77">
        <f ca="1">IF(OR(B13=1,'M&amp;E Property Good Factor'!N14&gt;'Trends Settings '!$B$4),
ROUND('M&amp;E Property Good Factor'!N14*IF(B13&gt;ROUND($C$1*'Trends Settings '!$B$1,0),
INDIRECT("'2019 Equip Index Factors'!D"&amp;TEXT(ROUND(($C$1*'Trends Settings '!$B$1),0)+2,"0")),
'2019 Equip Index Factors'!D14)*0.01,0),
IF(OR('M&amp;E Property Good Factor'!N13 &gt; 'Trends Settings '!$B$4,B13 &lt;=ROUND($C$1*'Trends Settings '!$B$1,0)),
ROUND('Trends Settings '!$B$4*
IF(B13&gt;ROUND($C$1*'Trends Settings '!$B$1,0),INDIRECT("'2019 Equip Index Factors'!D"&amp;TEXT(ROUND(($C$1*'Trends Settings '!$B$1),0)+2,"0")),'2019 Equip Index Factors'!D14)*0.01,0),C12))</f>
        <v>41</v>
      </c>
      <c r="D13" s="77">
        <f ca="1">IF(OR(B13=1,'M&amp;E Property Good Factor'!S14&gt;'Trends Settings '!$B$3),
ROUND('M&amp;E Property Good Factor'!S14*IF(B13&gt;ROUND($D$1*'Trends Settings '!$B$1,0),
INDIRECT("'2019 Equip Index Factors'!D"&amp;TEXT(ROUND(($D$1*'Trends Settings '!$B$1),0)+2,"0")),
'2019 Equip Index Factors'!D14)*0.01,0),
IF(OR('M&amp;E Property Good Factor'!S13 &gt; 'Trends Settings '!$B$4,B13 &lt;=ROUND($D$1*'Trends Settings '!$B$1,0)),
ROUND('Trends Settings '!$B$4*
IF(B13&gt;ROUND($D$1*'Trends Settings '!$B$1,0),INDIRECT("'2019 Equip Index Factors'!D"&amp;TEXT(ROUND(($D$1*'Trends Settings '!$B$1),0)+2,"0")),'2019 Equip Index Factors'!D14)*0.01,0),D12))</f>
        <v>79</v>
      </c>
    </row>
    <row r="14" spans="1:7">
      <c r="A14" s="60">
        <v>2007</v>
      </c>
      <c r="B14" s="57">
        <v>13</v>
      </c>
      <c r="C14" s="37">
        <f ca="1">IF(OR(B14=1,'M&amp;E Property Good Factor'!N15&gt;'Trends Settings '!$B$4),
ROUND('M&amp;E Property Good Factor'!N15*IF(B14&gt;ROUND($C$1*'Trends Settings '!$B$1,0),
INDIRECT("'2019 Equip Index Factors'!D"&amp;TEXT(ROUND(($C$1*'Trends Settings '!$B$1),0)+2,"0")),
'2019 Equip Index Factors'!D15)*0.01,0),
IF(OR('M&amp;E Property Good Factor'!N14 &gt; 'Trends Settings '!$B$4,B14 &lt;=ROUND($C$1*'Trends Settings '!$B$1,0)),
ROUND('Trends Settings '!$B$4*
IF(B14&gt;ROUND($C$1*'Trends Settings '!$B$1,0),INDIRECT("'2019 Equip Index Factors'!D"&amp;TEXT(ROUND(($C$1*'Trends Settings '!$B$1),0)+2,"0")),'2019 Equip Index Factors'!D15)*0.01,0),C13))</f>
        <v>36</v>
      </c>
      <c r="D14" s="37">
        <f ca="1">IF(OR(B14=1,'M&amp;E Property Good Factor'!S15&gt;'Trends Settings '!$B$3),
ROUND('M&amp;E Property Good Factor'!S15*IF(B14&gt;ROUND($D$1*'Trends Settings '!$B$1,0),
INDIRECT("'2019 Equip Index Factors'!D"&amp;TEXT(ROUND(($D$1*'Trends Settings '!$B$1),0)+2,"0")),
'2019 Equip Index Factors'!D15)*0.01,0),
IF(OR('M&amp;E Property Good Factor'!S14 &gt; 'Trends Settings '!$B$4,B14 &lt;=ROUND($D$1*'Trends Settings '!$B$1,0)),
ROUND('Trends Settings '!$B$4*
IF(B14&gt;ROUND($D$1*'Trends Settings '!$B$1,0),INDIRECT("'2019 Equip Index Factors'!D"&amp;TEXT(ROUND(($D$1*'Trends Settings '!$B$1),0)+2,"0")),'2019 Equip Index Factors'!D15)*0.01,0),D13))</f>
        <v>79</v>
      </c>
    </row>
    <row r="15" spans="1:7">
      <c r="A15" s="60">
        <v>2006</v>
      </c>
      <c r="B15" s="57">
        <v>14</v>
      </c>
      <c r="C15" s="37">
        <f ca="1">IF(OR(B15=1,'M&amp;E Property Good Factor'!N16&gt;'Trends Settings '!$B$4),
ROUND('M&amp;E Property Good Factor'!N16*IF(B15&gt;ROUND($C$1*'Trends Settings '!$B$1,0),
INDIRECT("'2019 Equip Index Factors'!D"&amp;TEXT(ROUND(($C$1*'Trends Settings '!$B$1),0)+2,"0")),
'2019 Equip Index Factors'!D16)*0.01,0),
IF(OR('M&amp;E Property Good Factor'!N15 &gt; 'Trends Settings '!$B$4,B15 &lt;=ROUND($C$1*'Trends Settings '!$B$1,0)),
ROUND('Trends Settings '!$B$4*
IF(B15&gt;ROUND($C$1*'Trends Settings '!$B$1,0),INDIRECT("'2019 Equip Index Factors'!D"&amp;TEXT(ROUND(($C$1*'Trends Settings '!$B$1),0)+2,"0")),'2019 Equip Index Factors'!D16)*0.01,0),C14))</f>
        <v>32</v>
      </c>
      <c r="D15" s="37">
        <f ca="1">IF(OR(B15=1,'M&amp;E Property Good Factor'!S16&gt;'Trends Settings '!$B$3),
ROUND('M&amp;E Property Good Factor'!S16*IF(B15&gt;ROUND($D$1*'Trends Settings '!$B$1,0),
INDIRECT("'2019 Equip Index Factors'!D"&amp;TEXT(ROUND(($D$1*'Trends Settings '!$B$1),0)+2,"0")),
'2019 Equip Index Factors'!D16)*0.01,0),
IF(OR('M&amp;E Property Good Factor'!S15 &gt; 'Trends Settings '!$B$4,B15 &lt;=ROUND($D$1*'Trends Settings '!$B$1,0)),
ROUND('Trends Settings '!$B$4*
IF(B15&gt;ROUND($D$1*'Trends Settings '!$B$1,0),INDIRECT("'2019 Equip Index Factors'!D"&amp;TEXT(ROUND(($D$1*'Trends Settings '!$B$1),0)+2,"0")),'2019 Equip Index Factors'!D16)*0.01,0),D14))</f>
        <v>76</v>
      </c>
    </row>
    <row r="16" spans="1:7">
      <c r="A16" s="60">
        <v>2005</v>
      </c>
      <c r="B16" s="57">
        <v>15</v>
      </c>
      <c r="C16" s="37">
        <f ca="1">IF(OR(B16=1,'M&amp;E Property Good Factor'!N17&gt;'Trends Settings '!$B$4),
ROUND('M&amp;E Property Good Factor'!N17*IF(B16&gt;ROUND($C$1*'Trends Settings '!$B$1,0),
INDIRECT("'2019 Equip Index Factors'!D"&amp;TEXT(ROUND(($C$1*'Trends Settings '!$B$1),0)+2,"0")),
'2019 Equip Index Factors'!D17)*0.01,0),
IF(OR('M&amp;E Property Good Factor'!N16 &gt; 'Trends Settings '!$B$4,B16 &lt;=ROUND($C$1*'Trends Settings '!$B$1,0)),
ROUND('Trends Settings '!$B$4*
IF(B16&gt;ROUND($C$1*'Trends Settings '!$B$1,0),INDIRECT("'2019 Equip Index Factors'!D"&amp;TEXT(ROUND(($C$1*'Trends Settings '!$B$1),0)+2,"0")),'2019 Equip Index Factors'!D17)*0.01,0),C15))</f>
        <v>27</v>
      </c>
      <c r="D16" s="37">
        <f ca="1">IF(OR(B16=1,'M&amp;E Property Good Factor'!S17&gt;'Trends Settings '!$B$3),
ROUND('M&amp;E Property Good Factor'!S17*IF(B16&gt;ROUND($D$1*'Trends Settings '!$B$1,0),
INDIRECT("'2019 Equip Index Factors'!D"&amp;TEXT(ROUND(($D$1*'Trends Settings '!$B$1),0)+2,"0")),
'2019 Equip Index Factors'!D17)*0.01,0),
IF(OR('M&amp;E Property Good Factor'!S16 &gt; 'Trends Settings '!$B$4,B16 &lt;=ROUND($D$1*'Trends Settings '!$B$1,0)),
ROUND('Trends Settings '!$B$4*
IF(B16&gt;ROUND($D$1*'Trends Settings '!$B$1,0),INDIRECT("'2019 Equip Index Factors'!D"&amp;TEXT(ROUND(($D$1*'Trends Settings '!$B$1),0)+2,"0")),'2019 Equip Index Factors'!D17)*0.01,0),D15))</f>
        <v>73</v>
      </c>
    </row>
    <row r="17" spans="1:4">
      <c r="A17" s="60">
        <v>2004</v>
      </c>
      <c r="B17" s="57">
        <v>16</v>
      </c>
      <c r="C17" s="37">
        <f ca="1">IF(OR(B17=1,'M&amp;E Property Good Factor'!N18&gt;'Trends Settings '!$B$4),
ROUND('M&amp;E Property Good Factor'!N18*IF(B17&gt;ROUND($C$1*'Trends Settings '!$B$1,0),
INDIRECT("'2019 Equip Index Factors'!D"&amp;TEXT(ROUND(($C$1*'Trends Settings '!$B$1),0)+2,"0")),
'2019 Equip Index Factors'!D18)*0.01,0),
IF(OR('M&amp;E Property Good Factor'!N17 &gt; 'Trends Settings '!$B$4,B17 &lt;=ROUND($C$1*'Trends Settings '!$B$1,0)),
ROUND('Trends Settings '!$B$4*
IF(B17&gt;ROUND($C$1*'Trends Settings '!$B$1,0),INDIRECT("'2019 Equip Index Factors'!D"&amp;TEXT(ROUND(($C$1*'Trends Settings '!$B$1),0)+2,"0")),'2019 Equip Index Factors'!D18)*0.01,0),C16))</f>
        <v>24</v>
      </c>
      <c r="D17" s="37">
        <f ca="1">IF(OR(B17=1,'M&amp;E Property Good Factor'!S18&gt;'Trends Settings '!$B$3),
ROUND('M&amp;E Property Good Factor'!S18*IF(B17&gt;ROUND($D$1*'Trends Settings '!$B$1,0),
INDIRECT("'2019 Equip Index Factors'!D"&amp;TEXT(ROUND(($D$1*'Trends Settings '!$B$1),0)+2,"0")),
'2019 Equip Index Factors'!D18)*0.01,0),
IF(OR('M&amp;E Property Good Factor'!S17 &gt; 'Trends Settings '!$B$4,B17 &lt;=ROUND($D$1*'Trends Settings '!$B$1,0)),
ROUND('Trends Settings '!$B$4*
IF(B17&gt;ROUND($D$1*'Trends Settings '!$B$1,0),INDIRECT("'2019 Equip Index Factors'!D"&amp;TEXT(ROUND(($D$1*'Trends Settings '!$B$1),0)+2,"0")),'2019 Equip Index Factors'!D18)*0.01,0),D16))</f>
        <v>73</v>
      </c>
    </row>
    <row r="18" spans="1:4">
      <c r="A18" s="60">
        <v>2003</v>
      </c>
      <c r="B18" s="57">
        <v>17</v>
      </c>
      <c r="C18" s="37">
        <f ca="1">IF(OR(B18=1,'M&amp;E Property Good Factor'!N19&gt;'Trends Settings '!$B$4),
ROUND('M&amp;E Property Good Factor'!N19*IF(B18&gt;ROUND($C$1*'Trends Settings '!$B$1,0),
INDIRECT("'2019 Equip Index Factors'!D"&amp;TEXT(ROUND(($C$1*'Trends Settings '!$B$1),0)+2,"0")),
'2019 Equip Index Factors'!D19)*0.01,0),
IF(OR('M&amp;E Property Good Factor'!N18 &gt; 'Trends Settings '!$B$4,B18 &lt;=ROUND($C$1*'Trends Settings '!$B$1,0)),
ROUND('Trends Settings '!$B$4*
IF(B18&gt;ROUND($C$1*'Trends Settings '!$B$1,0),INDIRECT("'2019 Equip Index Factors'!D"&amp;TEXT(ROUND(($C$1*'Trends Settings '!$B$1),0)+2,"0")),'2019 Equip Index Factors'!D19)*0.01,0),C17))</f>
        <v>21</v>
      </c>
      <c r="D18" s="37">
        <f ca="1">IF(OR(B18=1,'M&amp;E Property Good Factor'!S19&gt;'Trends Settings '!$B$3),
ROUND('M&amp;E Property Good Factor'!S19*IF(B18&gt;ROUND($D$1*'Trends Settings '!$B$1,0),
INDIRECT("'2019 Equip Index Factors'!D"&amp;TEXT(ROUND(($D$1*'Trends Settings '!$B$1),0)+2,"0")),
'2019 Equip Index Factors'!D19)*0.01,0),
IF(OR('M&amp;E Property Good Factor'!S18 &gt; 'Trends Settings '!$B$4,B18 &lt;=ROUND($D$1*'Trends Settings '!$B$1,0)),
ROUND('Trends Settings '!$B$4*
IF(B18&gt;ROUND($D$1*'Trends Settings '!$B$1,0),INDIRECT("'2019 Equip Index Factors'!D"&amp;TEXT(ROUND(($D$1*'Trends Settings '!$B$1),0)+2,"0")),'2019 Equip Index Factors'!D19)*0.01,0),D17))</f>
        <v>71</v>
      </c>
    </row>
    <row r="19" spans="1:4">
      <c r="A19" s="60">
        <v>2002</v>
      </c>
      <c r="B19" s="57">
        <v>18</v>
      </c>
      <c r="C19" s="37">
        <f ca="1">IF(OR(B19=1,'M&amp;E Property Good Factor'!N20&gt;'Trends Settings '!$B$4),
ROUND('M&amp;E Property Good Factor'!N20*IF(B19&gt;ROUND($C$1*'Trends Settings '!$B$1,0),
INDIRECT("'2019 Equip Index Factors'!D"&amp;TEXT(ROUND(($C$1*'Trends Settings '!$B$1),0)+2,"0")),
'2019 Equip Index Factors'!D20)*0.01,0),
IF(OR('M&amp;E Property Good Factor'!N19 &gt; 'Trends Settings '!$B$4,B19 &lt;=ROUND($C$1*'Trends Settings '!$B$1,0)),
ROUND('Trends Settings '!$B$4*
IF(B19&gt;ROUND($C$1*'Trends Settings '!$B$1,0),INDIRECT("'2019 Equip Index Factors'!D"&amp;TEXT(ROUND(($C$1*'Trends Settings '!$B$1),0)+2,"0")),'2019 Equip Index Factors'!D20)*0.01,0),C18))</f>
        <v>18</v>
      </c>
      <c r="D19" s="37">
        <f ca="1">IF(OR(B19=1,'M&amp;E Property Good Factor'!S20&gt;'Trends Settings '!$B$3),
ROUND('M&amp;E Property Good Factor'!S20*IF(B19&gt;ROUND($D$1*'Trends Settings '!$B$1,0),
INDIRECT("'2019 Equip Index Factors'!D"&amp;TEXT(ROUND(($D$1*'Trends Settings '!$B$1),0)+2,"0")),
'2019 Equip Index Factors'!D20)*0.01,0),
IF(OR('M&amp;E Property Good Factor'!S19 &gt; 'Trends Settings '!$B$4,B19 &lt;=ROUND($D$1*'Trends Settings '!$B$1,0)),
ROUND('Trends Settings '!$B$4*
IF(B19&gt;ROUND($D$1*'Trends Settings '!$B$1,0),INDIRECT("'2019 Equip Index Factors'!D"&amp;TEXT(ROUND(($D$1*'Trends Settings '!$B$1),0)+2,"0")),'2019 Equip Index Factors'!D20)*0.01,0),D18))</f>
        <v>66</v>
      </c>
    </row>
    <row r="20" spans="1:4">
      <c r="A20" s="60">
        <v>2001</v>
      </c>
      <c r="B20" s="57">
        <v>19</v>
      </c>
      <c r="C20" s="37">
        <f ca="1">IF(OR(B20=1,'M&amp;E Property Good Factor'!N21&gt;'Trends Settings '!$B$4),
ROUND('M&amp;E Property Good Factor'!N21*IF(B20&gt;ROUND($C$1*'Trends Settings '!$B$1,0),
INDIRECT("'2019 Equip Index Factors'!D"&amp;TEXT(ROUND(($C$1*'Trends Settings '!$B$1),0)+2,"0")),
'2019 Equip Index Factors'!D21)*0.01,0),
IF(OR('M&amp;E Property Good Factor'!N20 &gt; 'Trends Settings '!$B$4,B20 &lt;=ROUND($C$1*'Trends Settings '!$B$1,0)),
ROUND('Trends Settings '!$B$4*
IF(B20&gt;ROUND($C$1*'Trends Settings '!$B$1,0),INDIRECT("'2019 Equip Index Factors'!D"&amp;TEXT(ROUND(($C$1*'Trends Settings '!$B$1),0)+2,"0")),'2019 Equip Index Factors'!D21)*0.01,0),C19))</f>
        <v>17</v>
      </c>
      <c r="D20" s="37">
        <f ca="1">IF(OR(B20=1,'M&amp;E Property Good Factor'!S21&gt;'Trends Settings '!$B$3),
ROUND('M&amp;E Property Good Factor'!S21*IF(B20&gt;ROUND($D$1*'Trends Settings '!$B$1,0),
INDIRECT("'2019 Equip Index Factors'!D"&amp;TEXT(ROUND(($D$1*'Trends Settings '!$B$1),0)+2,"0")),
'2019 Equip Index Factors'!D21)*0.01,0),
IF(OR('M&amp;E Property Good Factor'!S20 &gt; 'Trends Settings '!$B$4,B20 &lt;=ROUND($D$1*'Trends Settings '!$B$1,0)),
ROUND('Trends Settings '!$B$4*
IF(B20&gt;ROUND($D$1*'Trends Settings '!$B$1,0),INDIRECT("'2019 Equip Index Factors'!D"&amp;TEXT(ROUND(($D$1*'Trends Settings '!$B$1),0)+2,"0")),'2019 Equip Index Factors'!D21)*0.01,0),D19))</f>
        <v>62</v>
      </c>
    </row>
    <row r="21" spans="1:4">
      <c r="A21" s="60">
        <v>2000</v>
      </c>
      <c r="B21" s="57">
        <v>20</v>
      </c>
      <c r="C21" s="37">
        <f ca="1">IF(OR(B21=1,'M&amp;E Property Good Factor'!N22&gt;'Trends Settings '!$B$4),
ROUND('M&amp;E Property Good Factor'!N22*IF(B21&gt;ROUND($C$1*'Trends Settings '!$B$1,0),
INDIRECT("'2019 Equip Index Factors'!D"&amp;TEXT(ROUND(($C$1*'Trends Settings '!$B$1),0)+2,"0")),
'2019 Equip Index Factors'!D22)*0.01,0),
IF(OR('M&amp;E Property Good Factor'!N21 &gt; 'Trends Settings '!$B$4,B21 &lt;=ROUND($C$1*'Trends Settings '!$B$1,0)),
ROUND('Trends Settings '!$B$4*
IF(B21&gt;ROUND($C$1*'Trends Settings '!$B$1,0),INDIRECT("'2019 Equip Index Factors'!D"&amp;TEXT(ROUND(($C$1*'Trends Settings '!$B$1),0)+2,"0")),'2019 Equip Index Factors'!D22)*0.01,0),C20))</f>
        <v>17</v>
      </c>
      <c r="D21" s="37">
        <f ca="1">IF(OR(B21=1,'M&amp;E Property Good Factor'!S22&gt;'Trends Settings '!$B$3),
ROUND('M&amp;E Property Good Factor'!S22*IF(B21&gt;ROUND($D$1*'Trends Settings '!$B$1,0),
INDIRECT("'2019 Equip Index Factors'!D"&amp;TEXT(ROUND(($D$1*'Trends Settings '!$B$1),0)+2,"0")),
'2019 Equip Index Factors'!D22)*0.01,0),
IF(OR('M&amp;E Property Good Factor'!S21 &gt; 'Trends Settings '!$B$4,B21 &lt;=ROUND($D$1*'Trends Settings '!$B$1,0)),
ROUND('Trends Settings '!$B$4*
IF(B21&gt;ROUND($D$1*'Trends Settings '!$B$1,0),INDIRECT("'2019 Equip Index Factors'!D"&amp;TEXT(ROUND(($D$1*'Trends Settings '!$B$1),0)+2,"0")),'2019 Equip Index Factors'!D22)*0.01,0),D20))</f>
        <v>59</v>
      </c>
    </row>
    <row r="22" spans="1:4">
      <c r="A22" s="60">
        <v>1999</v>
      </c>
      <c r="B22" s="57">
        <v>21</v>
      </c>
      <c r="C22" s="37">
        <f ca="1">IF(OR(B22=1,'M&amp;E Property Good Factor'!N23&gt;'Trends Settings '!$B$4),
ROUND('M&amp;E Property Good Factor'!N23*IF(B22&gt;ROUND($C$1*'Trends Settings '!$B$1,0),
INDIRECT("'2019 Equip Index Factors'!D"&amp;TEXT(ROUND(($C$1*'Trends Settings '!$B$1),0)+2,"0")),
'2019 Equip Index Factors'!D23)*0.01,0),
IF(OR('M&amp;E Property Good Factor'!N22 &gt; 'Trends Settings '!$B$4,B22 &lt;=ROUND($C$1*'Trends Settings '!$B$1,0)),
ROUND('Trends Settings '!$B$4*
IF(B22&gt;ROUND($C$1*'Trends Settings '!$B$1,0),INDIRECT("'2019 Equip Index Factors'!D"&amp;TEXT(ROUND(($C$1*'Trends Settings '!$B$1),0)+2,"0")),'2019 Equip Index Factors'!D23)*0.01,0),C21))</f>
        <v>17</v>
      </c>
      <c r="D22" s="37">
        <f ca="1">IF(OR(B22=1,'M&amp;E Property Good Factor'!S23&gt;'Trends Settings '!$B$3),
ROUND('M&amp;E Property Good Factor'!S23*IF(B22&gt;ROUND($D$1*'Trends Settings '!$B$1,0),
INDIRECT("'2019 Equip Index Factors'!D"&amp;TEXT(ROUND(($D$1*'Trends Settings '!$B$1),0)+2,"0")),
'2019 Equip Index Factors'!D23)*0.01,0),
IF(OR('M&amp;E Property Good Factor'!S22 &gt; 'Trends Settings '!$B$4,B22 &lt;=ROUND($D$1*'Trends Settings '!$B$1,0)),
ROUND('Trends Settings '!$B$4*
IF(B22&gt;ROUND($D$1*'Trends Settings '!$B$1,0),INDIRECT("'2019 Equip Index Factors'!D"&amp;TEXT(ROUND(($D$1*'Trends Settings '!$B$1),0)+2,"0")),'2019 Equip Index Factors'!D23)*0.01,0),D21))</f>
        <v>55</v>
      </c>
    </row>
    <row r="23" spans="1:4">
      <c r="A23" s="60">
        <v>1998</v>
      </c>
      <c r="B23" s="57">
        <v>22</v>
      </c>
      <c r="C23" s="37">
        <f ca="1">IF(OR(B23=1,'M&amp;E Property Good Factor'!N24&gt;'Trends Settings '!$B$4),
ROUND('M&amp;E Property Good Factor'!N24*IF(B23&gt;ROUND($C$1*'Trends Settings '!$B$1,0),
INDIRECT("'2019 Equip Index Factors'!D"&amp;TEXT(ROUND(($C$1*'Trends Settings '!$B$1),0)+2,"0")),
'2019 Equip Index Factors'!D24)*0.01,0),
IF(OR('M&amp;E Property Good Factor'!N23 &gt; 'Trends Settings '!$B$4,B23 &lt;=ROUND($C$1*'Trends Settings '!$B$1,0)),
ROUND('Trends Settings '!$B$4*
IF(B23&gt;ROUND($C$1*'Trends Settings '!$B$1,0),INDIRECT("'2019 Equip Index Factors'!D"&amp;TEXT(ROUND(($C$1*'Trends Settings '!$B$1),0)+2,"0")),'2019 Equip Index Factors'!D24)*0.01,0),C22))</f>
        <v>17</v>
      </c>
      <c r="D23" s="37">
        <f ca="1">IF(OR(B23=1,'M&amp;E Property Good Factor'!S24&gt;'Trends Settings '!$B$3),
ROUND('M&amp;E Property Good Factor'!S24*IF(B23&gt;ROUND($D$1*'Trends Settings '!$B$1,0),
INDIRECT("'2019 Equip Index Factors'!D"&amp;TEXT(ROUND(($D$1*'Trends Settings '!$B$1),0)+2,"0")),
'2019 Equip Index Factors'!D24)*0.01,0),
IF(OR('M&amp;E Property Good Factor'!S23 &gt; 'Trends Settings '!$B$4,B23 &lt;=ROUND($D$1*'Trends Settings '!$B$1,0)),
ROUND('Trends Settings '!$B$4*
IF(B23&gt;ROUND($D$1*'Trends Settings '!$B$1,0),INDIRECT("'2019 Equip Index Factors'!D"&amp;TEXT(ROUND(($D$1*'Trends Settings '!$B$1),0)+2,"0")),'2019 Equip Index Factors'!D24)*0.01,0),D22))</f>
        <v>51</v>
      </c>
    </row>
    <row r="24" spans="1:4">
      <c r="A24" s="60">
        <v>1997</v>
      </c>
      <c r="B24" s="57">
        <v>23</v>
      </c>
      <c r="C24" s="37">
        <f ca="1">IF(OR(B24=1,'M&amp;E Property Good Factor'!N25&gt;'Trends Settings '!$B$4),
ROUND('M&amp;E Property Good Factor'!N25*IF(B24&gt;ROUND($C$1*'Trends Settings '!$B$1,0),
INDIRECT("'2019 Equip Index Factors'!D"&amp;TEXT(ROUND(($C$1*'Trends Settings '!$B$1),0)+2,"0")),
'2019 Equip Index Factors'!D25)*0.01,0),
IF(OR('M&amp;E Property Good Factor'!N24 &gt; 'Trends Settings '!$B$4,B24 &lt;=ROUND($C$1*'Trends Settings '!$B$1,0)),
ROUND('Trends Settings '!$B$4*
IF(B24&gt;ROUND($C$1*'Trends Settings '!$B$1,0),INDIRECT("'2019 Equip Index Factors'!D"&amp;TEXT(ROUND(($C$1*'Trends Settings '!$B$1),0)+2,"0")),'2019 Equip Index Factors'!D25)*0.01,0),C23))</f>
        <v>17</v>
      </c>
      <c r="D24" s="37">
        <f ca="1">IF(OR(B24=1,'M&amp;E Property Good Factor'!S25&gt;'Trends Settings '!$B$3),
ROUND('M&amp;E Property Good Factor'!S25*IF(B24&gt;ROUND($D$1*'Trends Settings '!$B$1,0),
INDIRECT("'2019 Equip Index Factors'!D"&amp;TEXT(ROUND(($D$1*'Trends Settings '!$B$1),0)+2,"0")),
'2019 Equip Index Factors'!D25)*0.01,0),
IF(OR('M&amp;E Property Good Factor'!S24 &gt; 'Trends Settings '!$B$4,B24 &lt;=ROUND($D$1*'Trends Settings '!$B$1,0)),
ROUND('Trends Settings '!$B$4*
IF(B24&gt;ROUND($D$1*'Trends Settings '!$B$1,0),INDIRECT("'2019 Equip Index Factors'!D"&amp;TEXT(ROUND(($D$1*'Trends Settings '!$B$1),0)+2,"0")),'2019 Equip Index Factors'!D25)*0.01,0),D23))</f>
        <v>46</v>
      </c>
    </row>
    <row r="25" spans="1:4">
      <c r="A25" s="60">
        <v>1996</v>
      </c>
      <c r="B25" s="57">
        <v>24</v>
      </c>
      <c r="C25" s="37">
        <f ca="1">IF(OR(B25=1,'M&amp;E Property Good Factor'!N26&gt;'Trends Settings '!$B$4),
ROUND('M&amp;E Property Good Factor'!N26*IF(B25&gt;ROUND($C$1*'Trends Settings '!$B$1,0),
INDIRECT("'2019 Equip Index Factors'!D"&amp;TEXT(ROUND(($C$1*'Trends Settings '!$B$1),0)+2,"0")),
'2019 Equip Index Factors'!D26)*0.01,0),
IF(OR('M&amp;E Property Good Factor'!N25 &gt; 'Trends Settings '!$B$4,B25 &lt;=ROUND($C$1*'Trends Settings '!$B$1,0)),
ROUND('Trends Settings '!$B$4*
IF(B25&gt;ROUND($C$1*'Trends Settings '!$B$1,0),INDIRECT("'2019 Equip Index Factors'!D"&amp;TEXT(ROUND(($C$1*'Trends Settings '!$B$1),0)+2,"0")),'2019 Equip Index Factors'!D26)*0.01,0),C24))</f>
        <v>17</v>
      </c>
      <c r="D25" s="37">
        <f ca="1">IF(OR(B25=1,'M&amp;E Property Good Factor'!S26&gt;'Trends Settings '!$B$3),
ROUND('M&amp;E Property Good Factor'!S26*IF(B25&gt;ROUND($D$1*'Trends Settings '!$B$1,0),
INDIRECT("'2019 Equip Index Factors'!D"&amp;TEXT(ROUND(($D$1*'Trends Settings '!$B$1),0)+2,"0")),
'2019 Equip Index Factors'!D26)*0.01,0),
IF(OR('M&amp;E Property Good Factor'!S25 &gt; 'Trends Settings '!$B$4,B25 &lt;=ROUND($D$1*'Trends Settings '!$B$1,0)),
ROUND('Trends Settings '!$B$4*
IF(B25&gt;ROUND($D$1*'Trends Settings '!$B$1,0),INDIRECT("'2019 Equip Index Factors'!D"&amp;TEXT(ROUND(($D$1*'Trends Settings '!$B$1),0)+2,"0")),'2019 Equip Index Factors'!D26)*0.01,0),D24))</f>
        <v>44</v>
      </c>
    </row>
    <row r="26" spans="1:4">
      <c r="A26" s="60">
        <v>1995</v>
      </c>
      <c r="B26" s="57">
        <v>25</v>
      </c>
      <c r="C26" s="37">
        <f ca="1">IF(OR(B26=1,'M&amp;E Property Good Factor'!N27&gt;'Trends Settings '!$B$4),
ROUND('M&amp;E Property Good Factor'!N27*IF(B26&gt;ROUND($C$1*'Trends Settings '!$B$1,0),
INDIRECT("'2019 Equip Index Factors'!D"&amp;TEXT(ROUND(($C$1*'Trends Settings '!$B$1),0)+2,"0")),
'2019 Equip Index Factors'!D27)*0.01,0),
IF(OR('M&amp;E Property Good Factor'!N26 &gt; 'Trends Settings '!$B$4,B26 &lt;=ROUND($C$1*'Trends Settings '!$B$1,0)),
ROUND('Trends Settings '!$B$4*
IF(B26&gt;ROUND($C$1*'Trends Settings '!$B$1,0),INDIRECT("'2019 Equip Index Factors'!D"&amp;TEXT(ROUND(($C$1*'Trends Settings '!$B$1),0)+2,"0")),'2019 Equip Index Factors'!D27)*0.01,0),C25))</f>
        <v>17</v>
      </c>
      <c r="D26" s="37">
        <f ca="1">IF(OR(B26=1,'M&amp;E Property Good Factor'!S27&gt;'Trends Settings '!$B$3),
ROUND('M&amp;E Property Good Factor'!S27*IF(B26&gt;ROUND($D$1*'Trends Settings '!$B$1,0),
INDIRECT("'2019 Equip Index Factors'!D"&amp;TEXT(ROUND(($D$1*'Trends Settings '!$B$1),0)+2,"0")),
'2019 Equip Index Factors'!D27)*0.01,0),
IF(OR('M&amp;E Property Good Factor'!S26 &gt; 'Trends Settings '!$B$4,B26 &lt;=ROUND($D$1*'Trends Settings '!$B$1,0)),
ROUND('Trends Settings '!$B$4*
IF(B26&gt;ROUND($D$1*'Trends Settings '!$B$1,0),INDIRECT("'2019 Equip Index Factors'!D"&amp;TEXT(ROUND(($D$1*'Trends Settings '!$B$1),0)+2,"0")),'2019 Equip Index Factors'!D27)*0.01,0),D25))</f>
        <v>40</v>
      </c>
    </row>
    <row r="27" spans="1:4">
      <c r="A27" s="60">
        <v>1994</v>
      </c>
      <c r="B27" s="57">
        <v>26</v>
      </c>
      <c r="C27" s="37">
        <f ca="1">IF(OR(B27=1,'M&amp;E Property Good Factor'!N28&gt;'Trends Settings '!$B$4),
ROUND('M&amp;E Property Good Factor'!N28*IF(B27&gt;ROUND($C$1*'Trends Settings '!$B$1,0),
INDIRECT("'2019 Equip Index Factors'!D"&amp;TEXT(ROUND(($C$1*'Trends Settings '!$B$1),0)+2,"0")),
'2019 Equip Index Factors'!D28)*0.01,0),
IF(OR('M&amp;E Property Good Factor'!N27 &gt; 'Trends Settings '!$B$4,B27 &lt;=ROUND($C$1*'Trends Settings '!$B$1,0)),
ROUND('Trends Settings '!$B$4*
IF(B27&gt;ROUND($C$1*'Trends Settings '!$B$1,0),INDIRECT("'2019 Equip Index Factors'!D"&amp;TEXT(ROUND(($C$1*'Trends Settings '!$B$1),0)+2,"0")),'2019 Equip Index Factors'!D28)*0.01,0),C26))</f>
        <v>17</v>
      </c>
      <c r="D27" s="37">
        <f ca="1">IF(OR(B27=1,'M&amp;E Property Good Factor'!S28&gt;'Trends Settings '!$B$3),
ROUND('M&amp;E Property Good Factor'!S28*IF(B27&gt;ROUND($D$1*'Trends Settings '!$B$1,0),
INDIRECT("'2019 Equip Index Factors'!D"&amp;TEXT(ROUND(($D$1*'Trends Settings '!$B$1),0)+2,"0")),
'2019 Equip Index Factors'!D28)*0.01,0),
IF(OR('M&amp;E Property Good Factor'!S27 &gt; 'Trends Settings '!$B$4,B27 &lt;=ROUND($D$1*'Trends Settings '!$B$1,0)),
ROUND('Trends Settings '!$B$4*
IF(B27&gt;ROUND($D$1*'Trends Settings '!$B$1,0),INDIRECT("'2019 Equip Index Factors'!D"&amp;TEXT(ROUND(($D$1*'Trends Settings '!$B$1),0)+2,"0")),'2019 Equip Index Factors'!D28)*0.01,0),D26))</f>
        <v>38</v>
      </c>
    </row>
    <row r="28" spans="1:4">
      <c r="A28" s="60">
        <v>1993</v>
      </c>
      <c r="B28" s="57">
        <v>27</v>
      </c>
      <c r="C28" s="37">
        <f ca="1">IF(OR(B28=1,'M&amp;E Property Good Factor'!N29&gt;'Trends Settings '!$B$4),
ROUND('M&amp;E Property Good Factor'!N29*IF(B28&gt;ROUND($C$1*'Trends Settings '!$B$1,0),
INDIRECT("'2019 Equip Index Factors'!D"&amp;TEXT(ROUND(($C$1*'Trends Settings '!$B$1),0)+2,"0")),
'2019 Equip Index Factors'!D29)*0.01,0),
IF(OR('M&amp;E Property Good Factor'!N28 &gt; 'Trends Settings '!$B$4,B28 &lt;=ROUND($C$1*'Trends Settings '!$B$1,0)),
ROUND('Trends Settings '!$B$4*
IF(B28&gt;ROUND($C$1*'Trends Settings '!$B$1,0),INDIRECT("'2019 Equip Index Factors'!D"&amp;TEXT(ROUND(($C$1*'Trends Settings '!$B$1),0)+2,"0")),'2019 Equip Index Factors'!D29)*0.01,0),C27))</f>
        <v>17</v>
      </c>
      <c r="D28" s="37">
        <f ca="1">IF(OR(B28=1,'M&amp;E Property Good Factor'!S29&gt;'Trends Settings '!$B$3),
ROUND('M&amp;E Property Good Factor'!S29*IF(B28&gt;ROUND($D$1*'Trends Settings '!$B$1,0),
INDIRECT("'2019 Equip Index Factors'!D"&amp;TEXT(ROUND(($D$1*'Trends Settings '!$B$1),0)+2,"0")),
'2019 Equip Index Factors'!D29)*0.01,0),
IF(OR('M&amp;E Property Good Factor'!S28 &gt; 'Trends Settings '!$B$4,B28 &lt;=ROUND($D$1*'Trends Settings '!$B$1,0)),
ROUND('Trends Settings '!$B$4*
IF(B28&gt;ROUND($D$1*'Trends Settings '!$B$1,0),INDIRECT("'2019 Equip Index Factors'!D"&amp;TEXT(ROUND(($D$1*'Trends Settings '!$B$1),0)+2,"0")),'2019 Equip Index Factors'!D29)*0.01,0),D27))</f>
        <v>36</v>
      </c>
    </row>
    <row r="29" spans="1:4">
      <c r="A29" s="60">
        <v>1992</v>
      </c>
      <c r="B29" s="57">
        <v>28</v>
      </c>
      <c r="C29" s="37">
        <f ca="1">IF(OR(B29=1,'M&amp;E Property Good Factor'!N30&gt;'Trends Settings '!$B$4),
ROUND('M&amp;E Property Good Factor'!N30*IF(B29&gt;ROUND($C$1*'Trends Settings '!$B$1,0),
INDIRECT("'2019 Equip Index Factors'!D"&amp;TEXT(ROUND(($C$1*'Trends Settings '!$B$1),0)+2,"0")),
'2019 Equip Index Factors'!D30)*0.01,0),
IF(OR('M&amp;E Property Good Factor'!N29 &gt; 'Trends Settings '!$B$4,B29 &lt;=ROUND($C$1*'Trends Settings '!$B$1,0)),
ROUND('Trends Settings '!$B$4*
IF(B29&gt;ROUND($C$1*'Trends Settings '!$B$1,0),INDIRECT("'2019 Equip Index Factors'!D"&amp;TEXT(ROUND(($C$1*'Trends Settings '!$B$1),0)+2,"0")),'2019 Equip Index Factors'!D30)*0.01,0),C28))</f>
        <v>17</v>
      </c>
      <c r="D29" s="37">
        <f ca="1">IF(OR(B29=1,'M&amp;E Property Good Factor'!S30&gt;'Trends Settings '!$B$3),
ROUND('M&amp;E Property Good Factor'!S30*IF(B29&gt;ROUND($D$1*'Trends Settings '!$B$1,0),
INDIRECT("'2019 Equip Index Factors'!D"&amp;TEXT(ROUND(($D$1*'Trends Settings '!$B$1),0)+2,"0")),
'2019 Equip Index Factors'!D30)*0.01,0),
IF(OR('M&amp;E Property Good Factor'!S29 &gt; 'Trends Settings '!$B$4,B29 &lt;=ROUND($D$1*'Trends Settings '!$B$1,0)),
ROUND('Trends Settings '!$B$4*
IF(B29&gt;ROUND($D$1*'Trends Settings '!$B$1,0),INDIRECT("'2019 Equip Index Factors'!D"&amp;TEXT(ROUND(($D$1*'Trends Settings '!$B$1),0)+2,"0")),'2019 Equip Index Factors'!D30)*0.01,0),D28))</f>
        <v>33</v>
      </c>
    </row>
    <row r="30" spans="1:4">
      <c r="A30" s="60">
        <v>1991</v>
      </c>
      <c r="B30" s="57">
        <v>29</v>
      </c>
      <c r="C30" s="37">
        <f ca="1">IF(OR(B30=1,'M&amp;E Property Good Factor'!N31&gt;'Trends Settings '!$B$4),
ROUND('M&amp;E Property Good Factor'!N31*IF(B30&gt;ROUND($C$1*'Trends Settings '!$B$1,0),
INDIRECT("'2019 Equip Index Factors'!D"&amp;TEXT(ROUND(($C$1*'Trends Settings '!$B$1),0)+2,"0")),
'2019 Equip Index Factors'!D31)*0.01,0),
IF(OR('M&amp;E Property Good Factor'!N30 &gt; 'Trends Settings '!$B$4,B30 &lt;=ROUND($C$1*'Trends Settings '!$B$1,0)),
ROUND('Trends Settings '!$B$4*
IF(B30&gt;ROUND($C$1*'Trends Settings '!$B$1,0),INDIRECT("'2019 Equip Index Factors'!D"&amp;TEXT(ROUND(($C$1*'Trends Settings '!$B$1),0)+2,"0")),'2019 Equip Index Factors'!D31)*0.01,0),C29))</f>
        <v>17</v>
      </c>
      <c r="D30" s="37">
        <f ca="1">IF(OR(B30=1,'M&amp;E Property Good Factor'!S31&gt;'Trends Settings '!$B$3),
ROUND('M&amp;E Property Good Factor'!S31*IF(B30&gt;ROUND($D$1*'Trends Settings '!$B$1,0),
INDIRECT("'2019 Equip Index Factors'!D"&amp;TEXT(ROUND(($D$1*'Trends Settings '!$B$1),0)+2,"0")),
'2019 Equip Index Factors'!D31)*0.01,0),
IF(OR('M&amp;E Property Good Factor'!S30 &gt; 'Trends Settings '!$B$4,B30 &lt;=ROUND($D$1*'Trends Settings '!$B$1,0)),
ROUND('Trends Settings '!$B$4*
IF(B30&gt;ROUND($D$1*'Trends Settings '!$B$1,0),INDIRECT("'2019 Equip Index Factors'!D"&amp;TEXT(ROUND(($D$1*'Trends Settings '!$B$1),0)+2,"0")),'2019 Equip Index Factors'!D31)*0.01,0),D29))</f>
        <v>30</v>
      </c>
    </row>
    <row r="31" spans="1:4">
      <c r="A31" s="60">
        <v>1990</v>
      </c>
      <c r="B31" s="57">
        <v>30</v>
      </c>
      <c r="C31" s="37">
        <f ca="1">IF(OR(B31=1,'M&amp;E Property Good Factor'!N32&gt;'Trends Settings '!$B$4),
ROUND('M&amp;E Property Good Factor'!N32*IF(B31&gt;ROUND($C$1*'Trends Settings '!$B$1,0),
INDIRECT("'2019 Equip Index Factors'!D"&amp;TEXT(ROUND(($C$1*'Trends Settings '!$B$1),0)+2,"0")),
'2019 Equip Index Factors'!D32)*0.01,0),
IF(OR('M&amp;E Property Good Factor'!N31 &gt; 'Trends Settings '!$B$4,B31 &lt;=ROUND($C$1*'Trends Settings '!$B$1,0)),
ROUND('Trends Settings '!$B$4*
IF(B31&gt;ROUND($C$1*'Trends Settings '!$B$1,0),INDIRECT("'2019 Equip Index Factors'!D"&amp;TEXT(ROUND(($C$1*'Trends Settings '!$B$1),0)+2,"0")),'2019 Equip Index Factors'!D32)*0.01,0),C30))</f>
        <v>17</v>
      </c>
      <c r="D31" s="37">
        <f ca="1">IF(OR(B31=1,'M&amp;E Property Good Factor'!S32&gt;'Trends Settings '!$B$3),
ROUND('M&amp;E Property Good Factor'!S32*IF(B31&gt;ROUND($D$1*'Trends Settings '!$B$1,0),
INDIRECT("'2019 Equip Index Factors'!D"&amp;TEXT(ROUND(($D$1*'Trends Settings '!$B$1),0)+2,"0")),
'2019 Equip Index Factors'!D32)*0.01,0),
IF(OR('M&amp;E Property Good Factor'!S31 &gt; 'Trends Settings '!$B$4,B31 &lt;=ROUND($D$1*'Trends Settings '!$B$1,0)),
ROUND('Trends Settings '!$B$4*
IF(B31&gt;ROUND($D$1*'Trends Settings '!$B$1,0),INDIRECT("'2019 Equip Index Factors'!D"&amp;TEXT(ROUND(($D$1*'Trends Settings '!$B$1),0)+2,"0")),'2019 Equip Index Factors'!D32)*0.01,0),D30))</f>
        <v>29</v>
      </c>
    </row>
    <row r="32" spans="1:4">
      <c r="A32" s="60">
        <v>1989</v>
      </c>
      <c r="B32" s="57">
        <v>31</v>
      </c>
      <c r="C32" s="37">
        <f ca="1">IF(OR(B32=1,'M&amp;E Property Good Factor'!N33&gt;'Trends Settings '!$B$4),
ROUND('M&amp;E Property Good Factor'!N33*IF(B32&gt;ROUND($C$1*'Trends Settings '!$B$1,0),
INDIRECT("'2019 Equip Index Factors'!D"&amp;TEXT(ROUND(($C$1*'Trends Settings '!$B$1),0)+2,"0")),
'2019 Equip Index Factors'!D33)*0.01,0),
IF(OR('M&amp;E Property Good Factor'!N32 &gt; 'Trends Settings '!$B$4,B32 &lt;=ROUND($C$1*'Trends Settings '!$B$1,0)),
ROUND('Trends Settings '!$B$4*
IF(B32&gt;ROUND($C$1*'Trends Settings '!$B$1,0),INDIRECT("'2019 Equip Index Factors'!D"&amp;TEXT(ROUND(($C$1*'Trends Settings '!$B$1),0)+2,"0")),'2019 Equip Index Factors'!D33)*0.01,0),C31))</f>
        <v>17</v>
      </c>
      <c r="D32" s="37">
        <f ca="1">IF(OR(B32=1,'M&amp;E Property Good Factor'!S33&gt;'Trends Settings '!$B$3),
ROUND('M&amp;E Property Good Factor'!S33*IF(B32&gt;ROUND($D$1*'Trends Settings '!$B$1,0),
INDIRECT("'2019 Equip Index Factors'!D"&amp;TEXT(ROUND(($D$1*'Trends Settings '!$B$1),0)+2,"0")),
'2019 Equip Index Factors'!D33)*0.01,0),
IF(OR('M&amp;E Property Good Factor'!S32 &gt; 'Trends Settings '!$B$4,B32 &lt;=ROUND($D$1*'Trends Settings '!$B$1,0)),
ROUND('Trends Settings '!$B$4*
IF(B32&gt;ROUND($D$1*'Trends Settings '!$B$1,0),INDIRECT("'2019 Equip Index Factors'!D"&amp;TEXT(ROUND(($D$1*'Trends Settings '!$B$1),0)+2,"0")),'2019 Equip Index Factors'!D33)*0.01,0),D31))</f>
        <v>26</v>
      </c>
    </row>
    <row r="33" spans="1:4">
      <c r="A33" s="60">
        <v>1988</v>
      </c>
      <c r="B33" s="57">
        <v>32</v>
      </c>
      <c r="C33" s="37">
        <f ca="1">IF(OR(B33=1,'M&amp;E Property Good Factor'!N34&gt;'Trends Settings '!$B$4),
ROUND('M&amp;E Property Good Factor'!N34*IF(B33&gt;ROUND($C$1*'Trends Settings '!$B$1,0),
INDIRECT("'2019 Equip Index Factors'!D"&amp;TEXT(ROUND(($C$1*'Trends Settings '!$B$1),0)+2,"0")),
'2019 Equip Index Factors'!D34)*0.01,0),
IF(OR('M&amp;E Property Good Factor'!N33 &gt; 'Trends Settings '!$B$4,B33 &lt;=ROUND($C$1*'Trends Settings '!$B$1,0)),
ROUND('Trends Settings '!$B$4*
IF(B33&gt;ROUND($C$1*'Trends Settings '!$B$1,0),INDIRECT("'2019 Equip Index Factors'!D"&amp;TEXT(ROUND(($C$1*'Trends Settings '!$B$1),0)+2,"0")),'2019 Equip Index Factors'!D34)*0.01,0),C32))</f>
        <v>17</v>
      </c>
      <c r="D33" s="37">
        <f ca="1">IF(OR(B33=1,'M&amp;E Property Good Factor'!S34&gt;'Trends Settings '!$B$3),
ROUND('M&amp;E Property Good Factor'!S34*IF(B33&gt;ROUND($D$1*'Trends Settings '!$B$1,0),
INDIRECT("'2019 Equip Index Factors'!D"&amp;TEXT(ROUND(($D$1*'Trends Settings '!$B$1),0)+2,"0")),
'2019 Equip Index Factors'!D34)*0.01,0),
IF(OR('M&amp;E Property Good Factor'!S33 &gt; 'Trends Settings '!$B$4,B33 &lt;=ROUND($D$1*'Trends Settings '!$B$1,0)),
ROUND('Trends Settings '!$B$4*
IF(B33&gt;ROUND($D$1*'Trends Settings '!$B$1,0),INDIRECT("'2019 Equip Index Factors'!D"&amp;TEXT(ROUND(($D$1*'Trends Settings '!$B$1),0)+2,"0")),'2019 Equip Index Factors'!D34)*0.01,0),D32))</f>
        <v>24</v>
      </c>
    </row>
    <row r="34" spans="1:4">
      <c r="A34" s="60">
        <v>1987</v>
      </c>
      <c r="B34" s="57">
        <v>33</v>
      </c>
      <c r="C34" s="37">
        <f ca="1">IF(OR(B34=1,'M&amp;E Property Good Factor'!N35&gt;'Trends Settings '!$B$4),
ROUND('M&amp;E Property Good Factor'!N35*IF(B34&gt;ROUND($C$1*'Trends Settings '!$B$1,0),
INDIRECT("'2019 Equip Index Factors'!D"&amp;TEXT(ROUND(($C$1*'Trends Settings '!$B$1),0)+2,"0")),
'2019 Equip Index Factors'!D35)*0.01,0),
IF(OR('M&amp;E Property Good Factor'!N34 &gt; 'Trends Settings '!$B$4,B34 &lt;=ROUND($C$1*'Trends Settings '!$B$1,0)),
ROUND('Trends Settings '!$B$4*
IF(B34&gt;ROUND($C$1*'Trends Settings '!$B$1,0),INDIRECT("'2019 Equip Index Factors'!D"&amp;TEXT(ROUND(($C$1*'Trends Settings '!$B$1),0)+2,"0")),'2019 Equip Index Factors'!D35)*0.01,0),C33))</f>
        <v>17</v>
      </c>
      <c r="D34" s="37">
        <f ca="1">IF(OR(B34=1,'M&amp;E Property Good Factor'!S35&gt;'Trends Settings '!$B$3),
ROUND('M&amp;E Property Good Factor'!S35*IF(B34&gt;ROUND($D$1*'Trends Settings '!$B$1,0),
INDIRECT("'2019 Equip Index Factors'!D"&amp;TEXT(ROUND(($D$1*'Trends Settings '!$B$1),0)+2,"0")),
'2019 Equip Index Factors'!D35)*0.01,0),
IF(OR('M&amp;E Property Good Factor'!S34 &gt; 'Trends Settings '!$B$4,B34 &lt;=ROUND($D$1*'Trends Settings '!$B$1,0)),
ROUND('Trends Settings '!$B$4*
IF(B34&gt;ROUND($D$1*'Trends Settings '!$B$1,0),INDIRECT("'2019 Equip Index Factors'!D"&amp;TEXT(ROUND(($D$1*'Trends Settings '!$B$1),0)+2,"0")),'2019 Equip Index Factors'!D35)*0.01,0),D33))</f>
        <v>22</v>
      </c>
    </row>
    <row r="35" spans="1:4">
      <c r="A35" s="60">
        <v>1986</v>
      </c>
      <c r="B35" s="57">
        <v>34</v>
      </c>
      <c r="C35" s="37">
        <f ca="1">IF(OR(B35=1,'M&amp;E Property Good Factor'!N36&gt;'Trends Settings '!$B$4),
ROUND('M&amp;E Property Good Factor'!N36*IF(B35&gt;ROUND($C$1*'Trends Settings '!$B$1,0),
INDIRECT("'2019 Equip Index Factors'!D"&amp;TEXT(ROUND(($C$1*'Trends Settings '!$B$1),0)+2,"0")),
'2019 Equip Index Factors'!D36)*0.01,0),
IF(OR('M&amp;E Property Good Factor'!N35 &gt; 'Trends Settings '!$B$4,B35 &lt;=ROUND($C$1*'Trends Settings '!$B$1,0)),
ROUND('Trends Settings '!$B$4*
IF(B35&gt;ROUND($C$1*'Trends Settings '!$B$1,0),INDIRECT("'2019 Equip Index Factors'!D"&amp;TEXT(ROUND(($C$1*'Trends Settings '!$B$1),0)+2,"0")),'2019 Equip Index Factors'!D36)*0.01,0),C34))</f>
        <v>17</v>
      </c>
      <c r="D35" s="37">
        <f ca="1">IF(OR(B35=1,'M&amp;E Property Good Factor'!S36&gt;'Trends Settings '!$B$3),
ROUND('M&amp;E Property Good Factor'!S36*IF(B35&gt;ROUND($D$1*'Trends Settings '!$B$1,0),
INDIRECT("'2019 Equip Index Factors'!D"&amp;TEXT(ROUND(($D$1*'Trends Settings '!$B$1),0)+2,"0")),
'2019 Equip Index Factors'!D36)*0.01,0),
IF(OR('M&amp;E Property Good Factor'!S35 &gt; 'Trends Settings '!$B$4,B35 &lt;=ROUND($D$1*'Trends Settings '!$B$1,0)),
ROUND('Trends Settings '!$B$4*
IF(B35&gt;ROUND($D$1*'Trends Settings '!$B$1,0),INDIRECT("'2019 Equip Index Factors'!D"&amp;TEXT(ROUND(($D$1*'Trends Settings '!$B$1),0)+2,"0")),'2019 Equip Index Factors'!D36)*0.01,0),D34))</f>
        <v>22</v>
      </c>
    </row>
    <row r="36" spans="1:4">
      <c r="A36" s="60">
        <v>1985</v>
      </c>
      <c r="B36" s="57">
        <v>35</v>
      </c>
      <c r="C36" s="37">
        <f ca="1">IF(OR(B36=1,'M&amp;E Property Good Factor'!N37&gt;'Trends Settings '!$B$4),
ROUND('M&amp;E Property Good Factor'!N37*IF(B36&gt;ROUND($C$1*'Trends Settings '!$B$1,0),
INDIRECT("'2019 Equip Index Factors'!D"&amp;TEXT(ROUND(($C$1*'Trends Settings '!$B$1),0)+2,"0")),
'2019 Equip Index Factors'!D37)*0.01,0),
IF(OR('M&amp;E Property Good Factor'!N36 &gt; 'Trends Settings '!$B$4,B36 &lt;=ROUND($C$1*'Trends Settings '!$B$1,0)),
ROUND('Trends Settings '!$B$4*
IF(B36&gt;ROUND($C$1*'Trends Settings '!$B$1,0),INDIRECT("'2019 Equip Index Factors'!D"&amp;TEXT(ROUND(($C$1*'Trends Settings '!$B$1),0)+2,"0")),'2019 Equip Index Factors'!D37)*0.01,0),C35))</f>
        <v>17</v>
      </c>
      <c r="D36" s="37">
        <f ca="1">IF(OR(B36=1,'M&amp;E Property Good Factor'!S37&gt;'Trends Settings '!$B$3),
ROUND('M&amp;E Property Good Factor'!S37*IF(B36&gt;ROUND($D$1*'Trends Settings '!$B$1,0),
INDIRECT("'2019 Equip Index Factors'!D"&amp;TEXT(ROUND(($D$1*'Trends Settings '!$B$1),0)+2,"0")),
'2019 Equip Index Factors'!D37)*0.01,0),
IF(OR('M&amp;E Property Good Factor'!S36 &gt; 'Trends Settings '!$B$4,B36 &lt;=ROUND($D$1*'Trends Settings '!$B$1,0)),
ROUND('Trends Settings '!$B$4*
IF(B36&gt;ROUND($D$1*'Trends Settings '!$B$1,0),INDIRECT("'2019 Equip Index Factors'!D"&amp;TEXT(ROUND(($D$1*'Trends Settings '!$B$1),0)+2,"0")),'2019 Equip Index Factors'!D37)*0.01,0),D35))</f>
        <v>22</v>
      </c>
    </row>
    <row r="37" spans="1:4">
      <c r="A37" s="60">
        <v>1984</v>
      </c>
      <c r="B37" s="57">
        <v>36</v>
      </c>
      <c r="C37" s="37">
        <f ca="1">IF(OR(B37=1,'M&amp;E Property Good Factor'!N38&gt;'Trends Settings '!$B$4),
ROUND('M&amp;E Property Good Factor'!N38*IF(B37&gt;ROUND($C$1*'Trends Settings '!$B$1,0),
INDIRECT("'2019 Equip Index Factors'!D"&amp;TEXT(ROUND(($C$1*'Trends Settings '!$B$1),0)+2,"0")),
'2019 Equip Index Factors'!D38)*0.01,0),
IF(OR('M&amp;E Property Good Factor'!N37 &gt; 'Trends Settings '!$B$4,B37 &lt;=ROUND($C$1*'Trends Settings '!$B$1,0)),
ROUND('Trends Settings '!$B$4*
IF(B37&gt;ROUND($C$1*'Trends Settings '!$B$1,0),INDIRECT("'2019 Equip Index Factors'!D"&amp;TEXT(ROUND(($C$1*'Trends Settings '!$B$1),0)+2,"0")),'2019 Equip Index Factors'!D38)*0.01,0),C36))</f>
        <v>17</v>
      </c>
      <c r="D37" s="37">
        <f ca="1">IF(OR(B37=1,'M&amp;E Property Good Factor'!S38&gt;'Trends Settings '!$B$3),
ROUND('M&amp;E Property Good Factor'!S38*IF(B37&gt;ROUND($D$1*'Trends Settings '!$B$1,0),
INDIRECT("'2019 Equip Index Factors'!D"&amp;TEXT(ROUND(($D$1*'Trends Settings '!$B$1),0)+2,"0")),
'2019 Equip Index Factors'!D38)*0.01,0),
IF(OR('M&amp;E Property Good Factor'!S37 &gt; 'Trends Settings '!$B$4,B37 &lt;=ROUND($D$1*'Trends Settings '!$B$1,0)),
ROUND('Trends Settings '!$B$4*
IF(B37&gt;ROUND($D$1*'Trends Settings '!$B$1,0),INDIRECT("'2019 Equip Index Factors'!D"&amp;TEXT(ROUND(($D$1*'Trends Settings '!$B$1),0)+2,"0")),'2019 Equip Index Factors'!D38)*0.01,0),D36))</f>
        <v>22</v>
      </c>
    </row>
    <row r="38" spans="1:4">
      <c r="A38" s="60">
        <v>1983</v>
      </c>
      <c r="B38" s="57">
        <v>37</v>
      </c>
      <c r="C38" s="37">
        <f ca="1">IF(OR(B38=1,'M&amp;E Property Good Factor'!N39&gt;'Trends Settings '!$B$4),
ROUND('M&amp;E Property Good Factor'!N39*IF(B38&gt;ROUND($C$1*'Trends Settings '!$B$1,0),
INDIRECT("'2019 Equip Index Factors'!D"&amp;TEXT(ROUND(($C$1*'Trends Settings '!$B$1),0)+2,"0")),
'2019 Equip Index Factors'!D39)*0.01,0),
IF(OR('M&amp;E Property Good Factor'!N38 &gt; 'Trends Settings '!$B$4,B38 &lt;=ROUND($C$1*'Trends Settings '!$B$1,0)),
ROUND('Trends Settings '!$B$4*
IF(B38&gt;ROUND($C$1*'Trends Settings '!$B$1,0),INDIRECT("'2019 Equip Index Factors'!D"&amp;TEXT(ROUND(($C$1*'Trends Settings '!$B$1),0)+2,"0")),'2019 Equip Index Factors'!D39)*0.01,0),C37))</f>
        <v>17</v>
      </c>
      <c r="D38" s="37">
        <f ca="1">IF(OR(B38=1,'M&amp;E Property Good Factor'!S39&gt;'Trends Settings '!$B$3),
ROUND('M&amp;E Property Good Factor'!S39*IF(B38&gt;ROUND($D$1*'Trends Settings '!$B$1,0),
INDIRECT("'2019 Equip Index Factors'!D"&amp;TEXT(ROUND(($D$1*'Trends Settings '!$B$1),0)+2,"0")),
'2019 Equip Index Factors'!D39)*0.01,0),
IF(OR('M&amp;E Property Good Factor'!S38 &gt; 'Trends Settings '!$B$4,B38 &lt;=ROUND($D$1*'Trends Settings '!$B$1,0)),
ROUND('Trends Settings '!$B$4*
IF(B38&gt;ROUND($D$1*'Trends Settings '!$B$1,0),INDIRECT("'2019 Equip Index Factors'!D"&amp;TEXT(ROUND(($D$1*'Trends Settings '!$B$1),0)+2,"0")),'2019 Equip Index Factors'!D39)*0.01,0),D37))</f>
        <v>22</v>
      </c>
    </row>
    <row r="39" spans="1:4">
      <c r="A39" s="60">
        <v>1982</v>
      </c>
      <c r="B39" s="57">
        <v>38</v>
      </c>
      <c r="C39" s="37">
        <f ca="1">IF(OR(B39=1,'M&amp;E Property Good Factor'!N40&gt;'Trends Settings '!$B$4),
ROUND('M&amp;E Property Good Factor'!N40*IF(B39&gt;ROUND($C$1*'Trends Settings '!$B$1,0),
INDIRECT("'2019 Equip Index Factors'!D"&amp;TEXT(ROUND(($C$1*'Trends Settings '!$B$1),0)+2,"0")),
'2019 Equip Index Factors'!D40)*0.01,0),
IF(OR('M&amp;E Property Good Factor'!N39 &gt; 'Trends Settings '!$B$4,B39 &lt;=ROUND($C$1*'Trends Settings '!$B$1,0)),
ROUND('Trends Settings '!$B$4*
IF(B39&gt;ROUND($C$1*'Trends Settings '!$B$1,0),INDIRECT("'2019 Equip Index Factors'!D"&amp;TEXT(ROUND(($C$1*'Trends Settings '!$B$1),0)+2,"0")),'2019 Equip Index Factors'!D40)*0.01,0),C38))</f>
        <v>17</v>
      </c>
      <c r="D39" s="37">
        <f ca="1">IF(OR(B39=1,'M&amp;E Property Good Factor'!S40&gt;'Trends Settings '!$B$3),
ROUND('M&amp;E Property Good Factor'!S40*IF(B39&gt;ROUND($D$1*'Trends Settings '!$B$1,0),
INDIRECT("'2019 Equip Index Factors'!D"&amp;TEXT(ROUND(($D$1*'Trends Settings '!$B$1),0)+2,"0")),
'2019 Equip Index Factors'!D40)*0.01,0),
IF(OR('M&amp;E Property Good Factor'!S39 &gt; 'Trends Settings '!$B$4,B39 &lt;=ROUND($D$1*'Trends Settings '!$B$1,0)),
ROUND('Trends Settings '!$B$4*
IF(B39&gt;ROUND($D$1*'Trends Settings '!$B$1,0),INDIRECT("'2019 Equip Index Factors'!D"&amp;TEXT(ROUND(($D$1*'Trends Settings '!$B$1),0)+2,"0")),'2019 Equip Index Factors'!D40)*0.01,0),D38))</f>
        <v>22</v>
      </c>
    </row>
    <row r="40" spans="1:4">
      <c r="A40" s="60">
        <v>1981</v>
      </c>
      <c r="B40" s="57">
        <v>39</v>
      </c>
      <c r="C40" s="37">
        <f ca="1">IF(OR(B40=1,'M&amp;E Property Good Factor'!N41&gt;'Trends Settings '!$B$4),
ROUND('M&amp;E Property Good Factor'!N41*IF(B40&gt;ROUND($C$1*'Trends Settings '!$B$1,0),
INDIRECT("'2019 Equip Index Factors'!D"&amp;TEXT(ROUND(($C$1*'Trends Settings '!$B$1),0)+2,"0")),
'2019 Equip Index Factors'!D41)*0.01,0),
IF(OR('M&amp;E Property Good Factor'!N40 &gt; 'Trends Settings '!$B$4,B40 &lt;=ROUND($C$1*'Trends Settings '!$B$1,0)),
ROUND('Trends Settings '!$B$4*
IF(B40&gt;ROUND($C$1*'Trends Settings '!$B$1,0),INDIRECT("'2019 Equip Index Factors'!D"&amp;TEXT(ROUND(($C$1*'Trends Settings '!$B$1),0)+2,"0")),'2019 Equip Index Factors'!D41)*0.01,0),C39))</f>
        <v>17</v>
      </c>
      <c r="D40" s="37">
        <f ca="1">IF(OR(B40=1,'M&amp;E Property Good Factor'!S41&gt;'Trends Settings '!$B$3),
ROUND('M&amp;E Property Good Factor'!S41*IF(B40&gt;ROUND($D$1*'Trends Settings '!$B$1,0),
INDIRECT("'2019 Equip Index Factors'!D"&amp;TEXT(ROUND(($D$1*'Trends Settings '!$B$1),0)+2,"0")),
'2019 Equip Index Factors'!D41)*0.01,0),
IF(OR('M&amp;E Property Good Factor'!S40 &gt; 'Trends Settings '!$B$4,B40 &lt;=ROUND($D$1*'Trends Settings '!$B$1,0)),
ROUND('Trends Settings '!$B$4*
IF(B40&gt;ROUND($D$1*'Trends Settings '!$B$1,0),INDIRECT("'2019 Equip Index Factors'!D"&amp;TEXT(ROUND(($D$1*'Trends Settings '!$B$1),0)+2,"0")),'2019 Equip Index Factors'!D41)*0.01,0),D39))</f>
        <v>22</v>
      </c>
    </row>
    <row r="41" spans="1:4">
      <c r="A41" s="60">
        <v>1980</v>
      </c>
      <c r="B41" s="57">
        <v>40</v>
      </c>
      <c r="C41" s="37">
        <f ca="1">IF(OR(B41=1,'M&amp;E Property Good Factor'!N42&gt;'Trends Settings '!$B$4),
ROUND('M&amp;E Property Good Factor'!N42*IF(B41&gt;ROUND($C$1*'Trends Settings '!$B$1,0),
INDIRECT("'2019 Equip Index Factors'!D"&amp;TEXT(ROUND(($C$1*'Trends Settings '!$B$1),0)+2,"0")),
'2019 Equip Index Factors'!D42)*0.01,0),
IF(OR('M&amp;E Property Good Factor'!N41 &gt; 'Trends Settings '!$B$4,B41 &lt;=ROUND($C$1*'Trends Settings '!$B$1,0)),
ROUND('Trends Settings '!$B$4*
IF(B41&gt;ROUND($C$1*'Trends Settings '!$B$1,0),INDIRECT("'2019 Equip Index Factors'!D"&amp;TEXT(ROUND(($C$1*'Trends Settings '!$B$1),0)+2,"0")),'2019 Equip Index Factors'!D42)*0.01,0),C40))</f>
        <v>17</v>
      </c>
      <c r="D41" s="37">
        <f ca="1">IF(OR(B41=1,'M&amp;E Property Good Factor'!S42&gt;'Trends Settings '!$B$3),
ROUND('M&amp;E Property Good Factor'!S42*IF(B41&gt;ROUND($D$1*'Trends Settings '!$B$1,0),
INDIRECT("'2019 Equip Index Factors'!D"&amp;TEXT(ROUND(($D$1*'Trends Settings '!$B$1),0)+2,"0")),
'2019 Equip Index Factors'!D42)*0.01,0),
IF(OR('M&amp;E Property Good Factor'!S41 &gt; 'Trends Settings '!$B$4,B41 &lt;=ROUND($D$1*'Trends Settings '!$B$1,0)),
ROUND('Trends Settings '!$B$4*
IF(B41&gt;ROUND($D$1*'Trends Settings '!$B$1,0),INDIRECT("'2019 Equip Index Factors'!D"&amp;TEXT(ROUND(($D$1*'Trends Settings '!$B$1),0)+2,"0")),'2019 Equip Index Factors'!D42)*0.01,0),D40))</f>
        <v>22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1"/>
  <sheetViews>
    <sheetView topLeftCell="A25" workbookViewId="0"/>
  </sheetViews>
  <sheetFormatPr defaultColWidth="8.85546875" defaultRowHeight="15"/>
  <cols>
    <col min="1" max="1" width="14.42578125" customWidth="1" collapsed="1"/>
    <col min="2" max="2" width="14.42578125" style="21" customWidth="1" collapsed="1"/>
    <col min="3" max="3" width="16.42578125" customWidth="1" collapsed="1"/>
  </cols>
  <sheetData>
    <row r="1" spans="1:3" s="38" customFormat="1">
      <c r="A1" s="67" t="s">
        <v>5</v>
      </c>
      <c r="B1" s="67" t="s">
        <v>6</v>
      </c>
      <c r="C1" s="67">
        <v>12</v>
      </c>
    </row>
    <row r="2" spans="1:3">
      <c r="A2" s="60">
        <v>2019</v>
      </c>
      <c r="B2" s="57">
        <v>1</v>
      </c>
      <c r="C2" s="58">
        <f ca="1">IF(AND(B2=1,'M&amp;E Property Good Factor'!K3&gt;'Trends Settings '!$B$5),
ROUND('M&amp;E Property Good Factor'!K3*IF(B2&gt;ROUND($C$1*'Trends Settings '!$B$1,0),
INDIRECT("'2019 Equip Index Factors'!E"&amp;TEXT(ROUND(($C$1*'Trends Settings '!$B$1),0)+2,"0")),
'2019 Equip Index Factors'!E3)*0.01,0),
IF(OR('M&amp;E Property Good Factor'!K2 &gt; 'Trends Settings '!$B$5,B2 &lt;=ROUND($C$1*'Trends Settings '!$B$1,0)),
ROUND('Trends Settings '!$B$5*
IF(B2&gt;ROUND($C$1*'Trends Settings '!$B$1,0),INDIRECT("'2019 Equip Index Factors'!E"&amp;TEXT(ROUND(($C$1*'Trends Settings '!$B$1),0)+2,"0")),'2019 Equip Index Factors'!E3)*0.01,0),C1))</f>
        <v>93</v>
      </c>
    </row>
    <row r="3" spans="1:3">
      <c r="A3" s="60">
        <v>2018</v>
      </c>
      <c r="B3" s="57">
        <v>2</v>
      </c>
      <c r="C3" s="58">
        <f ca="1">IF(OR(B3=1,'M&amp;E Property Good Factor'!K4&gt;'Trends Settings '!$B$5),
ROUND('M&amp;E Property Good Factor'!K4*IF(B3&gt;ROUND($C$1*'Trends Settings '!$B$1,0),
INDIRECT("'2019 Equip Index Factors'!E"&amp;TEXT(ROUND(($C$1*'Trends Settings '!$B$1),0)+2,"0")),
'2019 Equip Index Factors'!E4)*0.01,0),
IF(OR('M&amp;E Property Good Factor'!K3 &gt; 'Trends Settings '!$B$5,B3 &lt;=ROUND($C$1*'Trends Settings '!$B$1,0)),
ROUND('Trends Settings '!$B$5*
IF(B3&gt;ROUND($C$1*'Trends Settings '!$B$1,0),INDIRECT("'2019 Equip Index Factors'!E"&amp;TEXT(ROUND(($C$1*'Trends Settings '!$B$1),0)+2,"0")),'2019 Equip Index Factors'!E4)*0.01,0),C2))</f>
        <v>89</v>
      </c>
    </row>
    <row r="4" spans="1:3">
      <c r="A4" s="60">
        <v>2017</v>
      </c>
      <c r="B4" s="57">
        <v>3</v>
      </c>
      <c r="C4" s="58">
        <f ca="1">IF(OR(B4=1,'M&amp;E Property Good Factor'!K5&gt;'Trends Settings '!$B$5),
ROUND('M&amp;E Property Good Factor'!K5*IF(B4&gt;ROUND($C$1*'Trends Settings '!$B$1,0),
INDIRECT("'2019 Equip Index Factors'!E"&amp;TEXT(ROUND(($C$1*'Trends Settings '!$B$1),0)+2,"0")),
'2019 Equip Index Factors'!E5)*0.01,0),
IF(OR('M&amp;E Property Good Factor'!K4 &gt; 'Trends Settings '!$B$5,B4 &lt;=ROUND($C$1*'Trends Settings '!$B$1,0)),
ROUND('Trends Settings '!$B$5*
IF(B4&gt;ROUND($C$1*'Trends Settings '!$B$1,0),INDIRECT("'2019 Equip Index Factors'!E"&amp;TEXT(ROUND(($C$1*'Trends Settings '!$B$1),0)+2,"0")),'2019 Equip Index Factors'!E5)*0.01,0),C3))</f>
        <v>82</v>
      </c>
    </row>
    <row r="5" spans="1:3">
      <c r="A5" s="60">
        <v>2016</v>
      </c>
      <c r="B5" s="57">
        <v>4</v>
      </c>
      <c r="C5" s="58">
        <f ca="1">IF(OR(B5=1,'M&amp;E Property Good Factor'!K6&gt;'Trends Settings '!$B$5),
ROUND('M&amp;E Property Good Factor'!K6*IF(B5&gt;ROUND($C$1*'Trends Settings '!$B$1,0),
INDIRECT("'2019 Equip Index Factors'!E"&amp;TEXT(ROUND(($C$1*'Trends Settings '!$B$1),0)+2,"0")),
'2019 Equip Index Factors'!E6)*0.01,0),
IF(OR('M&amp;E Property Good Factor'!K5 &gt; 'Trends Settings '!$B$5,B5 &lt;=ROUND($C$1*'Trends Settings '!$B$1,0)),
ROUND('Trends Settings '!$B$5*
IF(B5&gt;ROUND($C$1*'Trends Settings '!$B$1,0),INDIRECT("'2019 Equip Index Factors'!E"&amp;TEXT(ROUND(($C$1*'Trends Settings '!$B$1),0)+2,"0")),'2019 Equip Index Factors'!E6)*0.01,0),C4))</f>
        <v>74</v>
      </c>
    </row>
    <row r="6" spans="1:3">
      <c r="A6" s="60">
        <v>2015</v>
      </c>
      <c r="B6" s="57">
        <v>5</v>
      </c>
      <c r="C6" s="58">
        <f ca="1">IF(OR(B6=1,'M&amp;E Property Good Factor'!K7&gt;'Trends Settings '!$B$5),
ROUND('M&amp;E Property Good Factor'!K7*IF(B6&gt;ROUND($C$1*'Trends Settings '!$B$1,0),
INDIRECT("'2019 Equip Index Factors'!E"&amp;TEXT(ROUND(($C$1*'Trends Settings '!$B$1),0)+2,"0")),
'2019 Equip Index Factors'!E7)*0.01,0),
IF(OR('M&amp;E Property Good Factor'!K6 &gt; 'Trends Settings '!$B$5,B6 &lt;=ROUND($C$1*'Trends Settings '!$B$1,0)),
ROUND('Trends Settings '!$B$5*
IF(B6&gt;ROUND($C$1*'Trends Settings '!$B$1,0),INDIRECT("'2019 Equip Index Factors'!E"&amp;TEXT(ROUND(($C$1*'Trends Settings '!$B$1),0)+2,"0")),'2019 Equip Index Factors'!E7)*0.01,0),C5))</f>
        <v>67</v>
      </c>
    </row>
    <row r="7" spans="1:3">
      <c r="A7" s="60">
        <v>2014</v>
      </c>
      <c r="B7" s="57">
        <v>6</v>
      </c>
      <c r="C7" s="58">
        <f ca="1">IF(OR(B7=1,'M&amp;E Property Good Factor'!K8&gt;'Trends Settings '!$B$5),
ROUND('M&amp;E Property Good Factor'!K8*IF(B7&gt;ROUND($C$1*'Trends Settings '!$B$1,0),
INDIRECT("'2019 Equip Index Factors'!E"&amp;TEXT(ROUND(($C$1*'Trends Settings '!$B$1),0)+2,"0")),
'2019 Equip Index Factors'!E8)*0.01,0),
IF(OR('M&amp;E Property Good Factor'!K7 &gt; 'Trends Settings '!$B$5,B7 &lt;=ROUND($C$1*'Trends Settings '!$B$1,0)),
ROUND('Trends Settings '!$B$5*
IF(B7&gt;ROUND($C$1*'Trends Settings '!$B$1,0),INDIRECT("'2019 Equip Index Factors'!E"&amp;TEXT(ROUND(($C$1*'Trends Settings '!$B$1),0)+2,"0")),'2019 Equip Index Factors'!E8)*0.01,0),C6))</f>
        <v>61</v>
      </c>
    </row>
    <row r="8" spans="1:3">
      <c r="A8" s="60">
        <v>2013</v>
      </c>
      <c r="B8" s="57">
        <v>7</v>
      </c>
      <c r="C8" s="58">
        <f ca="1">IF(OR(B8=1,'M&amp;E Property Good Factor'!K9&gt;'Trends Settings '!$B$5),
ROUND('M&amp;E Property Good Factor'!K9*IF(B8&gt;ROUND($C$1*'Trends Settings '!$B$1,0),
INDIRECT("'2019 Equip Index Factors'!E"&amp;TEXT(ROUND(($C$1*'Trends Settings '!$B$1),0)+2,"0")),
'2019 Equip Index Factors'!E9)*0.01,0),
IF(OR('M&amp;E Property Good Factor'!K8 &gt; 'Trends Settings '!$B$5,B8 &lt;=ROUND($C$1*'Trends Settings '!$B$1,0)),
ROUND('Trends Settings '!$B$5*
IF(B8&gt;ROUND($C$1*'Trends Settings '!$B$1,0),INDIRECT("'2019 Equip Index Factors'!E"&amp;TEXT(ROUND(($C$1*'Trends Settings '!$B$1),0)+2,"0")),'2019 Equip Index Factors'!E9)*0.01,0),C7))</f>
        <v>54</v>
      </c>
    </row>
    <row r="9" spans="1:3">
      <c r="A9" s="60">
        <v>2012</v>
      </c>
      <c r="B9" s="57">
        <v>8</v>
      </c>
      <c r="C9" s="58">
        <f ca="1">IF(OR(B9=1,'M&amp;E Property Good Factor'!K10&gt;'Trends Settings '!$B$5),
ROUND('M&amp;E Property Good Factor'!K10*IF(B9&gt;ROUND($C$1*'Trends Settings '!$B$1,0),
INDIRECT("'2019 Equip Index Factors'!E"&amp;TEXT(ROUND(($C$1*'Trends Settings '!$B$1),0)+2,"0")),
'2019 Equip Index Factors'!E10)*0.01,0),
IF(OR('M&amp;E Property Good Factor'!K9 &gt; 'Trends Settings '!$B$5,B9 &lt;=ROUND($C$1*'Trends Settings '!$B$1,0)),
ROUND('Trends Settings '!$B$5*
IF(B9&gt;ROUND($C$1*'Trends Settings '!$B$1,0),INDIRECT("'2019 Equip Index Factors'!E"&amp;TEXT(ROUND(($C$1*'Trends Settings '!$B$1),0)+2,"0")),'2019 Equip Index Factors'!E10)*0.01,0),C8))</f>
        <v>47</v>
      </c>
    </row>
    <row r="10" spans="1:3">
      <c r="A10" s="60">
        <v>2011</v>
      </c>
      <c r="B10" s="57">
        <v>9</v>
      </c>
      <c r="C10" s="58">
        <f ca="1">IF(OR(B10=1,'M&amp;E Property Good Factor'!K11&gt;'Trends Settings '!$B$5),
ROUND('M&amp;E Property Good Factor'!K11*IF(B10&gt;ROUND($C$1*'Trends Settings '!$B$1,0),
INDIRECT("'2019 Equip Index Factors'!E"&amp;TEXT(ROUND(($C$1*'Trends Settings '!$B$1),0)+2,"0")),
'2019 Equip Index Factors'!E11)*0.01,0),
IF(OR('M&amp;E Property Good Factor'!K10 &gt; 'Trends Settings '!$B$5,B10 &lt;=ROUND($C$1*'Trends Settings '!$B$1,0)),
ROUND('Trends Settings '!$B$5*
IF(B10&gt;ROUND($C$1*'Trends Settings '!$B$1,0),INDIRECT("'2019 Equip Index Factors'!E"&amp;TEXT(ROUND(($C$1*'Trends Settings '!$B$1),0)+2,"0")),'2019 Equip Index Factors'!E11)*0.01,0),C9))</f>
        <v>41</v>
      </c>
    </row>
    <row r="11" spans="1:3">
      <c r="A11" s="60">
        <v>2010</v>
      </c>
      <c r="B11" s="57">
        <v>10</v>
      </c>
      <c r="C11" s="58">
        <f ca="1">IF(OR(B11=1,'M&amp;E Property Good Factor'!K12&gt;'Trends Settings '!$B$5),
ROUND('M&amp;E Property Good Factor'!K12*IF(B11&gt;ROUND($C$1*'Trends Settings '!$B$1,0),
INDIRECT("'2019 Equip Index Factors'!E"&amp;TEXT(ROUND(($C$1*'Trends Settings '!$B$1),0)+2,"0")),
'2019 Equip Index Factors'!E12)*0.01,0),
IF(OR('M&amp;E Property Good Factor'!K11 &gt; 'Trends Settings '!$B$5,B11 &lt;=ROUND($C$1*'Trends Settings '!$B$1,0)),
ROUND('Trends Settings '!$B$5*
IF(B11&gt;ROUND($C$1*'Trends Settings '!$B$1,0),INDIRECT("'2019 Equip Index Factors'!E"&amp;TEXT(ROUND(($C$1*'Trends Settings '!$B$1),0)+2,"0")),'2019 Equip Index Factors'!E12)*0.01,0),C10))</f>
        <v>35</v>
      </c>
    </row>
    <row r="12" spans="1:3">
      <c r="A12" s="60">
        <v>2009</v>
      </c>
      <c r="B12" s="57">
        <v>11</v>
      </c>
      <c r="C12" s="58">
        <f ca="1">IF(OR(B12=1,'M&amp;E Property Good Factor'!K13&gt;'Trends Settings '!$B$5),
ROUND('M&amp;E Property Good Factor'!K13*IF(B12&gt;ROUND($C$1*'Trends Settings '!$B$1,0),
INDIRECT("'2019 Equip Index Factors'!E"&amp;TEXT(ROUND(($C$1*'Trends Settings '!$B$1),0)+2,"0")),
'2019 Equip Index Factors'!E13)*0.01,0),
IF(OR('M&amp;E Property Good Factor'!K12 &gt; 'Trends Settings '!$B$5,B12 &lt;=ROUND($C$1*'Trends Settings '!$B$1,0)),
ROUND('Trends Settings '!$B$5*
IF(B12&gt;ROUND($C$1*'Trends Settings '!$B$1,0),INDIRECT("'2019 Equip Index Factors'!E"&amp;TEXT(ROUND(($C$1*'Trends Settings '!$B$1),0)+2,"0")),'2019 Equip Index Factors'!E13)*0.01,0),C11))</f>
        <v>29</v>
      </c>
    </row>
    <row r="13" spans="1:3">
      <c r="A13" s="60">
        <v>2008</v>
      </c>
      <c r="B13" s="57">
        <v>12</v>
      </c>
      <c r="C13" s="58">
        <f ca="1">IF(OR(B13=1,'M&amp;E Property Good Factor'!K14&gt;'Trends Settings '!$B$5),
ROUND('M&amp;E Property Good Factor'!K14*IF(B13&gt;ROUND($C$1*'Trends Settings '!$B$1,0),
INDIRECT("'2019 Equip Index Factors'!E"&amp;TEXT(ROUND(($C$1*'Trends Settings '!$B$1),0)+2,"0")),
'2019 Equip Index Factors'!E14)*0.01,0),
IF(OR('M&amp;E Property Good Factor'!K13 &gt; 'Trends Settings '!$B$5,B13 &lt;=ROUND($C$1*'Trends Settings '!$B$1,0)),
ROUND('Trends Settings '!$B$5*
IF(B13&gt;ROUND($C$1*'Trends Settings '!$B$1,0),INDIRECT("'2019 Equip Index Factors'!E"&amp;TEXT(ROUND(($C$1*'Trends Settings '!$B$1),0)+2,"0")),'2019 Equip Index Factors'!E14)*0.01,0),C12))</f>
        <v>24</v>
      </c>
    </row>
    <row r="14" spans="1:3">
      <c r="A14" s="60">
        <v>2007</v>
      </c>
      <c r="B14" s="57">
        <v>13</v>
      </c>
      <c r="C14" s="58">
        <f ca="1">IF(OR(B14=1,'M&amp;E Property Good Factor'!K15&gt;'Trends Settings '!$B$5),
ROUND('M&amp;E Property Good Factor'!K15*IF(B14&gt;ROUND($C$1*'Trends Settings '!$B$1,0),
INDIRECT("'2019 Equip Index Factors'!E"&amp;TEXT(ROUND(($C$1*'Trends Settings '!$B$1),0)+2,"0")),
'2019 Equip Index Factors'!E15)*0.01,0),
IF(OR('M&amp;E Property Good Factor'!K14 &gt; 'Trends Settings '!$B$5,B14 &lt;=ROUND($C$1*'Trends Settings '!$B$1,0)),
ROUND('Trends Settings '!$B$5*
IF(B14&gt;ROUND($C$1*'Trends Settings '!$B$1,0),INDIRECT("'2019 Equip Index Factors'!E"&amp;TEXT(ROUND(($C$1*'Trends Settings '!$B$1),0)+2,"0")),'2019 Equip Index Factors'!E15)*0.01,0),C13))</f>
        <v>20</v>
      </c>
    </row>
    <row r="15" spans="1:3">
      <c r="A15" s="60">
        <v>2006</v>
      </c>
      <c r="B15" s="57">
        <v>14</v>
      </c>
      <c r="C15" s="58">
        <f ca="1">IF(OR(B15=1,'M&amp;E Property Good Factor'!K16&gt;'Trends Settings '!$B$5),
ROUND('M&amp;E Property Good Factor'!K16*IF(B15&gt;ROUND($C$1*'Trends Settings '!$B$1,0),
INDIRECT("'2019 Equip Index Factors'!E"&amp;TEXT(ROUND(($C$1*'Trends Settings '!$B$1),0)+2,"0")),
'2019 Equip Index Factors'!E16)*0.01,0),
IF(OR('M&amp;E Property Good Factor'!K15 &gt; 'Trends Settings '!$B$5,B15 &lt;=ROUND($C$1*'Trends Settings '!$B$1,0)),
ROUND('Trends Settings '!$B$5*
IF(B15&gt;ROUND($C$1*'Trends Settings '!$B$1,0),INDIRECT("'2019 Equip Index Factors'!E"&amp;TEXT(ROUND(($C$1*'Trends Settings '!$B$1),0)+2,"0")),'2019 Equip Index Factors'!E16)*0.01,0),C14))</f>
        <v>16</v>
      </c>
    </row>
    <row r="16" spans="1:3">
      <c r="A16" s="60">
        <v>2005</v>
      </c>
      <c r="B16" s="57">
        <v>15</v>
      </c>
      <c r="C16" s="58">
        <f ca="1">IF(OR(B16=1,'M&amp;E Property Good Factor'!K17&gt;'Trends Settings '!$B$5),
ROUND('M&amp;E Property Good Factor'!K17*IF(B16&gt;ROUND($C$1*'Trends Settings '!$B$1,0),
INDIRECT("'2019 Equip Index Factors'!E"&amp;TEXT(ROUND(($C$1*'Trends Settings '!$B$1),0)+2,"0")),
'2019 Equip Index Factors'!E17)*0.01,0),
IF(OR('M&amp;E Property Good Factor'!K16 &gt; 'Trends Settings '!$B$5,B16 &lt;=ROUND($C$1*'Trends Settings '!$B$1,0)),
ROUND('Trends Settings '!$B$5*
IF(B16&gt;ROUND($C$1*'Trends Settings '!$B$1,0),INDIRECT("'2019 Equip Index Factors'!E"&amp;TEXT(ROUND(($C$1*'Trends Settings '!$B$1),0)+2,"0")),'2019 Equip Index Factors'!E17)*0.01,0),C15))</f>
        <v>14</v>
      </c>
    </row>
    <row r="17" spans="1:3">
      <c r="A17" s="60">
        <v>2004</v>
      </c>
      <c r="B17" s="57">
        <v>16</v>
      </c>
      <c r="C17" s="58">
        <f ca="1">IF(OR(B17=1,'M&amp;E Property Good Factor'!K18&gt;'Trends Settings '!$B$5),
ROUND('M&amp;E Property Good Factor'!K18*IF(B17&gt;ROUND($C$1*'Trends Settings '!$B$1,0),
INDIRECT("'2019 Equip Index Factors'!E"&amp;TEXT(ROUND(($C$1*'Trends Settings '!$B$1),0)+2,"0")),
'2019 Equip Index Factors'!E18)*0.01,0),
IF(OR('M&amp;E Property Good Factor'!K17 &gt; 'Trends Settings '!$B$5,B17 &lt;=ROUND($C$1*'Trends Settings '!$B$1,0)),
ROUND('Trends Settings '!$B$5*
IF(B17&gt;ROUND($C$1*'Trends Settings '!$B$1,0),INDIRECT("'2019 Equip Index Factors'!E"&amp;TEXT(ROUND(($C$1*'Trends Settings '!$B$1),0)+2,"0")),'2019 Equip Index Factors'!E18)*0.01,0),C16))</f>
        <v>14</v>
      </c>
    </row>
    <row r="18" spans="1:3">
      <c r="A18" s="60">
        <v>2003</v>
      </c>
      <c r="B18" s="57">
        <v>17</v>
      </c>
      <c r="C18" s="58">
        <f ca="1">IF(OR(B18=1,'M&amp;E Property Good Factor'!K19&gt;'Trends Settings '!$B$5),
ROUND('M&amp;E Property Good Factor'!K19*IF(B18&gt;ROUND($C$1*'Trends Settings '!$B$1,0),
INDIRECT("'2019 Equip Index Factors'!E"&amp;TEXT(ROUND(($C$1*'Trends Settings '!$B$1),0)+2,"0")),
'2019 Equip Index Factors'!E19)*0.01,0),
IF(OR('M&amp;E Property Good Factor'!K18 &gt; 'Trends Settings '!$B$5,B18 &lt;=ROUND($C$1*'Trends Settings '!$B$1,0)),
ROUND('Trends Settings '!$B$5*
IF(B18&gt;ROUND($C$1*'Trends Settings '!$B$1,0),INDIRECT("'2019 Equip Index Factors'!E"&amp;TEXT(ROUND(($C$1*'Trends Settings '!$B$1),0)+2,"0")),'2019 Equip Index Factors'!E19)*0.01,0),C17))</f>
        <v>14</v>
      </c>
    </row>
    <row r="19" spans="1:3">
      <c r="A19" s="60">
        <v>2002</v>
      </c>
      <c r="B19" s="57">
        <v>18</v>
      </c>
      <c r="C19" s="58">
        <f ca="1">IF(OR(B19=1,'M&amp;E Property Good Factor'!K20&gt;'Trends Settings '!$B$5),
ROUND('M&amp;E Property Good Factor'!K20*IF(B19&gt;ROUND($C$1*'Trends Settings '!$B$1,0),
INDIRECT("'2019 Equip Index Factors'!E"&amp;TEXT(ROUND(($C$1*'Trends Settings '!$B$1),0)+2,"0")),
'2019 Equip Index Factors'!E20)*0.01,0),
IF(OR('M&amp;E Property Good Factor'!K19 &gt; 'Trends Settings '!$B$5,B19 &lt;=ROUND($C$1*'Trends Settings '!$B$1,0)),
ROUND('Trends Settings '!$B$5*
IF(B19&gt;ROUND($C$1*'Trends Settings '!$B$1,0),INDIRECT("'2019 Equip Index Factors'!E"&amp;TEXT(ROUND(($C$1*'Trends Settings '!$B$1),0)+2,"0")),'2019 Equip Index Factors'!E20)*0.01,0),C18))</f>
        <v>14</v>
      </c>
    </row>
    <row r="20" spans="1:3">
      <c r="A20" s="60">
        <v>2001</v>
      </c>
      <c r="B20" s="57">
        <v>19</v>
      </c>
      <c r="C20" s="58">
        <f ca="1">IF(OR(B20=1,'M&amp;E Property Good Factor'!K21&gt;'Trends Settings '!$B$5),
ROUND('M&amp;E Property Good Factor'!K21*IF(B20&gt;ROUND($C$1*'Trends Settings '!$B$1,0),
INDIRECT("'2019 Equip Index Factors'!E"&amp;TEXT(ROUND(($C$1*'Trends Settings '!$B$1),0)+2,"0")),
'2019 Equip Index Factors'!E21)*0.01,0),
IF(OR('M&amp;E Property Good Factor'!K20 &gt; 'Trends Settings '!$B$5,B20 &lt;=ROUND($C$1*'Trends Settings '!$B$1,0)),
ROUND('Trends Settings '!$B$5*
IF(B20&gt;ROUND($C$1*'Trends Settings '!$B$1,0),INDIRECT("'2019 Equip Index Factors'!E"&amp;TEXT(ROUND(($C$1*'Trends Settings '!$B$1),0)+2,"0")),'2019 Equip Index Factors'!E21)*0.01,0),C19))</f>
        <v>14</v>
      </c>
    </row>
    <row r="21" spans="1:3">
      <c r="A21" s="60">
        <v>2000</v>
      </c>
      <c r="B21" s="57">
        <v>20</v>
      </c>
      <c r="C21" s="58">
        <f ca="1">IF(OR(B21=1,'M&amp;E Property Good Factor'!K22&gt;'Trends Settings '!$B$5),
ROUND('M&amp;E Property Good Factor'!K22*IF(B21&gt;ROUND($C$1*'Trends Settings '!$B$1,0),
INDIRECT("'2019 Equip Index Factors'!E"&amp;TEXT(ROUND(($C$1*'Trends Settings '!$B$1),0)+2,"0")),
'2019 Equip Index Factors'!E22)*0.01,0),
IF(OR('M&amp;E Property Good Factor'!K21 &gt; 'Trends Settings '!$B$5,B21 &lt;=ROUND($C$1*'Trends Settings '!$B$1,0)),
ROUND('Trends Settings '!$B$5*
IF(B21&gt;ROUND($C$1*'Trends Settings '!$B$1,0),INDIRECT("'2019 Equip Index Factors'!E"&amp;TEXT(ROUND(($C$1*'Trends Settings '!$B$1),0)+2,"0")),'2019 Equip Index Factors'!E22)*0.01,0),C20))</f>
        <v>14</v>
      </c>
    </row>
    <row r="22" spans="1:3">
      <c r="A22" s="60">
        <v>1999</v>
      </c>
      <c r="B22" s="57">
        <v>21</v>
      </c>
      <c r="C22" s="58">
        <f ca="1">IF(OR(B22=1,'M&amp;E Property Good Factor'!K23&gt;'Trends Settings '!$B$5),
ROUND('M&amp;E Property Good Factor'!K23*IF(B22&gt;ROUND($C$1*'Trends Settings '!$B$1,0),
INDIRECT("'2019 Equip Index Factors'!E"&amp;TEXT(ROUND(($C$1*'Trends Settings '!$B$1),0)+2,"0")),
'2019 Equip Index Factors'!E23)*0.01,0),
IF(OR('M&amp;E Property Good Factor'!K22 &gt; 'Trends Settings '!$B$5,B22 &lt;=ROUND($C$1*'Trends Settings '!$B$1,0)),
ROUND('Trends Settings '!$B$5*
IF(B22&gt;ROUND($C$1*'Trends Settings '!$B$1,0),INDIRECT("'2019 Equip Index Factors'!E"&amp;TEXT(ROUND(($C$1*'Trends Settings '!$B$1),0)+2,"0")),'2019 Equip Index Factors'!E23)*0.01,0),C21))</f>
        <v>14</v>
      </c>
    </row>
    <row r="23" spans="1:3">
      <c r="A23" s="60">
        <v>1998</v>
      </c>
      <c r="B23" s="57">
        <v>22</v>
      </c>
      <c r="C23" s="58">
        <f ca="1">IF(OR(B23=1,'M&amp;E Property Good Factor'!K24&gt;'Trends Settings '!$B$5),
ROUND('M&amp;E Property Good Factor'!K24*IF(B23&gt;ROUND($C$1*'Trends Settings '!$B$1,0),
INDIRECT("'2019 Equip Index Factors'!E"&amp;TEXT(ROUND(($C$1*'Trends Settings '!$B$1),0)+2,"0")),
'2019 Equip Index Factors'!E24)*0.01,0),
IF(OR('M&amp;E Property Good Factor'!K23 &gt; 'Trends Settings '!$B$5,B23 &lt;=ROUND($C$1*'Trends Settings '!$B$1,0)),
ROUND('Trends Settings '!$B$5*
IF(B23&gt;ROUND($C$1*'Trends Settings '!$B$1,0),INDIRECT("'2019 Equip Index Factors'!E"&amp;TEXT(ROUND(($C$1*'Trends Settings '!$B$1),0)+2,"0")),'2019 Equip Index Factors'!E24)*0.01,0),C22))</f>
        <v>14</v>
      </c>
    </row>
    <row r="24" spans="1:3">
      <c r="A24" s="60">
        <v>1997</v>
      </c>
      <c r="B24" s="57">
        <v>23</v>
      </c>
      <c r="C24" s="58">
        <f ca="1">IF(OR(B24=1,'M&amp;E Property Good Factor'!K25&gt;'Trends Settings '!$B$5),
ROUND('M&amp;E Property Good Factor'!K25*IF(B24&gt;ROUND($C$1*'Trends Settings '!$B$1,0),
INDIRECT("'2019 Equip Index Factors'!E"&amp;TEXT(ROUND(($C$1*'Trends Settings '!$B$1),0)+2,"0")),
'2019 Equip Index Factors'!E25)*0.01,0),
IF(OR('M&amp;E Property Good Factor'!K24 &gt; 'Trends Settings '!$B$5,B24 &lt;=ROUND($C$1*'Trends Settings '!$B$1,0)),
ROUND('Trends Settings '!$B$5*
IF(B24&gt;ROUND($C$1*'Trends Settings '!$B$1,0),INDIRECT("'2019 Equip Index Factors'!E"&amp;TEXT(ROUND(($C$1*'Trends Settings '!$B$1),0)+2,"0")),'2019 Equip Index Factors'!E25)*0.01,0),C23))</f>
        <v>14</v>
      </c>
    </row>
    <row r="25" spans="1:3">
      <c r="A25" s="60">
        <v>1996</v>
      </c>
      <c r="B25" s="57">
        <v>24</v>
      </c>
      <c r="C25" s="58">
        <f ca="1">IF(OR(B25=1,'M&amp;E Property Good Factor'!K26&gt;'Trends Settings '!$B$5),
ROUND('M&amp;E Property Good Factor'!K26*IF(B25&gt;ROUND($C$1*'Trends Settings '!$B$1,0),
INDIRECT("'2019 Equip Index Factors'!E"&amp;TEXT(ROUND(($C$1*'Trends Settings '!$B$1),0)+2,"0")),
'2019 Equip Index Factors'!E26)*0.01,0),
IF(OR('M&amp;E Property Good Factor'!K25 &gt; 'Trends Settings '!$B$5,B25 &lt;=ROUND($C$1*'Trends Settings '!$B$1,0)),
ROUND('Trends Settings '!$B$5*
IF(B25&gt;ROUND($C$1*'Trends Settings '!$B$1,0),INDIRECT("'2019 Equip Index Factors'!E"&amp;TEXT(ROUND(($C$1*'Trends Settings '!$B$1),0)+2,"0")),'2019 Equip Index Factors'!E26)*0.01,0),C24))</f>
        <v>14</v>
      </c>
    </row>
    <row r="26" spans="1:3">
      <c r="A26" s="60">
        <v>1995</v>
      </c>
      <c r="B26" s="57">
        <v>25</v>
      </c>
      <c r="C26" s="58">
        <f ca="1">IF(OR(B26=1,'M&amp;E Property Good Factor'!K27&gt;'Trends Settings '!$B$5),
ROUND('M&amp;E Property Good Factor'!K27*IF(B26&gt;ROUND($C$1*'Trends Settings '!$B$1,0),
INDIRECT("'2019 Equip Index Factors'!E"&amp;TEXT(ROUND(($C$1*'Trends Settings '!$B$1),0)+2,"0")),
'2019 Equip Index Factors'!E27)*0.01,0),
IF(OR('M&amp;E Property Good Factor'!K26 &gt; 'Trends Settings '!$B$5,B26 &lt;=ROUND($C$1*'Trends Settings '!$B$1,0)),
ROUND('Trends Settings '!$B$5*
IF(B26&gt;ROUND($C$1*'Trends Settings '!$B$1,0),INDIRECT("'2019 Equip Index Factors'!E"&amp;TEXT(ROUND(($C$1*'Trends Settings '!$B$1),0)+2,"0")),'2019 Equip Index Factors'!E27)*0.01,0),C25))</f>
        <v>14</v>
      </c>
    </row>
    <row r="27" spans="1:3">
      <c r="A27" s="60">
        <v>1994</v>
      </c>
      <c r="B27" s="57">
        <v>26</v>
      </c>
      <c r="C27" s="58">
        <f ca="1">IF(OR(B27=1,'M&amp;E Property Good Factor'!K28&gt;'Trends Settings '!$B$5),
ROUND('M&amp;E Property Good Factor'!K28*IF(B27&gt;ROUND($C$1*'Trends Settings '!$B$1,0),
INDIRECT("'2019 Equip Index Factors'!E"&amp;TEXT(ROUND(($C$1*'Trends Settings '!$B$1),0)+2,"0")),
'2019 Equip Index Factors'!E28)*0.01,0),
IF(OR('M&amp;E Property Good Factor'!K27 &gt; 'Trends Settings '!$B$5,B27 &lt;=ROUND($C$1*'Trends Settings '!$B$1,0)),
ROUND('Trends Settings '!$B$5*
IF(B27&gt;ROUND($C$1*'Trends Settings '!$B$1,0),INDIRECT("'2019 Equip Index Factors'!E"&amp;TEXT(ROUND(($C$1*'Trends Settings '!$B$1),0)+2,"0")),'2019 Equip Index Factors'!E28)*0.01,0),C26))</f>
        <v>14</v>
      </c>
    </row>
    <row r="28" spans="1:3">
      <c r="A28" s="60">
        <v>1993</v>
      </c>
      <c r="B28" s="57">
        <v>27</v>
      </c>
      <c r="C28" s="58">
        <f ca="1">IF(OR(B28=1,'M&amp;E Property Good Factor'!K29&gt;'Trends Settings '!$B$5),
ROUND('M&amp;E Property Good Factor'!K29*IF(B28&gt;ROUND($C$1*'Trends Settings '!$B$1,0),
INDIRECT("'2019 Equip Index Factors'!E"&amp;TEXT(ROUND(($C$1*'Trends Settings '!$B$1),0)+2,"0")),
'2019 Equip Index Factors'!E29)*0.01,0),
IF(OR('M&amp;E Property Good Factor'!K28 &gt; 'Trends Settings '!$B$5,B28 &lt;=ROUND($C$1*'Trends Settings '!$B$1,0)),
ROUND('Trends Settings '!$B$5*
IF(B28&gt;ROUND($C$1*'Trends Settings '!$B$1,0),INDIRECT("'2019 Equip Index Factors'!E"&amp;TEXT(ROUND(($C$1*'Trends Settings '!$B$1),0)+2,"0")),'2019 Equip Index Factors'!E29)*0.01,0),C27))</f>
        <v>14</v>
      </c>
    </row>
    <row r="29" spans="1:3">
      <c r="A29" s="60">
        <v>1992</v>
      </c>
      <c r="B29" s="57">
        <v>28</v>
      </c>
      <c r="C29" s="58">
        <f ca="1">IF(OR(B29=1,'M&amp;E Property Good Factor'!K30&gt;'Trends Settings '!$B$5),
ROUND('M&amp;E Property Good Factor'!K30*IF(B29&gt;ROUND($C$1*'Trends Settings '!$B$1,0),
INDIRECT("'2019 Equip Index Factors'!E"&amp;TEXT(ROUND(($C$1*'Trends Settings '!$B$1),0)+2,"0")),
'2019 Equip Index Factors'!E30)*0.01,0),
IF(OR('M&amp;E Property Good Factor'!K29 &gt; 'Trends Settings '!$B$5,B29 &lt;=ROUND($C$1*'Trends Settings '!$B$1,0)),
ROUND('Trends Settings '!$B$5*
IF(B29&gt;ROUND($C$1*'Trends Settings '!$B$1,0),INDIRECT("'2019 Equip Index Factors'!E"&amp;TEXT(ROUND(($C$1*'Trends Settings '!$B$1),0)+2,"0")),'2019 Equip Index Factors'!E30)*0.01,0),C28))</f>
        <v>14</v>
      </c>
    </row>
    <row r="30" spans="1:3">
      <c r="A30" s="60">
        <v>1991</v>
      </c>
      <c r="B30" s="57">
        <v>29</v>
      </c>
      <c r="C30" s="58">
        <f ca="1">IF(OR(B30=1,'M&amp;E Property Good Factor'!K31&gt;'Trends Settings '!$B$5),
ROUND('M&amp;E Property Good Factor'!K31*IF(B30&gt;ROUND($C$1*'Trends Settings '!$B$1,0),
INDIRECT("'2019 Equip Index Factors'!E"&amp;TEXT(ROUND(($C$1*'Trends Settings '!$B$1),0)+2,"0")),
'2019 Equip Index Factors'!E31)*0.01,0),
IF(OR('M&amp;E Property Good Factor'!K30 &gt; 'Trends Settings '!$B$5,B30 &lt;=ROUND($C$1*'Trends Settings '!$B$1,0)),
ROUND('Trends Settings '!$B$5*
IF(B30&gt;ROUND($C$1*'Trends Settings '!$B$1,0),INDIRECT("'2019 Equip Index Factors'!E"&amp;TEXT(ROUND(($C$1*'Trends Settings '!$B$1),0)+2,"0")),'2019 Equip Index Factors'!E31)*0.01,0),C29))</f>
        <v>14</v>
      </c>
    </row>
    <row r="31" spans="1:3">
      <c r="A31" s="60">
        <v>1990</v>
      </c>
      <c r="B31" s="57">
        <v>30</v>
      </c>
      <c r="C31" s="58">
        <f ca="1">IF(OR(B31=1,'M&amp;E Property Good Factor'!K32&gt;'Trends Settings '!$B$5),
ROUND('M&amp;E Property Good Factor'!K32*IF(B31&gt;ROUND($C$1*'Trends Settings '!$B$1,0),
INDIRECT("'2019 Equip Index Factors'!E"&amp;TEXT(ROUND(($C$1*'Trends Settings '!$B$1),0)+2,"0")),
'2019 Equip Index Factors'!E32)*0.01,0),
IF(OR('M&amp;E Property Good Factor'!K31 &gt; 'Trends Settings '!$B$5,B31 &lt;=ROUND($C$1*'Trends Settings '!$B$1,0)),
ROUND('Trends Settings '!$B$5*
IF(B31&gt;ROUND($C$1*'Trends Settings '!$B$1,0),INDIRECT("'2019 Equip Index Factors'!E"&amp;TEXT(ROUND(($C$1*'Trends Settings '!$B$1),0)+2,"0")),'2019 Equip Index Factors'!E32)*0.01,0),C30))</f>
        <v>14</v>
      </c>
    </row>
    <row r="32" spans="1:3">
      <c r="A32" s="60">
        <v>1989</v>
      </c>
      <c r="B32" s="57">
        <v>31</v>
      </c>
      <c r="C32" s="58">
        <f ca="1">IF(OR(B32=1,'M&amp;E Property Good Factor'!K33&gt;'Trends Settings '!$B$5),
ROUND('M&amp;E Property Good Factor'!K33*IF(B32&gt;ROUND($C$1*'Trends Settings '!$B$1,0),
INDIRECT("'2019 Equip Index Factors'!E"&amp;TEXT(ROUND(($C$1*'Trends Settings '!$B$1),0)+2,"0")),
'2019 Equip Index Factors'!E33)*0.01,0),
IF(OR('M&amp;E Property Good Factor'!K32 &gt; 'Trends Settings '!$B$5,B32 &lt;=ROUND($C$1*'Trends Settings '!$B$1,0)),
ROUND('Trends Settings '!$B$5*
IF(B32&gt;ROUND($C$1*'Trends Settings '!$B$1,0),INDIRECT("'2019 Equip Index Factors'!E"&amp;TEXT(ROUND(($C$1*'Trends Settings '!$B$1),0)+2,"0")),'2019 Equip Index Factors'!E33)*0.01,0),C31))</f>
        <v>14</v>
      </c>
    </row>
    <row r="33" spans="1:3">
      <c r="A33" s="60">
        <v>1988</v>
      </c>
      <c r="B33" s="57">
        <v>32</v>
      </c>
      <c r="C33" s="58">
        <f ca="1">IF(OR(B33=1,'M&amp;E Property Good Factor'!K34&gt;'Trends Settings '!$B$5),
ROUND('M&amp;E Property Good Factor'!K34*IF(B33&gt;ROUND($C$1*'Trends Settings '!$B$1,0),
INDIRECT("'2019 Equip Index Factors'!E"&amp;TEXT(ROUND(($C$1*'Trends Settings '!$B$1),0)+2,"0")),
'2019 Equip Index Factors'!E34)*0.01,0),
IF(OR('M&amp;E Property Good Factor'!K33 &gt; 'Trends Settings '!$B$5,B33 &lt;=ROUND($C$1*'Trends Settings '!$B$1,0)),
ROUND('Trends Settings '!$B$5*
IF(B33&gt;ROUND($C$1*'Trends Settings '!$B$1,0),INDIRECT("'2019 Equip Index Factors'!E"&amp;TEXT(ROUND(($C$1*'Trends Settings '!$B$1),0)+2,"0")),'2019 Equip Index Factors'!E34)*0.01,0),C32))</f>
        <v>14</v>
      </c>
    </row>
    <row r="34" spans="1:3">
      <c r="A34" s="60">
        <v>1987</v>
      </c>
      <c r="B34" s="57">
        <v>33</v>
      </c>
      <c r="C34" s="58">
        <f ca="1">IF(OR(B34=1,'M&amp;E Property Good Factor'!K35&gt;'Trends Settings '!$B$5),
ROUND('M&amp;E Property Good Factor'!K35*IF(B34&gt;ROUND($C$1*'Trends Settings '!$B$1,0),
INDIRECT("'2019 Equip Index Factors'!E"&amp;TEXT(ROUND(($C$1*'Trends Settings '!$B$1),0)+2,"0")),
'2019 Equip Index Factors'!E35)*0.01,0),
IF(OR('M&amp;E Property Good Factor'!K34 &gt; 'Trends Settings '!$B$5,B34 &lt;=ROUND($C$1*'Trends Settings '!$B$1,0)),
ROUND('Trends Settings '!$B$5*
IF(B34&gt;ROUND($C$1*'Trends Settings '!$B$1,0),INDIRECT("'2019 Equip Index Factors'!E"&amp;TEXT(ROUND(($C$1*'Trends Settings '!$B$1),0)+2,"0")),'2019 Equip Index Factors'!E35)*0.01,0),C33))</f>
        <v>14</v>
      </c>
    </row>
    <row r="35" spans="1:3">
      <c r="A35" s="60">
        <v>1986</v>
      </c>
      <c r="B35" s="57">
        <v>34</v>
      </c>
      <c r="C35" s="58">
        <f ca="1">IF(OR(B35=1,'M&amp;E Property Good Factor'!K36&gt;'Trends Settings '!$B$5),
ROUND('M&amp;E Property Good Factor'!K36*IF(B35&gt;ROUND($C$1*'Trends Settings '!$B$1,0),
INDIRECT("'2019 Equip Index Factors'!E"&amp;TEXT(ROUND(($C$1*'Trends Settings '!$B$1),0)+2,"0")),
'2019 Equip Index Factors'!E36)*0.01,0),
IF(OR('M&amp;E Property Good Factor'!K35 &gt; 'Trends Settings '!$B$5,B35 &lt;=ROUND($C$1*'Trends Settings '!$B$1,0)),
ROUND('Trends Settings '!$B$5*
IF(B35&gt;ROUND($C$1*'Trends Settings '!$B$1,0),INDIRECT("'2019 Equip Index Factors'!E"&amp;TEXT(ROUND(($C$1*'Trends Settings '!$B$1),0)+2,"0")),'2019 Equip Index Factors'!E36)*0.01,0),C34))</f>
        <v>14</v>
      </c>
    </row>
    <row r="36" spans="1:3">
      <c r="A36" s="60">
        <v>1985</v>
      </c>
      <c r="B36" s="57">
        <v>35</v>
      </c>
      <c r="C36" s="58">
        <f ca="1">IF(OR(B36=1,'M&amp;E Property Good Factor'!K37&gt;'Trends Settings '!$B$5),
ROUND('M&amp;E Property Good Factor'!K37*IF(B36&gt;ROUND($C$1*'Trends Settings '!$B$1,0),
INDIRECT("'2019 Equip Index Factors'!E"&amp;TEXT(ROUND(($C$1*'Trends Settings '!$B$1),0)+2,"0")),
'2019 Equip Index Factors'!E37)*0.01,0),
IF(OR('M&amp;E Property Good Factor'!K36 &gt; 'Trends Settings '!$B$5,B36 &lt;=ROUND($C$1*'Trends Settings '!$B$1,0)),
ROUND('Trends Settings '!$B$5*
IF(B36&gt;ROUND($C$1*'Trends Settings '!$B$1,0),INDIRECT("'2019 Equip Index Factors'!E"&amp;TEXT(ROUND(($C$1*'Trends Settings '!$B$1),0)+2,"0")),'2019 Equip Index Factors'!E37)*0.01,0),C35))</f>
        <v>14</v>
      </c>
    </row>
    <row r="37" spans="1:3">
      <c r="A37" s="60">
        <v>1984</v>
      </c>
      <c r="B37" s="57">
        <v>36</v>
      </c>
      <c r="C37" s="58">
        <f ca="1">IF(OR(B37=1,'M&amp;E Property Good Factor'!K38&gt;'Trends Settings '!$B$5),
ROUND('M&amp;E Property Good Factor'!K38*IF(B37&gt;ROUND($C$1*'Trends Settings '!$B$1,0),
INDIRECT("'2019 Equip Index Factors'!E"&amp;TEXT(ROUND(($C$1*'Trends Settings '!$B$1),0)+2,"0")),
'2019 Equip Index Factors'!E38)*0.01,0),
IF(OR('M&amp;E Property Good Factor'!K37 &gt; 'Trends Settings '!$B$5,B37 &lt;=ROUND($C$1*'Trends Settings '!$B$1,0)),
ROUND('Trends Settings '!$B$5*
IF(B37&gt;ROUND($C$1*'Trends Settings '!$B$1,0),INDIRECT("'2019 Equip Index Factors'!E"&amp;TEXT(ROUND(($C$1*'Trends Settings '!$B$1),0)+2,"0")),'2019 Equip Index Factors'!E38)*0.01,0),C36))</f>
        <v>14</v>
      </c>
    </row>
    <row r="38" spans="1:3">
      <c r="A38" s="60">
        <v>1983</v>
      </c>
      <c r="B38" s="57">
        <v>37</v>
      </c>
      <c r="C38" s="58">
        <f ca="1">IF(OR(B38=1,'M&amp;E Property Good Factor'!K39&gt;'Trends Settings '!$B$5),
ROUND('M&amp;E Property Good Factor'!K39*IF(B38&gt;ROUND($C$1*'Trends Settings '!$B$1,0),
INDIRECT("'2019 Equip Index Factors'!E"&amp;TEXT(ROUND(($C$1*'Trends Settings '!$B$1),0)+2,"0")),
'2019 Equip Index Factors'!E39)*0.01,0),
IF(OR('M&amp;E Property Good Factor'!K38 &gt; 'Trends Settings '!$B$5,B38 &lt;=ROUND($C$1*'Trends Settings '!$B$1,0)),
ROUND('Trends Settings '!$B$5*
IF(B38&gt;ROUND($C$1*'Trends Settings '!$B$1,0),INDIRECT("'2019 Equip Index Factors'!E"&amp;TEXT(ROUND(($C$1*'Trends Settings '!$B$1),0)+2,"0")),'2019 Equip Index Factors'!E39)*0.01,0),C37))</f>
        <v>14</v>
      </c>
    </row>
    <row r="39" spans="1:3">
      <c r="A39" s="60">
        <v>1982</v>
      </c>
      <c r="B39" s="57">
        <v>38</v>
      </c>
      <c r="C39" s="58">
        <f ca="1">IF(OR(B39=1,'M&amp;E Property Good Factor'!K40&gt;'Trends Settings '!$B$5),
ROUND('M&amp;E Property Good Factor'!K40*IF(B39&gt;ROUND($C$1*'Trends Settings '!$B$1,0),
INDIRECT("'2019 Equip Index Factors'!E"&amp;TEXT(ROUND(($C$1*'Trends Settings '!$B$1),0)+2,"0")),
'2019 Equip Index Factors'!E40)*0.01,0),
IF(OR('M&amp;E Property Good Factor'!K39 &gt; 'Trends Settings '!$B$5,B39 &lt;=ROUND($C$1*'Trends Settings '!$B$1,0)),
ROUND('Trends Settings '!$B$5*
IF(B39&gt;ROUND($C$1*'Trends Settings '!$B$1,0),INDIRECT("'2019 Equip Index Factors'!E"&amp;TEXT(ROUND(($C$1*'Trends Settings '!$B$1),0)+2,"0")),'2019 Equip Index Factors'!E40)*0.01,0),C38))</f>
        <v>14</v>
      </c>
    </row>
    <row r="40" spans="1:3">
      <c r="A40" s="60">
        <v>1981</v>
      </c>
      <c r="B40" s="57">
        <v>39</v>
      </c>
      <c r="C40" s="58">
        <f ca="1">IF(OR(B40=1,'M&amp;E Property Good Factor'!K41&gt;'Trends Settings '!$B$5),
ROUND('M&amp;E Property Good Factor'!K41*IF(B40&gt;ROUND($C$1*'Trends Settings '!$B$1,0),
INDIRECT("'2019 Equip Index Factors'!E"&amp;TEXT(ROUND(($C$1*'Trends Settings '!$B$1),0)+2,"0")),
'2019 Equip Index Factors'!E41)*0.01,0),
IF(OR('M&amp;E Property Good Factor'!K40 &gt; 'Trends Settings '!$B$5,B40 &lt;=ROUND($C$1*'Trends Settings '!$B$1,0)),
ROUND('Trends Settings '!$B$5*
IF(B40&gt;ROUND($C$1*'Trends Settings '!$B$1,0),INDIRECT("'2019 Equip Index Factors'!E"&amp;TEXT(ROUND(($C$1*'Trends Settings '!$B$1),0)+2,"0")),'2019 Equip Index Factors'!E41)*0.01,0),C39))</f>
        <v>14</v>
      </c>
    </row>
    <row r="41" spans="1:3">
      <c r="A41" s="60">
        <v>1980</v>
      </c>
      <c r="B41" s="57">
        <v>40</v>
      </c>
      <c r="C41" s="58">
        <f ca="1">IF(OR(B41=1,'M&amp;E Property Good Factor'!K42&gt;'Trends Settings '!$B$5),
ROUND('M&amp;E Property Good Factor'!K42*IF(B41&gt;ROUND($C$1*'Trends Settings '!$B$1,0),
INDIRECT("'2019 Equip Index Factors'!E"&amp;TEXT(ROUND(($C$1*'Trends Settings '!$B$1),0)+2,"0")),
'2019 Equip Index Factors'!E42)*0.01,0),
IF(OR('M&amp;E Property Good Factor'!K41 &gt; 'Trends Settings '!$B$5,B41 &lt;=ROUND($C$1*'Trends Settings '!$B$1,0)),
ROUND('Trends Settings '!$B$5*
IF(B41&gt;ROUND($C$1*'Trends Settings '!$B$1,0),INDIRECT("'2019 Equip Index Factors'!E"&amp;TEXT(ROUND(($C$1*'Trends Settings '!$B$1),0)+2,"0")),'2019 Equip Index Factors'!E42)*0.01,0),C40))</f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2"/>
  <sheetViews>
    <sheetView zoomScaleNormal="100" workbookViewId="0">
      <selection activeCell="B3" sqref="B3"/>
    </sheetView>
  </sheetViews>
  <sheetFormatPr defaultColWidth="9.140625" defaultRowHeight="15"/>
  <cols>
    <col min="1" max="1" width="14.140625" style="5" bestFit="1" customWidth="1" collapsed="1"/>
    <col min="2" max="7" width="10.140625" style="21" customWidth="1" collapsed="1"/>
    <col min="8" max="16384" width="9.140625" style="21" collapsed="1"/>
  </cols>
  <sheetData>
    <row r="1" spans="1:7">
      <c r="A1" s="63"/>
      <c r="B1" s="107" t="s">
        <v>8</v>
      </c>
      <c r="C1" s="108"/>
      <c r="D1" s="108"/>
      <c r="E1" s="107" t="s">
        <v>9</v>
      </c>
      <c r="F1" s="108"/>
      <c r="G1" s="109"/>
    </row>
    <row r="2" spans="1:7">
      <c r="A2" s="67" t="s">
        <v>5</v>
      </c>
      <c r="B2" s="67" t="s">
        <v>10</v>
      </c>
      <c r="C2" s="67" t="s">
        <v>11</v>
      </c>
      <c r="D2" s="67" t="s">
        <v>12</v>
      </c>
      <c r="E2" s="67" t="s">
        <v>10</v>
      </c>
      <c r="F2" s="67" t="s">
        <v>11</v>
      </c>
      <c r="G2" s="67" t="s">
        <v>12</v>
      </c>
    </row>
    <row r="3" spans="1:7">
      <c r="A3" s="60">
        <v>2019</v>
      </c>
      <c r="B3" s="58">
        <f>IF('2019 Agricultural % Good'!B4 &lt;&gt; 0, IF('2019 Equip Index Factors'!D3*'2019 Agricultural % Good'!B4*0.01 &gt;0,'2019 Equip Index Factors'!D3*'2019 Agricultural % Good'!B4*0.01,B2), B2)</f>
        <v>78</v>
      </c>
      <c r="C3" s="58">
        <f>IF('2019 Equip Index Factors'!D3*'2019 Agricultural % Good'!C4*0.01&gt;0,'2019 Equip Index Factors'!D3*'2019 Agricultural % Good'!C4*0.01,C2)</f>
        <v>92</v>
      </c>
      <c r="D3" s="59">
        <f>IF('2019 Equip Index Factors'!D3*'2019 Agricultural % Good'!D4*0.01&gt;0,'2019 Equip Index Factors'!D3*'2019 Agricultural % Good'!D4*0.01,D2)</f>
        <v>85</v>
      </c>
      <c r="E3" s="59">
        <f>IF('2019 Equip Index Factors'!D3*'2019 Agricultural % Good'!E4*0.01&gt;0,'2019 Equip Index Factors'!D3*'2019 Agricultural % Good'!E4*0.01,E2)</f>
        <v>74</v>
      </c>
      <c r="F3" s="59">
        <f>IF('2019 Equip Index Factors'!D3*'2019 Agricultural % Good'!F4*0.01&gt;0,'2019 Equip Index Factors'!D3*'2019 Agricultural % Good'!F4*0.01,F2)</f>
        <v>90</v>
      </c>
      <c r="G3" s="59">
        <f>IF('2019 Equip Index Factors'!D3*'2019 Agricultural % Good'!G4*0.01&gt;0,'2019 Equip Index Factors'!D3*'2019 Agricultural % Good'!G4*0.01,G2)</f>
        <v>82</v>
      </c>
    </row>
    <row r="4" spans="1:7">
      <c r="A4" s="60">
        <v>2018</v>
      </c>
      <c r="B4" s="58">
        <f>IF('2019 Agricultural % Good'!B5 &lt;&gt; 0, IF('2019 Equip Index Factors'!D4*'2019 Agricultural % Good'!B5*0.01 &gt;0,'2019 Equip Index Factors'!D4*'2019 Agricultural % Good'!B5*0.01,B3), B3)</f>
        <v>72.100000000000009</v>
      </c>
      <c r="C4" s="58">
        <f>IF('2019 Equip Index Factors'!D4*'2019 Agricultural % Good'!C5*0.01&gt;0,'2019 Equip Index Factors'!D4*'2019 Agricultural % Good'!C5*0.01,C3)</f>
        <v>84.460000000000008</v>
      </c>
      <c r="D4" s="59">
        <f>IF('2019 Equip Index Factors'!D4*'2019 Agricultural % Good'!D5*0.01&gt;0,'2019 Equip Index Factors'!D4*'2019 Agricultural % Good'!D5*0.01,D3)</f>
        <v>78.28</v>
      </c>
      <c r="E4" s="59">
        <f>IF('2019 Equip Index Factors'!D4*'2019 Agricultural % Good'!E5*0.01&gt;0,'2019 Equip Index Factors'!D4*'2019 Agricultural % Good'!E5*0.01,E3)</f>
        <v>65.92</v>
      </c>
      <c r="F4" s="59">
        <f>IF('2019 Equip Index Factors'!D4*'2019 Agricultural % Good'!F5*0.01&gt;0,'2019 Equip Index Factors'!D4*'2019 Agricultural % Good'!F5*0.01,F3)</f>
        <v>80.34</v>
      </c>
      <c r="G4" s="59">
        <f>IF('2019 Equip Index Factors'!D4*'2019 Agricultural % Good'!G5*0.01&gt;0,'2019 Equip Index Factors'!D4*'2019 Agricultural % Good'!G5*0.01,G3)</f>
        <v>73.13</v>
      </c>
    </row>
    <row r="5" spans="1:7">
      <c r="A5" s="60">
        <v>2017</v>
      </c>
      <c r="B5" s="58">
        <f>IF('2019 Agricultural % Good'!B6 &lt;&gt; 0, IF('2019 Equip Index Factors'!D5*'2019 Agricultural % Good'!B6*0.01 &gt;0,'2019 Equip Index Factors'!D5*'2019 Agricultural % Good'!B6*0.01,B4), B4)</f>
        <v>67.2</v>
      </c>
      <c r="C5" s="58">
        <f>IF('2019 Equip Index Factors'!D5*'2019 Agricultural % Good'!C6*0.01&gt;0,'2019 Equip Index Factors'!D5*'2019 Agricultural % Good'!C6*0.01,C4)</f>
        <v>78.75</v>
      </c>
      <c r="D5" s="59">
        <f>IF('2019 Equip Index Factors'!D5*'2019 Agricultural % Good'!D6*0.01&gt;0,'2019 Equip Index Factors'!D5*'2019 Agricultural % Good'!D6*0.01,D4)</f>
        <v>73.5</v>
      </c>
      <c r="E5" s="59">
        <f>IF('2019 Equip Index Factors'!D5*'2019 Agricultural % Good'!E6*0.01&gt;0,'2019 Equip Index Factors'!D5*'2019 Agricultural % Good'!E6*0.01,E4)</f>
        <v>59.85</v>
      </c>
      <c r="F5" s="59">
        <f>IF('2019 Equip Index Factors'!D5*'2019 Agricultural % Good'!F6*0.01&gt;0,'2019 Equip Index Factors'!D5*'2019 Agricultural % Good'!F6*0.01,F4)</f>
        <v>72.45</v>
      </c>
      <c r="G5" s="59">
        <f>IF('2019 Equip Index Factors'!D5*'2019 Agricultural % Good'!G6*0.01&gt;0,'2019 Equip Index Factors'!D5*'2019 Agricultural % Good'!G6*0.01,G4)</f>
        <v>66.150000000000006</v>
      </c>
    </row>
    <row r="6" spans="1:7">
      <c r="A6" s="60">
        <v>2016</v>
      </c>
      <c r="B6" s="58">
        <f>IF('2019 Agricultural % Good'!B7 &lt;&gt; 0, IF('2019 Equip Index Factors'!D6*'2019 Agricultural % Good'!B7*0.01 &gt;0,'2019 Equip Index Factors'!D6*'2019 Agricultural % Good'!B7*0.01,B5), B5)</f>
        <v>61.480000000000004</v>
      </c>
      <c r="C6" s="58">
        <f>IF('2019 Equip Index Factors'!D6*'2019 Agricultural % Good'!C7*0.01&gt;0,'2019 Equip Index Factors'!D6*'2019 Agricultural % Good'!C7*0.01,C5)</f>
        <v>72.08</v>
      </c>
      <c r="D6" s="59">
        <f>IF('2019 Equip Index Factors'!D6*'2019 Agricultural % Good'!D7*0.01&gt;0,'2019 Equip Index Factors'!D6*'2019 Agricultural % Good'!D7*0.01,D5)</f>
        <v>66.78</v>
      </c>
      <c r="E6" s="59">
        <f>IF('2019 Equip Index Factors'!D6*'2019 Agricultural % Good'!E7*0.01&gt;0,'2019 Equip Index Factors'!D6*'2019 Agricultural % Good'!E7*0.01,E5)</f>
        <v>53</v>
      </c>
      <c r="F6" s="59">
        <f>IF('2019 Equip Index Factors'!D6*'2019 Agricultural % Good'!F7*0.01&gt;0,'2019 Equip Index Factors'!D6*'2019 Agricultural % Good'!F7*0.01,F5)</f>
        <v>63.6</v>
      </c>
      <c r="G6" s="59">
        <f>IF('2019 Equip Index Factors'!D6*'2019 Agricultural % Good'!G7*0.01&gt;0,'2019 Equip Index Factors'!D6*'2019 Agricultural % Good'!G7*0.01,G5)</f>
        <v>58.300000000000004</v>
      </c>
    </row>
    <row r="7" spans="1:7">
      <c r="A7" s="60">
        <v>2015</v>
      </c>
      <c r="B7" s="58">
        <f>IF('2019 Agricultural % Good'!B8 &lt;&gt; 0, IF('2019 Equip Index Factors'!D7*'2019 Agricultural % Good'!B8*0.01 &gt;0,'2019 Equip Index Factors'!D7*'2019 Agricultural % Good'!B8*0.01,B6), B6)</f>
        <v>55.64</v>
      </c>
      <c r="C7" s="58">
        <f>IF('2019 Equip Index Factors'!D7*'2019 Agricultural % Good'!C8*0.01&gt;0,'2019 Equip Index Factors'!D7*'2019 Agricultural % Good'!C8*0.01,C6)</f>
        <v>66.34</v>
      </c>
      <c r="D7" s="59">
        <f>IF('2019 Equip Index Factors'!D7*'2019 Agricultural % Good'!D8*0.01&gt;0,'2019 Equip Index Factors'!D7*'2019 Agricultural % Good'!D8*0.01,D6)</f>
        <v>60.99</v>
      </c>
      <c r="E7" s="59">
        <f>IF('2019 Equip Index Factors'!D7*'2019 Agricultural % Good'!E8*0.01&gt;0,'2019 Equip Index Factors'!D7*'2019 Agricultural % Good'!E8*0.01,E6)</f>
        <v>46.01</v>
      </c>
      <c r="F7" s="59">
        <f>IF('2019 Equip Index Factors'!D7*'2019 Agricultural % Good'!F8*0.01&gt;0,'2019 Equip Index Factors'!D7*'2019 Agricultural % Good'!F8*0.01,F6)</f>
        <v>56.71</v>
      </c>
      <c r="G7" s="59">
        <f>IF('2019 Equip Index Factors'!D7*'2019 Agricultural % Good'!G8*0.01&gt;0,'2019 Equip Index Factors'!D7*'2019 Agricultural % Good'!G8*0.01,G6)</f>
        <v>51.36</v>
      </c>
    </row>
    <row r="8" spans="1:7">
      <c r="A8" s="60">
        <v>2014</v>
      </c>
      <c r="B8" s="58">
        <f>IF('2019 Agricultural % Good'!B9 &lt;&gt; 0, IF('2019 Equip Index Factors'!D8*'2019 Agricultural % Good'!B9*0.01 &gt;0,'2019 Equip Index Factors'!D8*'2019 Agricultural % Good'!B9*0.01,B7), B7)</f>
        <v>50.76</v>
      </c>
      <c r="C8" s="58">
        <f>IF('2019 Equip Index Factors'!D8*'2019 Agricultural % Good'!C9*0.01&gt;0,'2019 Equip Index Factors'!D8*'2019 Agricultural % Good'!C9*0.01,C7)</f>
        <v>60.480000000000004</v>
      </c>
      <c r="D8" s="59">
        <f>IF('2019 Equip Index Factors'!D8*'2019 Agricultural % Good'!D9*0.01&gt;0,'2019 Equip Index Factors'!D8*'2019 Agricultural % Good'!D9*0.01,D7)</f>
        <v>56.160000000000004</v>
      </c>
      <c r="E8" s="59">
        <f>IF('2019 Equip Index Factors'!D8*'2019 Agricultural % Good'!E9*0.01&gt;0,'2019 Equip Index Factors'!D8*'2019 Agricultural % Good'!E9*0.01,E7)</f>
        <v>41.04</v>
      </c>
      <c r="F8" s="59">
        <f>IF('2019 Equip Index Factors'!D8*'2019 Agricultural % Good'!F9*0.01&gt;0,'2019 Equip Index Factors'!D8*'2019 Agricultural % Good'!F9*0.01,F7)</f>
        <v>49.68</v>
      </c>
      <c r="G8" s="59">
        <f>IF('2019 Equip Index Factors'!D8*'2019 Agricultural % Good'!G9*0.01&gt;0,'2019 Equip Index Factors'!D8*'2019 Agricultural % Good'!G9*0.01,G7)</f>
        <v>45.36</v>
      </c>
    </row>
    <row r="9" spans="1:7">
      <c r="A9" s="60">
        <v>2013</v>
      </c>
      <c r="B9" s="58">
        <f>IF('2019 Agricultural % Good'!B10 &lt;&gt; 0, IF('2019 Equip Index Factors'!D9*'2019 Agricultural % Good'!B10*0.01 &gt;0,'2019 Equip Index Factors'!D9*'2019 Agricultural % Good'!B10*0.01,B8), B8)</f>
        <v>46.2</v>
      </c>
      <c r="C9" s="58">
        <f>IF('2019 Equip Index Factors'!D9*'2019 Agricultural % Good'!C10*0.01&gt;0,'2019 Equip Index Factors'!D9*'2019 Agricultural % Good'!C10*0.01,C8)</f>
        <v>55</v>
      </c>
      <c r="D9" s="59">
        <f>IF('2019 Equip Index Factors'!D9*'2019 Agricultural % Good'!D10*0.01&gt;0,'2019 Equip Index Factors'!D9*'2019 Agricultural % Good'!D10*0.01,D8)</f>
        <v>50.6</v>
      </c>
      <c r="E9" s="59">
        <f>IF('2019 Equip Index Factors'!D9*'2019 Agricultural % Good'!E10*0.01&gt;0,'2019 Equip Index Factors'!D9*'2019 Agricultural % Good'!E10*0.01,E8)</f>
        <v>36.300000000000004</v>
      </c>
      <c r="F9" s="59">
        <f>IF('2019 Equip Index Factors'!D9*'2019 Agricultural % Good'!F10*0.01&gt;0,'2019 Equip Index Factors'!D9*'2019 Agricultural % Good'!F10*0.01,F8)</f>
        <v>44</v>
      </c>
      <c r="G9" s="59">
        <f>IF('2019 Equip Index Factors'!D9*'2019 Agricultural % Good'!G10*0.01&gt;0,'2019 Equip Index Factors'!D9*'2019 Agricultural % Good'!G10*0.01,G8)</f>
        <v>40.700000000000003</v>
      </c>
    </row>
    <row r="10" spans="1:7">
      <c r="A10" s="60">
        <v>2012</v>
      </c>
      <c r="B10" s="58">
        <f>IF('2019 Agricultural % Good'!B11 &lt;&gt; 0, IF('2019 Equip Index Factors'!D10*'2019 Agricultural % Good'!B11*0.01 &gt;0,'2019 Equip Index Factors'!D10*'2019 Agricultural % Good'!B11*0.01,B9), B9)</f>
        <v>42.18</v>
      </c>
      <c r="C10" s="58">
        <f>IF('2019 Equip Index Factors'!D10*'2019 Agricultural % Good'!C11*0.01&gt;0,'2019 Equip Index Factors'!D10*'2019 Agricultural % Good'!C11*0.01,C9)</f>
        <v>49.95</v>
      </c>
      <c r="D10" s="59">
        <f>IF('2019 Equip Index Factors'!D10*'2019 Agricultural % Good'!D11*0.01&gt;0,'2019 Equip Index Factors'!D10*'2019 Agricultural % Good'!D11*0.01,D9)</f>
        <v>46.62</v>
      </c>
      <c r="E10" s="59">
        <f>IF('2019 Equip Index Factors'!D10*'2019 Agricultural % Good'!E11*0.01&gt;0,'2019 Equip Index Factors'!D10*'2019 Agricultural % Good'!E11*0.01,E9)</f>
        <v>32.19</v>
      </c>
      <c r="F10" s="59">
        <f>IF('2019 Equip Index Factors'!D10*'2019 Agricultural % Good'!F11*0.01&gt;0,'2019 Equip Index Factors'!D10*'2019 Agricultural % Good'!F11*0.01,F9)</f>
        <v>38.85</v>
      </c>
      <c r="G10" s="59">
        <f>IF('2019 Equip Index Factors'!D10*'2019 Agricultural % Good'!G11*0.01&gt;0,'2019 Equip Index Factors'!D10*'2019 Agricultural % Good'!G11*0.01,G9)</f>
        <v>35.520000000000003</v>
      </c>
    </row>
    <row r="11" spans="1:7">
      <c r="A11" s="60">
        <v>2011</v>
      </c>
      <c r="B11" s="58">
        <f>IF('2019 Agricultural % Good'!B12 &lt;&gt; 0, IF('2019 Equip Index Factors'!D11*'2019 Agricultural % Good'!B12*0.01 &gt;0,'2019 Equip Index Factors'!D11*'2019 Agricultural % Good'!B12*0.01,B10), B10)</f>
        <v>38.42</v>
      </c>
      <c r="C11" s="58">
        <f>IF('2019 Equip Index Factors'!D11*'2019 Agricultural % Good'!C12*0.01&gt;0,'2019 Equip Index Factors'!D11*'2019 Agricultural % Good'!C12*0.01,C10)</f>
        <v>45.2</v>
      </c>
      <c r="D11" s="59">
        <f>IF('2019 Equip Index Factors'!D11*'2019 Agricultural % Good'!D12*0.01&gt;0,'2019 Equip Index Factors'!D11*'2019 Agricultural % Good'!D12*0.01,D10)</f>
        <v>41.81</v>
      </c>
      <c r="E11" s="59">
        <f>IF('2019 Equip Index Factors'!D11*'2019 Agricultural % Good'!E12*0.01&gt;0,'2019 Equip Index Factors'!D11*'2019 Agricultural % Good'!E12*0.01,E10)</f>
        <v>28.25</v>
      </c>
      <c r="F11" s="59">
        <f>IF('2019 Equip Index Factors'!D11*'2019 Agricultural % Good'!F12*0.01&gt;0,'2019 Equip Index Factors'!D11*'2019 Agricultural % Good'!F12*0.01,F10)</f>
        <v>33.9</v>
      </c>
      <c r="G11" s="59">
        <f>IF('2019 Equip Index Factors'!D11*'2019 Agricultural % Good'!G12*0.01&gt;0,'2019 Equip Index Factors'!D11*'2019 Agricultural % Good'!G12*0.01,G10)</f>
        <v>31.64</v>
      </c>
    </row>
    <row r="12" spans="1:7">
      <c r="A12" s="60">
        <v>2010</v>
      </c>
      <c r="B12" s="58">
        <f>IF('2019 Agricultural % Good'!B13 &lt;&gt; 0, IF('2019 Equip Index Factors'!D12*'2019 Agricultural % Good'!B13*0.01 &gt;0,'2019 Equip Index Factors'!D12*'2019 Agricultural % Good'!B13*0.01,B11), B11)</f>
        <v>35.1</v>
      </c>
      <c r="C12" s="58">
        <f>IF('2019 Equip Index Factors'!D12*'2019 Agricultural % Good'!C13*0.01&gt;0,'2019 Equip Index Factors'!D12*'2019 Agricultural % Good'!C13*0.01,C11)</f>
        <v>42.12</v>
      </c>
      <c r="D12" s="59">
        <f>IF('2019 Equip Index Factors'!D12*'2019 Agricultural % Good'!D13*0.01&gt;0,'2019 Equip Index Factors'!D12*'2019 Agricultural % Good'!D13*0.01,D11)</f>
        <v>38.61</v>
      </c>
      <c r="E12" s="59">
        <f>IF('2019 Equip Index Factors'!D12*'2019 Agricultural % Good'!E13*0.01&gt;0,'2019 Equip Index Factors'!D12*'2019 Agricultural % Good'!E13*0.01,E11)</f>
        <v>24.57</v>
      </c>
      <c r="F12" s="59">
        <f>IF('2019 Equip Index Factors'!D12*'2019 Agricultural % Good'!F13*0.01&gt;0,'2019 Equip Index Factors'!D12*'2019 Agricultural % Good'!F13*0.01,F11)</f>
        <v>30.42</v>
      </c>
      <c r="G12" s="59">
        <f>IF('2019 Equip Index Factors'!D12*'2019 Agricultural % Good'!G13*0.01&gt;0,'2019 Equip Index Factors'!D12*'2019 Agricultural % Good'!G13*0.01,G11)</f>
        <v>28.080000000000002</v>
      </c>
    </row>
    <row r="13" spans="1:7">
      <c r="A13" s="60">
        <v>2009</v>
      </c>
      <c r="B13" s="58">
        <f>IF('2019 Agricultural % Good'!B14 &lt;&gt; 0, IF('2019 Equip Index Factors'!D13*'2019 Agricultural % Good'!B14*0.01 &gt;0,'2019 Equip Index Factors'!D13*'2019 Agricultural % Good'!B14*0.01,B12), B12)</f>
        <v>32.130000000000003</v>
      </c>
      <c r="C13" s="58">
        <f>IF('2019 Equip Index Factors'!D13*'2019 Agricultural % Good'!C14*0.01&gt;0,'2019 Equip Index Factors'!D13*'2019 Agricultural % Good'!C14*0.01,C12)</f>
        <v>38.08</v>
      </c>
      <c r="D13" s="59">
        <f>IF('2019 Equip Index Factors'!D13*'2019 Agricultural % Good'!D14*0.01&gt;0,'2019 Equip Index Factors'!D13*'2019 Agricultural % Good'!D14*0.01,D12)</f>
        <v>35.700000000000003</v>
      </c>
      <c r="E13" s="59">
        <f>IF('2019 Equip Index Factors'!D13*'2019 Agricultural % Good'!E14*0.01&gt;0,'2019 Equip Index Factors'!D13*'2019 Agricultural % Good'!E14*0.01,E12)</f>
        <v>22.61</v>
      </c>
      <c r="F13" s="59">
        <f>IF('2019 Equip Index Factors'!D13*'2019 Agricultural % Good'!F14*0.01&gt;0,'2019 Equip Index Factors'!D13*'2019 Agricultural % Good'!F14*0.01,F12)</f>
        <v>27.37</v>
      </c>
      <c r="G13" s="59">
        <f>IF('2019 Equip Index Factors'!D13*'2019 Agricultural % Good'!G14*0.01&gt;0,'2019 Equip Index Factors'!D13*'2019 Agricultural % Good'!G14*0.01,G12)</f>
        <v>24.990000000000002</v>
      </c>
    </row>
    <row r="14" spans="1:7">
      <c r="A14" s="60">
        <v>2008</v>
      </c>
      <c r="B14" s="58">
        <f>IF('2019 Agricultural % Good'!B15 &lt;&gt; 0, IF('2019 Equip Index Factors'!D14*'2019 Agricultural % Good'!B15*0.01 &gt;0,'2019 Equip Index Factors'!D14*'2019 Agricultural % Good'!B15*0.01,B13), B13)</f>
        <v>30.75</v>
      </c>
      <c r="C14" s="58">
        <f>IF('2019 Equip Index Factors'!D14*'2019 Agricultural % Good'!C15*0.01&gt;0,'2019 Equip Index Factors'!D14*'2019 Agricultural % Good'!C15*0.01,C13)</f>
        <v>36.9</v>
      </c>
      <c r="D14" s="59">
        <f>IF('2019 Equip Index Factors'!D14*'2019 Agricultural % Good'!D15*0.01&gt;0,'2019 Equip Index Factors'!D14*'2019 Agricultural % Good'!D15*0.01,D13)</f>
        <v>34.44</v>
      </c>
      <c r="E14" s="59">
        <f>IF('2019 Equip Index Factors'!D14*'2019 Agricultural % Good'!E15*0.01&gt;0,'2019 Equip Index Factors'!D14*'2019 Agricultural % Good'!E15*0.01,E13)</f>
        <v>20.91</v>
      </c>
      <c r="F14" s="59">
        <f>IF('2019 Equip Index Factors'!D14*'2019 Agricultural % Good'!F15*0.01&gt;0,'2019 Equip Index Factors'!D14*'2019 Agricultural % Good'!F15*0.01,F13)</f>
        <v>25.830000000000002</v>
      </c>
      <c r="G14" s="59">
        <f>IF('2019 Equip Index Factors'!D14*'2019 Agricultural % Good'!G15*0.01&gt;0,'2019 Equip Index Factors'!D14*'2019 Agricultural % Good'!G15*0.01,G13)</f>
        <v>23.37</v>
      </c>
    </row>
    <row r="15" spans="1:7">
      <c r="A15" s="60">
        <v>2007</v>
      </c>
      <c r="B15" s="58">
        <f>IF('2019 Agricultural % Good'!B16 &lt;&gt; 0, IF('2019 Equip Index Factors'!D15*'2019 Agricultural % Good'!B16*0.01 &gt;0,'2019 Equip Index Factors'!D15*'2019 Agricultural % Good'!B16*0.01,B14), B14)</f>
        <v>29.67</v>
      </c>
      <c r="C15" s="58">
        <f>IF('2019 Equip Index Factors'!D15*'2019 Agricultural % Good'!C16*0.01&gt;0,'2019 Equip Index Factors'!D15*'2019 Agricultural % Good'!C16*0.01,C14)</f>
        <v>36.119999999999997</v>
      </c>
      <c r="D15" s="59">
        <f>IF('2019 Equip Index Factors'!D15*'2019 Agricultural % Good'!D16*0.01&gt;0,'2019 Equip Index Factors'!D15*'2019 Agricultural % Good'!D16*0.01,D14)</f>
        <v>33.54</v>
      </c>
      <c r="E15" s="59">
        <f>IF('2019 Equip Index Factors'!D15*'2019 Agricultural % Good'!E16*0.01&gt;0,'2019 Equip Index Factors'!D15*'2019 Agricultural % Good'!E16*0.01,E14)</f>
        <v>19.350000000000001</v>
      </c>
      <c r="F15" s="59">
        <f>IF('2019 Equip Index Factors'!D15*'2019 Agricultural % Good'!F16*0.01&gt;0,'2019 Equip Index Factors'!D15*'2019 Agricultural % Good'!F16*0.01,F14)</f>
        <v>23.22</v>
      </c>
      <c r="G15" s="59">
        <f>IF('2019 Equip Index Factors'!D15*'2019 Agricultural % Good'!G16*0.01&gt;0,'2019 Equip Index Factors'!D15*'2019 Agricultural % Good'!G16*0.01,G14)</f>
        <v>21.93</v>
      </c>
    </row>
    <row r="16" spans="1:7">
      <c r="A16" s="60">
        <v>2006</v>
      </c>
      <c r="B16" s="58">
        <f>IF('2019 Agricultural % Good'!B17 &lt;&gt; 0, IF('2019 Equip Index Factors'!D16*'2019 Agricultural % Good'!B17*0.01 &gt;0,'2019 Equip Index Factors'!D16*'2019 Agricultural % Good'!B17*0.01,B15), B15)</f>
        <v>29.26</v>
      </c>
      <c r="C16" s="58">
        <f>IF('2019 Equip Index Factors'!D16*'2019 Agricultural % Good'!C17*0.01&gt;0,'2019 Equip Index Factors'!D16*'2019 Agricultural % Good'!C17*0.01,C15)</f>
        <v>34.58</v>
      </c>
      <c r="D16" s="59">
        <f>IF('2019 Equip Index Factors'!D16*'2019 Agricultural % Good'!D17*0.01&gt;0,'2019 Equip Index Factors'!D16*'2019 Agricultural % Good'!D17*0.01,D15)</f>
        <v>31.92</v>
      </c>
      <c r="E16" s="59">
        <f>IF('2019 Equip Index Factors'!D16*'2019 Agricultural % Good'!E17*0.01&gt;0,'2019 Equip Index Factors'!D16*'2019 Agricultural % Good'!E17*0.01,E15)</f>
        <v>19.95</v>
      </c>
      <c r="F16" s="59">
        <f>IF('2019 Equip Index Factors'!D16*'2019 Agricultural % Good'!F17*0.01&gt;0,'2019 Equip Index Factors'!D16*'2019 Agricultural % Good'!F17*0.01,F15)</f>
        <v>21.28</v>
      </c>
      <c r="G16" s="59">
        <f>IF('2019 Equip Index Factors'!D16*'2019 Agricultural % Good'!G17*0.01&gt;0,'2019 Equip Index Factors'!D16*'2019 Agricultural % Good'!G17*0.01,G15)</f>
        <v>22.61</v>
      </c>
    </row>
    <row r="17" spans="1:7">
      <c r="A17" s="60">
        <v>2005</v>
      </c>
      <c r="B17" s="58">
        <f>IF('2019 Agricultural % Good'!B18 &lt;&gt; 0, IF('2019 Equip Index Factors'!D17*'2019 Agricultural % Good'!B18*0.01 &gt;0,'2019 Equip Index Factors'!D17*'2019 Agricultural % Good'!B18*0.01,B16), B16)</f>
        <v>27.2</v>
      </c>
      <c r="C17" s="58">
        <f>IF('2019 Equip Index Factors'!D17*'2019 Agricultural % Good'!C18*0.01&gt;0,'2019 Equip Index Factors'!D17*'2019 Agricultural % Good'!C18*0.01,C16)</f>
        <v>31.28</v>
      </c>
      <c r="D17" s="59">
        <f>IF('2019 Equip Index Factors'!D17*'2019 Agricultural % Good'!D18*0.01&gt;0,'2019 Equip Index Factors'!D17*'2019 Agricultural % Good'!D18*0.01,D16)</f>
        <v>29.92</v>
      </c>
      <c r="E17" s="59">
        <f>IF('2019 Equip Index Factors'!D17*'2019 Agricultural % Good'!E18*0.01&gt;0,'2019 Equip Index Factors'!D17*'2019 Agricultural % Good'!E18*0.01,E16)</f>
        <v>20.400000000000002</v>
      </c>
      <c r="F17" s="59">
        <f>IF('2019 Equip Index Factors'!D17*'2019 Agricultural % Good'!F18*0.01&gt;0,'2019 Equip Index Factors'!D17*'2019 Agricultural % Good'!F18*0.01,F16)</f>
        <v>19.04</v>
      </c>
      <c r="G17" s="59">
        <f>IF('2019 Equip Index Factors'!D17*'2019 Agricultural % Good'!G18*0.01&gt;0,'2019 Equip Index Factors'!D17*'2019 Agricultural % Good'!G18*0.01,G16)</f>
        <v>23.12</v>
      </c>
    </row>
    <row r="18" spans="1:7">
      <c r="A18" s="60">
        <v>2004</v>
      </c>
      <c r="B18" s="58">
        <f>IF('2019 Agricultural % Good'!B19 &lt;&gt; 0, IF('2019 Equip Index Factors'!D18*'2019 Agricultural % Good'!B19*0.01 &gt;0,'2019 Equip Index Factors'!D18*'2019 Agricultural % Good'!B19*0.01,B17), B17)</f>
        <v>25.740000000000002</v>
      </c>
      <c r="C18" s="58">
        <f>IF('2019 Equip Index Factors'!D18*'2019 Agricultural % Good'!C19*0.01&gt;0,'2019 Equip Index Factors'!D18*'2019 Agricultural % Good'!C19*0.01,C17)</f>
        <v>30.03</v>
      </c>
      <c r="D18" s="59">
        <f>IF('2019 Equip Index Factors'!D18*'2019 Agricultural % Good'!D19*0.01&gt;0,'2019 Equip Index Factors'!D18*'2019 Agricultural % Good'!D19*0.01,D17)</f>
        <v>28.6</v>
      </c>
      <c r="E18" s="59">
        <f>IF('2019 Equip Index Factors'!D18*'2019 Agricultural % Good'!E19*0.01&gt;0,'2019 Equip Index Factors'!D18*'2019 Agricultural % Good'!E19*0.01,E17)</f>
        <v>21.45</v>
      </c>
      <c r="F18" s="59">
        <f>IF('2019 Equip Index Factors'!D18*'2019 Agricultural % Good'!F19*0.01&gt;0,'2019 Equip Index Factors'!D18*'2019 Agricultural % Good'!F19*0.01,F17)</f>
        <v>20.02</v>
      </c>
      <c r="G18" s="59">
        <f>IF('2019 Equip Index Factors'!D18*'2019 Agricultural % Good'!G19*0.01&gt;0,'2019 Equip Index Factors'!D18*'2019 Agricultural % Good'!G19*0.01,G17)</f>
        <v>24.310000000000002</v>
      </c>
    </row>
    <row r="19" spans="1:7">
      <c r="A19" s="60">
        <v>2003</v>
      </c>
      <c r="B19" s="58">
        <f>IF('2019 Agricultural % Good'!B20 &lt;&gt; 0, IF('2019 Equip Index Factors'!D19*'2019 Agricultural % Good'!B20*0.01 &gt;0,'2019 Equip Index Factors'!D19*'2019 Agricultural % Good'!B20*0.01,B18), B18)</f>
        <v>26.64</v>
      </c>
      <c r="C19" s="58">
        <f>IF('2019 Equip Index Factors'!D19*'2019 Agricultural % Good'!C20*0.01&gt;0,'2019 Equip Index Factors'!D19*'2019 Agricultural % Good'!C20*0.01,C18)</f>
        <v>28.12</v>
      </c>
      <c r="D19" s="59">
        <f>IF('2019 Equip Index Factors'!D19*'2019 Agricultural % Good'!D20*0.01&gt;0,'2019 Equip Index Factors'!D19*'2019 Agricultural % Good'!D20*0.01,D18)</f>
        <v>29.6</v>
      </c>
      <c r="E19" s="59">
        <f>IF('2019 Equip Index Factors'!D19*'2019 Agricultural % Good'!E20*0.01&gt;0,'2019 Equip Index Factors'!D19*'2019 Agricultural % Good'!E20*0.01,E18)</f>
        <v>22.2</v>
      </c>
      <c r="F19" s="59">
        <f>IF('2019 Equip Index Factors'!D19*'2019 Agricultural % Good'!F20*0.01&gt;0,'2019 Equip Index Factors'!D19*'2019 Agricultural % Good'!F20*0.01,F18)</f>
        <v>20.72</v>
      </c>
      <c r="G19" s="59">
        <f>IF('2019 Equip Index Factors'!D19*'2019 Agricultural % Good'!G20*0.01&gt;0,'2019 Equip Index Factors'!D19*'2019 Agricultural % Good'!G20*0.01,G18)</f>
        <v>25.16</v>
      </c>
    </row>
    <row r="20" spans="1:7">
      <c r="A20" s="60">
        <v>2002</v>
      </c>
      <c r="B20" s="58">
        <f>IF('2019 Agricultural % Good'!B21 &lt;&gt; 0, IF('2019 Equip Index Factors'!D20*'2019 Agricultural % Good'!B21*0.01 &gt;0,'2019 Equip Index Factors'!D20*'2019 Agricultural % Good'!B21*0.01,B19), B19)</f>
        <v>27</v>
      </c>
      <c r="C20" s="58">
        <f>IF('2019 Equip Index Factors'!D20*'2019 Agricultural % Good'!C21*0.01&gt;0,'2019 Equip Index Factors'!D20*'2019 Agricultural % Good'!C21*0.01,C19)</f>
        <v>25.5</v>
      </c>
      <c r="D20" s="59">
        <f>IF('2019 Equip Index Factors'!D20*'2019 Agricultural % Good'!D21*0.01&gt;0,'2019 Equip Index Factors'!D20*'2019 Agricultural % Good'!D21*0.01,D19)</f>
        <v>30</v>
      </c>
      <c r="E20" s="59">
        <f>IF('2019 Equip Index Factors'!D20*'2019 Agricultural % Good'!E21*0.01&gt;0,'2019 Equip Index Factors'!D20*'2019 Agricultural % Good'!E21*0.01,E19)</f>
        <v>22.5</v>
      </c>
      <c r="F20" s="59">
        <f>IF('2019 Equip Index Factors'!D20*'2019 Agricultural % Good'!F21*0.01&gt;0,'2019 Equip Index Factors'!D20*'2019 Agricultural % Good'!F21*0.01,F19)</f>
        <v>21</v>
      </c>
      <c r="G20" s="59">
        <f>IF('2019 Equip Index Factors'!D20*'2019 Agricultural % Good'!G21*0.01&gt;0,'2019 Equip Index Factors'!D20*'2019 Agricultural % Good'!G21*0.01,G19)</f>
        <v>25.5</v>
      </c>
    </row>
    <row r="21" spans="1:7">
      <c r="A21" s="60">
        <v>2001</v>
      </c>
      <c r="B21" s="58">
        <f>IF('2019 Agricultural % Good'!B22 &lt;&gt; 0, IF('2019 Equip Index Factors'!D21*'2019 Agricultural % Good'!B22*0.01 &gt;0,'2019 Equip Index Factors'!D21*'2019 Agricultural % Good'!B22*0.01,B20), B20)</f>
        <v>27.36</v>
      </c>
      <c r="C21" s="58">
        <f>IF('2019 Equip Index Factors'!D21*'2019 Agricultural % Good'!C22*0.01&gt;0,'2019 Equip Index Factors'!D21*'2019 Agricultural % Good'!C22*0.01,C20)</f>
        <v>25.84</v>
      </c>
      <c r="D21" s="59">
        <f>IF('2019 Equip Index Factors'!D21*'2019 Agricultural % Good'!D22*0.01&gt;0,'2019 Equip Index Factors'!D21*'2019 Agricultural % Good'!D22*0.01,D20)</f>
        <v>30.400000000000002</v>
      </c>
      <c r="E21" s="59">
        <f>IF('2019 Equip Index Factors'!D21*'2019 Agricultural % Good'!E22*0.01&gt;0,'2019 Equip Index Factors'!D21*'2019 Agricultural % Good'!E22*0.01,E20)</f>
        <v>22.8</v>
      </c>
      <c r="F21" s="59">
        <f>IF('2019 Equip Index Factors'!D21*'2019 Agricultural % Good'!F22*0.01&gt;0,'2019 Equip Index Factors'!D21*'2019 Agricultural % Good'!F22*0.01,F20)</f>
        <v>21.28</v>
      </c>
      <c r="G21" s="59">
        <f>IF('2019 Equip Index Factors'!D21*'2019 Agricultural % Good'!G22*0.01&gt;0,'2019 Equip Index Factors'!D21*'2019 Agricultural % Good'!G22*0.01,G20)</f>
        <v>25.84</v>
      </c>
    </row>
    <row r="22" spans="1:7">
      <c r="A22" s="60">
        <v>2000</v>
      </c>
      <c r="B22" s="58">
        <f>IF('2019 Agricultural % Good'!B23 &lt;&gt; 0, IF('2019 Equip Index Factors'!D22*'2019 Agricultural % Good'!B23*0.01 &gt;0,'2019 Equip Index Factors'!D22*'2019 Agricultural % Good'!B23*0.01,B21), B21)</f>
        <v>27.36</v>
      </c>
      <c r="C22" s="58">
        <f>IF('2019 Equip Index Factors'!D22*'2019 Agricultural % Good'!C23*0.01&gt;0,'2019 Equip Index Factors'!D22*'2019 Agricultural % Good'!C23*0.01,C21)</f>
        <v>25.84</v>
      </c>
      <c r="D22" s="59">
        <f>IF('2019 Equip Index Factors'!D22*'2019 Agricultural % Good'!D23*0.01&gt;0,'2019 Equip Index Factors'!D22*'2019 Agricultural % Good'!D23*0.01,D21)</f>
        <v>30.400000000000002</v>
      </c>
      <c r="E22" s="59">
        <f>IF('2019 Equip Index Factors'!D22*'2019 Agricultural % Good'!E23*0.01&gt;0,'2019 Equip Index Factors'!D22*'2019 Agricultural % Good'!E23*0.01,E21)</f>
        <v>22.8</v>
      </c>
      <c r="F22" s="59">
        <f>IF('2019 Equip Index Factors'!D22*'2019 Agricultural % Good'!F23*0.01&gt;0,'2019 Equip Index Factors'!D22*'2019 Agricultural % Good'!F23*0.01,F21)</f>
        <v>21.28</v>
      </c>
      <c r="G22" s="59">
        <f>IF('2019 Equip Index Factors'!D22*'2019 Agricultural % Good'!G23*0.01&gt;0,'2019 Equip Index Factors'!D22*'2019 Agricultural % Good'!G23*0.01,G21)</f>
        <v>25.84</v>
      </c>
    </row>
    <row r="23" spans="1:7">
      <c r="A23" s="60">
        <v>1999</v>
      </c>
      <c r="B23" s="58">
        <f>IF('2019 Agricultural % Good'!B24 &lt;&gt; 0, IF('2019 Equip Index Factors'!D23*'2019 Agricultural % Good'!B24*0.01 &gt;0,'2019 Equip Index Factors'!D23*'2019 Agricultural % Good'!B24*0.01,B22), B22)</f>
        <v>27.36</v>
      </c>
      <c r="C23" s="58">
        <f>IF('2019 Equip Index Factors'!D23*'2019 Agricultural % Good'!C24*0.01&gt;0,'2019 Equip Index Factors'!D23*'2019 Agricultural % Good'!C24*0.01,C22)</f>
        <v>25.84</v>
      </c>
      <c r="D23" s="59">
        <f>IF('2019 Equip Index Factors'!D23*'2019 Agricultural % Good'!D24*0.01&gt;0,'2019 Equip Index Factors'!D23*'2019 Agricultural % Good'!D24*0.01,D22)</f>
        <v>30.400000000000002</v>
      </c>
      <c r="E23" s="59">
        <f>IF('2019 Equip Index Factors'!D23*'2019 Agricultural % Good'!E24*0.01&gt;0,'2019 Equip Index Factors'!D23*'2019 Agricultural % Good'!E24*0.01,E22)</f>
        <v>22.8</v>
      </c>
      <c r="F23" s="59">
        <f>IF('2019 Equip Index Factors'!D23*'2019 Agricultural % Good'!F24*0.01&gt;0,'2019 Equip Index Factors'!D23*'2019 Agricultural % Good'!F24*0.01,F22)</f>
        <v>21.28</v>
      </c>
      <c r="G23" s="59">
        <f>IF('2019 Equip Index Factors'!D23*'2019 Agricultural % Good'!G24*0.01&gt;0,'2019 Equip Index Factors'!D23*'2019 Agricultural % Good'!G24*0.01,G22)</f>
        <v>25.84</v>
      </c>
    </row>
    <row r="24" spans="1:7">
      <c r="A24" s="60">
        <v>1998</v>
      </c>
      <c r="B24" s="58">
        <f>IF('2019 Agricultural % Good'!B25 &lt;&gt; 0, IF('2019 Equip Index Factors'!D24*'2019 Agricultural % Good'!B25*0.01 &gt;0,'2019 Equip Index Factors'!D24*'2019 Agricultural % Good'!B25*0.01,B23), B23)</f>
        <v>27.36</v>
      </c>
      <c r="C24" s="58">
        <f>IF('2019 Equip Index Factors'!D24*'2019 Agricultural % Good'!C25*0.01&gt;0,'2019 Equip Index Factors'!D24*'2019 Agricultural % Good'!C25*0.01,C23)</f>
        <v>25.84</v>
      </c>
      <c r="D24" s="59">
        <f>IF('2019 Equip Index Factors'!D24*'2019 Agricultural % Good'!D25*0.01&gt;0,'2019 Equip Index Factors'!D24*'2019 Agricultural % Good'!D25*0.01,D23)</f>
        <v>30.400000000000002</v>
      </c>
      <c r="E24" s="59">
        <f>IF('2019 Equip Index Factors'!D24*'2019 Agricultural % Good'!E25*0.01&gt;0,'2019 Equip Index Factors'!D24*'2019 Agricultural % Good'!E25*0.01,E23)</f>
        <v>22.8</v>
      </c>
      <c r="F24" s="59">
        <f>IF('2019 Equip Index Factors'!D24*'2019 Agricultural % Good'!F25*0.01&gt;0,'2019 Equip Index Factors'!D24*'2019 Agricultural % Good'!F25*0.01,F23)</f>
        <v>21.28</v>
      </c>
      <c r="G24" s="59">
        <f>IF('2019 Equip Index Factors'!D24*'2019 Agricultural % Good'!G25*0.01&gt;0,'2019 Equip Index Factors'!D24*'2019 Agricultural % Good'!G25*0.01,G23)</f>
        <v>25.84</v>
      </c>
    </row>
    <row r="25" spans="1:7">
      <c r="A25" s="60">
        <v>1997</v>
      </c>
      <c r="B25" s="58">
        <f>IF('2019 Agricultural % Good'!B26 &lt;&gt; 0, IF('2019 Equip Index Factors'!D25*'2019 Agricultural % Good'!B26*0.01 &gt;0,'2019 Equip Index Factors'!D25*'2019 Agricultural % Good'!B26*0.01,B24), B24)</f>
        <v>27.36</v>
      </c>
      <c r="C25" s="58">
        <f>IF('2019 Equip Index Factors'!D25*'2019 Agricultural % Good'!C26*0.01&gt;0,'2019 Equip Index Factors'!D25*'2019 Agricultural % Good'!C26*0.01,C24)</f>
        <v>25.84</v>
      </c>
      <c r="D25" s="59">
        <f>IF('2019 Equip Index Factors'!D25*'2019 Agricultural % Good'!D26*0.01&gt;0,'2019 Equip Index Factors'!D25*'2019 Agricultural % Good'!D26*0.01,D24)</f>
        <v>30.400000000000002</v>
      </c>
      <c r="E25" s="59">
        <f>IF('2019 Equip Index Factors'!D25*'2019 Agricultural % Good'!E26*0.01&gt;0,'2019 Equip Index Factors'!D25*'2019 Agricultural % Good'!E26*0.01,E24)</f>
        <v>22.8</v>
      </c>
      <c r="F25" s="59">
        <f>IF('2019 Equip Index Factors'!D25*'2019 Agricultural % Good'!F26*0.01&gt;0,'2019 Equip Index Factors'!D25*'2019 Agricultural % Good'!F26*0.01,F24)</f>
        <v>21.28</v>
      </c>
      <c r="G25" s="59">
        <f>IF('2019 Equip Index Factors'!D25*'2019 Agricultural % Good'!G26*0.01&gt;0,'2019 Equip Index Factors'!D25*'2019 Agricultural % Good'!G26*0.01,G24)</f>
        <v>25.84</v>
      </c>
    </row>
    <row r="26" spans="1:7">
      <c r="A26" s="60">
        <v>1996</v>
      </c>
      <c r="B26" s="58">
        <f>IF('2019 Agricultural % Good'!B27 &lt;&gt; 0, IF('2019 Equip Index Factors'!D26*'2019 Agricultural % Good'!B27*0.01 &gt;0,'2019 Equip Index Factors'!D26*'2019 Agricultural % Good'!B27*0.01,B25), B25)</f>
        <v>27.36</v>
      </c>
      <c r="C26" s="58">
        <f>IF('2019 Equip Index Factors'!D26*'2019 Agricultural % Good'!C27*0.01&gt;0,'2019 Equip Index Factors'!D26*'2019 Agricultural % Good'!C27*0.01,C25)</f>
        <v>25.84</v>
      </c>
      <c r="D26" s="59">
        <f>IF('2019 Equip Index Factors'!D26*'2019 Agricultural % Good'!D27*0.01&gt;0,'2019 Equip Index Factors'!D26*'2019 Agricultural % Good'!D27*0.01,D25)</f>
        <v>30.400000000000002</v>
      </c>
      <c r="E26" s="59">
        <f>IF('2019 Equip Index Factors'!D26*'2019 Agricultural % Good'!E27*0.01&gt;0,'2019 Equip Index Factors'!D26*'2019 Agricultural % Good'!E27*0.01,E25)</f>
        <v>22.8</v>
      </c>
      <c r="F26" s="59">
        <f>IF('2019 Equip Index Factors'!D26*'2019 Agricultural % Good'!F27*0.01&gt;0,'2019 Equip Index Factors'!D26*'2019 Agricultural % Good'!F27*0.01,F25)</f>
        <v>21.28</v>
      </c>
      <c r="G26" s="59">
        <f>IF('2019 Equip Index Factors'!D26*'2019 Agricultural % Good'!G27*0.01&gt;0,'2019 Equip Index Factors'!D26*'2019 Agricultural % Good'!G27*0.01,G25)</f>
        <v>25.84</v>
      </c>
    </row>
    <row r="27" spans="1:7">
      <c r="A27" s="60">
        <v>1995</v>
      </c>
      <c r="B27" s="58">
        <f>IF('2019 Agricultural % Good'!B28 &lt;&gt; 0, IF('2019 Equip Index Factors'!D27*'2019 Agricultural % Good'!B28*0.01 &gt;0,'2019 Equip Index Factors'!D27*'2019 Agricultural % Good'!B28*0.01,B26), B26)</f>
        <v>27.36</v>
      </c>
      <c r="C27" s="58">
        <f>IF('2019 Equip Index Factors'!D27*'2019 Agricultural % Good'!C28*0.01&gt;0,'2019 Equip Index Factors'!D27*'2019 Agricultural % Good'!C28*0.01,C26)</f>
        <v>25.84</v>
      </c>
      <c r="D27" s="59">
        <f>IF('2019 Equip Index Factors'!D27*'2019 Agricultural % Good'!D28*0.01&gt;0,'2019 Equip Index Factors'!D27*'2019 Agricultural % Good'!D28*0.01,D26)</f>
        <v>30.400000000000002</v>
      </c>
      <c r="E27" s="59">
        <f>IF('2019 Equip Index Factors'!D27*'2019 Agricultural % Good'!E28*0.01&gt;0,'2019 Equip Index Factors'!D27*'2019 Agricultural % Good'!E28*0.01,E26)</f>
        <v>22.8</v>
      </c>
      <c r="F27" s="59">
        <f>IF('2019 Equip Index Factors'!D27*'2019 Agricultural % Good'!F28*0.01&gt;0,'2019 Equip Index Factors'!D27*'2019 Agricultural % Good'!F28*0.01,F26)</f>
        <v>21.28</v>
      </c>
      <c r="G27" s="59">
        <f>IF('2019 Equip Index Factors'!D27*'2019 Agricultural % Good'!G28*0.01&gt;0,'2019 Equip Index Factors'!D27*'2019 Agricultural % Good'!G28*0.01,G26)</f>
        <v>25.84</v>
      </c>
    </row>
    <row r="28" spans="1:7">
      <c r="A28" s="60">
        <v>1994</v>
      </c>
      <c r="B28" s="58">
        <f>IF('2019 Agricultural % Good'!B29 &lt;&gt; 0, IF('2019 Equip Index Factors'!D28*'2019 Agricultural % Good'!B29*0.01 &gt;0,'2019 Equip Index Factors'!D28*'2019 Agricultural % Good'!B29*0.01,B27), B27)</f>
        <v>27.36</v>
      </c>
      <c r="C28" s="58">
        <f>IF('2019 Equip Index Factors'!D28*'2019 Agricultural % Good'!C29*0.01&gt;0,'2019 Equip Index Factors'!D28*'2019 Agricultural % Good'!C29*0.01,C27)</f>
        <v>25.84</v>
      </c>
      <c r="D28" s="59">
        <f>IF('2019 Equip Index Factors'!D28*'2019 Agricultural % Good'!D29*0.01&gt;0,'2019 Equip Index Factors'!D28*'2019 Agricultural % Good'!D29*0.01,D27)</f>
        <v>30.400000000000002</v>
      </c>
      <c r="E28" s="59">
        <f>IF('2019 Equip Index Factors'!D28*'2019 Agricultural % Good'!E29*0.01&gt;0,'2019 Equip Index Factors'!D28*'2019 Agricultural % Good'!E29*0.01,E27)</f>
        <v>22.8</v>
      </c>
      <c r="F28" s="59">
        <f>IF('2019 Equip Index Factors'!D28*'2019 Agricultural % Good'!F29*0.01&gt;0,'2019 Equip Index Factors'!D28*'2019 Agricultural % Good'!F29*0.01,F27)</f>
        <v>21.28</v>
      </c>
      <c r="G28" s="59">
        <f>IF('2019 Equip Index Factors'!D28*'2019 Agricultural % Good'!G29*0.01&gt;0,'2019 Equip Index Factors'!D28*'2019 Agricultural % Good'!G29*0.01,G27)</f>
        <v>25.84</v>
      </c>
    </row>
    <row r="29" spans="1:7">
      <c r="A29" s="60">
        <v>1993</v>
      </c>
      <c r="B29" s="58">
        <f>IF('2019 Agricultural % Good'!B30 &lt;&gt; 0, IF('2019 Equip Index Factors'!D29*'2019 Agricultural % Good'!B30*0.01 &gt;0,'2019 Equip Index Factors'!D29*'2019 Agricultural % Good'!B30*0.01,B28), B28)</f>
        <v>27.36</v>
      </c>
      <c r="C29" s="58">
        <f>IF('2019 Equip Index Factors'!D29*'2019 Agricultural % Good'!C30*0.01&gt;0,'2019 Equip Index Factors'!D29*'2019 Agricultural % Good'!C30*0.01,C28)</f>
        <v>25.84</v>
      </c>
      <c r="D29" s="59">
        <f>IF('2019 Equip Index Factors'!D29*'2019 Agricultural % Good'!D30*0.01&gt;0,'2019 Equip Index Factors'!D29*'2019 Agricultural % Good'!D30*0.01,D28)</f>
        <v>30.400000000000002</v>
      </c>
      <c r="E29" s="59">
        <f>IF('2019 Equip Index Factors'!D29*'2019 Agricultural % Good'!E30*0.01&gt;0,'2019 Equip Index Factors'!D29*'2019 Agricultural % Good'!E30*0.01,E28)</f>
        <v>22.8</v>
      </c>
      <c r="F29" s="59">
        <f>IF('2019 Equip Index Factors'!D29*'2019 Agricultural % Good'!F30*0.01&gt;0,'2019 Equip Index Factors'!D29*'2019 Agricultural % Good'!F30*0.01,F28)</f>
        <v>21.28</v>
      </c>
      <c r="G29" s="59">
        <f>IF('2019 Equip Index Factors'!D29*'2019 Agricultural % Good'!G30*0.01&gt;0,'2019 Equip Index Factors'!D29*'2019 Agricultural % Good'!G30*0.01,G28)</f>
        <v>25.84</v>
      </c>
    </row>
    <row r="30" spans="1:7">
      <c r="A30" s="60">
        <v>1992</v>
      </c>
      <c r="B30" s="58">
        <f>IF('2019 Agricultural % Good'!B31 &lt;&gt; 0, IF('2019 Equip Index Factors'!D30*'2019 Agricultural % Good'!B31*0.01 &gt;0,'2019 Equip Index Factors'!D30*'2019 Agricultural % Good'!B31*0.01,B29), B29)</f>
        <v>27.36</v>
      </c>
      <c r="C30" s="58">
        <f>IF('2019 Equip Index Factors'!D30*'2019 Agricultural % Good'!C31*0.01&gt;0,'2019 Equip Index Factors'!D30*'2019 Agricultural % Good'!C31*0.01,C29)</f>
        <v>25.84</v>
      </c>
      <c r="D30" s="59">
        <f>IF('2019 Equip Index Factors'!D30*'2019 Agricultural % Good'!D31*0.01&gt;0,'2019 Equip Index Factors'!D30*'2019 Agricultural % Good'!D31*0.01,D29)</f>
        <v>30.400000000000002</v>
      </c>
      <c r="E30" s="59">
        <f>IF('2019 Equip Index Factors'!D30*'2019 Agricultural % Good'!E31*0.01&gt;0,'2019 Equip Index Factors'!D30*'2019 Agricultural % Good'!E31*0.01,E29)</f>
        <v>22.8</v>
      </c>
      <c r="F30" s="59">
        <f>IF('2019 Equip Index Factors'!D30*'2019 Agricultural % Good'!F31*0.01&gt;0,'2019 Equip Index Factors'!D30*'2019 Agricultural % Good'!F31*0.01,F29)</f>
        <v>21.28</v>
      </c>
      <c r="G30" s="59">
        <f>IF('2019 Equip Index Factors'!D30*'2019 Agricultural % Good'!G31*0.01&gt;0,'2019 Equip Index Factors'!D30*'2019 Agricultural % Good'!G31*0.01,G29)</f>
        <v>25.84</v>
      </c>
    </row>
    <row r="31" spans="1:7">
      <c r="A31" s="60">
        <v>1991</v>
      </c>
      <c r="B31" s="58">
        <f>IF('2019 Agricultural % Good'!B32 &lt;&gt; 0, IF('2019 Equip Index Factors'!D31*'2019 Agricultural % Good'!B32*0.01 &gt;0,'2019 Equip Index Factors'!D31*'2019 Agricultural % Good'!B32*0.01,B30), B30)</f>
        <v>27.36</v>
      </c>
      <c r="C31" s="58">
        <f>IF('2019 Equip Index Factors'!D31*'2019 Agricultural % Good'!C32*0.01&gt;0,'2019 Equip Index Factors'!D31*'2019 Agricultural % Good'!C32*0.01,C30)</f>
        <v>25.84</v>
      </c>
      <c r="D31" s="59">
        <f>IF('2019 Equip Index Factors'!D31*'2019 Agricultural % Good'!D32*0.01&gt;0,'2019 Equip Index Factors'!D31*'2019 Agricultural % Good'!D32*0.01,D30)</f>
        <v>30.400000000000002</v>
      </c>
      <c r="E31" s="59">
        <f>IF('2019 Equip Index Factors'!D31*'2019 Agricultural % Good'!E32*0.01&gt;0,'2019 Equip Index Factors'!D31*'2019 Agricultural % Good'!E32*0.01,E30)</f>
        <v>22.8</v>
      </c>
      <c r="F31" s="59">
        <f>IF('2019 Equip Index Factors'!D31*'2019 Agricultural % Good'!F32*0.01&gt;0,'2019 Equip Index Factors'!D31*'2019 Agricultural % Good'!F32*0.01,F30)</f>
        <v>21.28</v>
      </c>
      <c r="G31" s="59">
        <f>IF('2019 Equip Index Factors'!D31*'2019 Agricultural % Good'!G32*0.01&gt;0,'2019 Equip Index Factors'!D31*'2019 Agricultural % Good'!G32*0.01,G30)</f>
        <v>25.84</v>
      </c>
    </row>
    <row r="32" spans="1:7">
      <c r="A32" s="60">
        <v>1990</v>
      </c>
      <c r="B32" s="58">
        <f>IF('2019 Agricultural % Good'!B33 &lt;&gt; 0, IF('2019 Equip Index Factors'!D32*'2019 Agricultural % Good'!B33*0.01 &gt;0,'2019 Equip Index Factors'!D32*'2019 Agricultural % Good'!B33*0.01,B31), B31)</f>
        <v>27.36</v>
      </c>
      <c r="C32" s="58">
        <f>IF('2019 Equip Index Factors'!D32*'2019 Agricultural % Good'!C33*0.01&gt;0,'2019 Equip Index Factors'!D32*'2019 Agricultural % Good'!C33*0.01,C31)</f>
        <v>25.84</v>
      </c>
      <c r="D32" s="59">
        <f>IF('2019 Equip Index Factors'!D32*'2019 Agricultural % Good'!D33*0.01&gt;0,'2019 Equip Index Factors'!D32*'2019 Agricultural % Good'!D33*0.01,D31)</f>
        <v>30.400000000000002</v>
      </c>
      <c r="E32" s="59">
        <f>IF('2019 Equip Index Factors'!D32*'2019 Agricultural % Good'!E33*0.01&gt;0,'2019 Equip Index Factors'!D32*'2019 Agricultural % Good'!E33*0.01,E31)</f>
        <v>22.8</v>
      </c>
      <c r="F32" s="59">
        <f>IF('2019 Equip Index Factors'!D32*'2019 Agricultural % Good'!F33*0.01&gt;0,'2019 Equip Index Factors'!D32*'2019 Agricultural % Good'!F33*0.01,F31)</f>
        <v>21.28</v>
      </c>
      <c r="G32" s="59">
        <f>IF('2019 Equip Index Factors'!D32*'2019 Agricultural % Good'!G33*0.01&gt;0,'2019 Equip Index Factors'!D32*'2019 Agricultural % Good'!G33*0.01,G31)</f>
        <v>25.84</v>
      </c>
    </row>
    <row r="33" spans="1:7">
      <c r="A33" s="60">
        <v>1989</v>
      </c>
      <c r="B33" s="58">
        <f>IF('2019 Agricultural % Good'!B34 &lt;&gt; 0, IF('2019 Equip Index Factors'!D33*'2019 Agricultural % Good'!B34*0.01 &gt;0,'2019 Equip Index Factors'!D33*'2019 Agricultural % Good'!B34*0.01,B32), B32)</f>
        <v>27.36</v>
      </c>
      <c r="C33" s="58">
        <f>IF('2019 Equip Index Factors'!D33*'2019 Agricultural % Good'!C34*0.01&gt;0,'2019 Equip Index Factors'!D33*'2019 Agricultural % Good'!C34*0.01,C32)</f>
        <v>25.84</v>
      </c>
      <c r="D33" s="59">
        <f>IF('2019 Equip Index Factors'!D33*'2019 Agricultural % Good'!D34*0.01&gt;0,'2019 Equip Index Factors'!D33*'2019 Agricultural % Good'!D34*0.01,D32)</f>
        <v>30.400000000000002</v>
      </c>
      <c r="E33" s="59">
        <f>IF('2019 Equip Index Factors'!D33*'2019 Agricultural % Good'!E34*0.01&gt;0,'2019 Equip Index Factors'!D33*'2019 Agricultural % Good'!E34*0.01,E32)</f>
        <v>22.8</v>
      </c>
      <c r="F33" s="59">
        <f>IF('2019 Equip Index Factors'!D33*'2019 Agricultural % Good'!F34*0.01&gt;0,'2019 Equip Index Factors'!D33*'2019 Agricultural % Good'!F34*0.01,F32)</f>
        <v>21.28</v>
      </c>
      <c r="G33" s="59">
        <f>IF('2019 Equip Index Factors'!D33*'2019 Agricultural % Good'!G34*0.01&gt;0,'2019 Equip Index Factors'!D33*'2019 Agricultural % Good'!G34*0.01,G32)</f>
        <v>25.84</v>
      </c>
    </row>
    <row r="34" spans="1:7">
      <c r="A34" s="60">
        <v>1988</v>
      </c>
      <c r="B34" s="58">
        <f>IF('2019 Agricultural % Good'!B35 &lt;&gt; 0, IF('2019 Equip Index Factors'!D34*'2019 Agricultural % Good'!B35*0.01 &gt;0,'2019 Equip Index Factors'!D34*'2019 Agricultural % Good'!B35*0.01,B33), B33)</f>
        <v>27.36</v>
      </c>
      <c r="C34" s="58">
        <f>IF('2019 Equip Index Factors'!D34*'2019 Agricultural % Good'!C35*0.01&gt;0,'2019 Equip Index Factors'!D34*'2019 Agricultural % Good'!C35*0.01,C33)</f>
        <v>25.84</v>
      </c>
      <c r="D34" s="59">
        <f>IF('2019 Equip Index Factors'!D34*'2019 Agricultural % Good'!D35*0.01&gt;0,'2019 Equip Index Factors'!D34*'2019 Agricultural % Good'!D35*0.01,D33)</f>
        <v>30.400000000000002</v>
      </c>
      <c r="E34" s="59">
        <f>IF('2019 Equip Index Factors'!D34*'2019 Agricultural % Good'!E35*0.01&gt;0,'2019 Equip Index Factors'!D34*'2019 Agricultural % Good'!E35*0.01,E33)</f>
        <v>22.8</v>
      </c>
      <c r="F34" s="59">
        <f>IF('2019 Equip Index Factors'!D34*'2019 Agricultural % Good'!F35*0.01&gt;0,'2019 Equip Index Factors'!D34*'2019 Agricultural % Good'!F35*0.01,F33)</f>
        <v>21.28</v>
      </c>
      <c r="G34" s="59">
        <f>IF('2019 Equip Index Factors'!D34*'2019 Agricultural % Good'!G35*0.01&gt;0,'2019 Equip Index Factors'!D34*'2019 Agricultural % Good'!G35*0.01,G33)</f>
        <v>25.84</v>
      </c>
    </row>
    <row r="35" spans="1:7">
      <c r="A35" s="60">
        <v>1987</v>
      </c>
      <c r="B35" s="58">
        <f>IF('2019 Agricultural % Good'!B36 &lt;&gt; 0, IF('2019 Equip Index Factors'!D35*'2019 Agricultural % Good'!B36*0.01 &gt;0,'2019 Equip Index Factors'!D35*'2019 Agricultural % Good'!B36*0.01,B34), B34)</f>
        <v>27.36</v>
      </c>
      <c r="C35" s="58">
        <f>IF('2019 Equip Index Factors'!D35*'2019 Agricultural % Good'!C36*0.01&gt;0,'2019 Equip Index Factors'!D35*'2019 Agricultural % Good'!C36*0.01,C34)</f>
        <v>25.84</v>
      </c>
      <c r="D35" s="59">
        <f>IF('2019 Equip Index Factors'!D35*'2019 Agricultural % Good'!D36*0.01&gt;0,'2019 Equip Index Factors'!D35*'2019 Agricultural % Good'!D36*0.01,D34)</f>
        <v>30.400000000000002</v>
      </c>
      <c r="E35" s="59">
        <f>IF('2019 Equip Index Factors'!D35*'2019 Agricultural % Good'!E36*0.01&gt;0,'2019 Equip Index Factors'!D35*'2019 Agricultural % Good'!E36*0.01,E34)</f>
        <v>22.8</v>
      </c>
      <c r="F35" s="59">
        <f>IF('2019 Equip Index Factors'!D35*'2019 Agricultural % Good'!F36*0.01&gt;0,'2019 Equip Index Factors'!D35*'2019 Agricultural % Good'!F36*0.01,F34)</f>
        <v>21.28</v>
      </c>
      <c r="G35" s="59">
        <f>IF('2019 Equip Index Factors'!D35*'2019 Agricultural % Good'!G36*0.01&gt;0,'2019 Equip Index Factors'!D35*'2019 Agricultural % Good'!G36*0.01,G34)</f>
        <v>25.84</v>
      </c>
    </row>
    <row r="36" spans="1:7">
      <c r="A36" s="60">
        <v>1986</v>
      </c>
      <c r="B36" s="58">
        <f>IF('2019 Agricultural % Good'!B37 &lt;&gt; 0, IF('2019 Equip Index Factors'!D36*'2019 Agricultural % Good'!B37*0.01 &gt;0,'2019 Equip Index Factors'!D36*'2019 Agricultural % Good'!B37*0.01,B35), B35)</f>
        <v>27.36</v>
      </c>
      <c r="C36" s="58">
        <f>IF('2019 Equip Index Factors'!D36*'2019 Agricultural % Good'!C37*0.01&gt;0,'2019 Equip Index Factors'!D36*'2019 Agricultural % Good'!C37*0.01,C35)</f>
        <v>25.84</v>
      </c>
      <c r="D36" s="59">
        <f>IF('2019 Equip Index Factors'!D36*'2019 Agricultural % Good'!D37*0.01&gt;0,'2019 Equip Index Factors'!D36*'2019 Agricultural % Good'!D37*0.01,D35)</f>
        <v>30.400000000000002</v>
      </c>
      <c r="E36" s="59">
        <f>IF('2019 Equip Index Factors'!D36*'2019 Agricultural % Good'!E37*0.01&gt;0,'2019 Equip Index Factors'!D36*'2019 Agricultural % Good'!E37*0.01,E35)</f>
        <v>22.8</v>
      </c>
      <c r="F36" s="59">
        <f>IF('2019 Equip Index Factors'!D36*'2019 Agricultural % Good'!F37*0.01&gt;0,'2019 Equip Index Factors'!D36*'2019 Agricultural % Good'!F37*0.01,F35)</f>
        <v>21.28</v>
      </c>
      <c r="G36" s="59">
        <f>IF('2019 Equip Index Factors'!D36*'2019 Agricultural % Good'!G37*0.01&gt;0,'2019 Equip Index Factors'!D36*'2019 Agricultural % Good'!G37*0.01,G35)</f>
        <v>25.84</v>
      </c>
    </row>
    <row r="37" spans="1:7">
      <c r="A37" s="60">
        <v>1985</v>
      </c>
      <c r="B37" s="58">
        <f>IF('2019 Agricultural % Good'!B38 &lt;&gt; 0, IF('2019 Equip Index Factors'!D37*'2019 Agricultural % Good'!B38*0.01 &gt;0,'2019 Equip Index Factors'!D37*'2019 Agricultural % Good'!B38*0.01,B36), B36)</f>
        <v>27.36</v>
      </c>
      <c r="C37" s="58">
        <f>IF('2019 Equip Index Factors'!D37*'2019 Agricultural % Good'!C38*0.01&gt;0,'2019 Equip Index Factors'!D37*'2019 Agricultural % Good'!C38*0.01,C36)</f>
        <v>25.84</v>
      </c>
      <c r="D37" s="59">
        <f>IF('2019 Equip Index Factors'!D37*'2019 Agricultural % Good'!D38*0.01&gt;0,'2019 Equip Index Factors'!D37*'2019 Agricultural % Good'!D38*0.01,D36)</f>
        <v>30.400000000000002</v>
      </c>
      <c r="E37" s="59">
        <f>IF('2019 Equip Index Factors'!D37*'2019 Agricultural % Good'!E38*0.01&gt;0,'2019 Equip Index Factors'!D37*'2019 Agricultural % Good'!E38*0.01,E36)</f>
        <v>22.8</v>
      </c>
      <c r="F37" s="59">
        <f>IF('2019 Equip Index Factors'!D37*'2019 Agricultural % Good'!F38*0.01&gt;0,'2019 Equip Index Factors'!D37*'2019 Agricultural % Good'!F38*0.01,F36)</f>
        <v>21.28</v>
      </c>
      <c r="G37" s="59">
        <f>IF('2019 Equip Index Factors'!D37*'2019 Agricultural % Good'!G38*0.01&gt;0,'2019 Equip Index Factors'!D37*'2019 Agricultural % Good'!G38*0.01,G36)</f>
        <v>25.84</v>
      </c>
    </row>
    <row r="38" spans="1:7">
      <c r="A38" s="60">
        <v>1984</v>
      </c>
      <c r="B38" s="58">
        <f>IF('2019 Agricultural % Good'!B39 &lt;&gt; 0, IF('2019 Equip Index Factors'!D38*'2019 Agricultural % Good'!B39*0.01 &gt;0,'2019 Equip Index Factors'!D38*'2019 Agricultural % Good'!B39*0.01,B37), B37)</f>
        <v>27.36</v>
      </c>
      <c r="C38" s="58">
        <f>IF('2019 Equip Index Factors'!D38*'2019 Agricultural % Good'!C39*0.01&gt;0,'2019 Equip Index Factors'!D38*'2019 Agricultural % Good'!C39*0.01,C37)</f>
        <v>25.84</v>
      </c>
      <c r="D38" s="59">
        <f>IF('2019 Equip Index Factors'!D38*'2019 Agricultural % Good'!D39*0.01&gt;0,'2019 Equip Index Factors'!D38*'2019 Agricultural % Good'!D39*0.01,D37)</f>
        <v>30.400000000000002</v>
      </c>
      <c r="E38" s="59">
        <f>IF('2019 Equip Index Factors'!D38*'2019 Agricultural % Good'!E39*0.01&gt;0,'2019 Equip Index Factors'!D38*'2019 Agricultural % Good'!E39*0.01,E37)</f>
        <v>22.8</v>
      </c>
      <c r="F38" s="59">
        <f>IF('2019 Equip Index Factors'!D38*'2019 Agricultural % Good'!F39*0.01&gt;0,'2019 Equip Index Factors'!D38*'2019 Agricultural % Good'!F39*0.01,F37)</f>
        <v>21.28</v>
      </c>
      <c r="G38" s="59">
        <f>IF('2019 Equip Index Factors'!D38*'2019 Agricultural % Good'!G39*0.01&gt;0,'2019 Equip Index Factors'!D38*'2019 Agricultural % Good'!G39*0.01,G37)</f>
        <v>25.84</v>
      </c>
    </row>
    <row r="39" spans="1:7">
      <c r="A39" s="60">
        <v>1983</v>
      </c>
      <c r="B39" s="58">
        <f>IF('2019 Agricultural % Good'!B40 &lt;&gt; 0, IF('2019 Equip Index Factors'!D39*'2019 Agricultural % Good'!B40*0.01 &gt;0,'2019 Equip Index Factors'!D39*'2019 Agricultural % Good'!B40*0.01,B38), B38)</f>
        <v>27.36</v>
      </c>
      <c r="C39" s="58">
        <f>IF('2019 Equip Index Factors'!D39*'2019 Agricultural % Good'!C40*0.01&gt;0,'2019 Equip Index Factors'!D39*'2019 Agricultural % Good'!C40*0.01,C38)</f>
        <v>25.84</v>
      </c>
      <c r="D39" s="59">
        <f>IF('2019 Equip Index Factors'!D39*'2019 Agricultural % Good'!D40*0.01&gt;0,'2019 Equip Index Factors'!D39*'2019 Agricultural % Good'!D40*0.01,D38)</f>
        <v>30.400000000000002</v>
      </c>
      <c r="E39" s="59">
        <f>IF('2019 Equip Index Factors'!D39*'2019 Agricultural % Good'!E40*0.01&gt;0,'2019 Equip Index Factors'!D39*'2019 Agricultural % Good'!E40*0.01,E38)</f>
        <v>22.8</v>
      </c>
      <c r="F39" s="59">
        <f>IF('2019 Equip Index Factors'!D39*'2019 Agricultural % Good'!F40*0.01&gt;0,'2019 Equip Index Factors'!D39*'2019 Agricultural % Good'!F40*0.01,F38)</f>
        <v>21.28</v>
      </c>
      <c r="G39" s="59">
        <f>IF('2019 Equip Index Factors'!D39*'2019 Agricultural % Good'!G40*0.01&gt;0,'2019 Equip Index Factors'!D39*'2019 Agricultural % Good'!G40*0.01,G38)</f>
        <v>25.84</v>
      </c>
    </row>
    <row r="40" spans="1:7">
      <c r="A40" s="60">
        <v>1982</v>
      </c>
      <c r="B40" s="58">
        <f>IF('2019 Agricultural % Good'!B41 &lt;&gt; 0, IF('2019 Equip Index Factors'!D40*'2019 Agricultural % Good'!B41*0.01 &gt;0,'2019 Equip Index Factors'!D40*'2019 Agricultural % Good'!B41*0.01,B39), B39)</f>
        <v>27.36</v>
      </c>
      <c r="C40" s="58">
        <f>IF('2019 Equip Index Factors'!D40*'2019 Agricultural % Good'!C41*0.01&gt;0,'2019 Equip Index Factors'!D40*'2019 Agricultural % Good'!C41*0.01,C39)</f>
        <v>25.84</v>
      </c>
      <c r="D40" s="59">
        <f>IF('2019 Equip Index Factors'!D40*'2019 Agricultural % Good'!D41*0.01&gt;0,'2019 Equip Index Factors'!D40*'2019 Agricultural % Good'!D41*0.01,D39)</f>
        <v>30.400000000000002</v>
      </c>
      <c r="E40" s="59">
        <f>IF('2019 Equip Index Factors'!D40*'2019 Agricultural % Good'!E41*0.01&gt;0,'2019 Equip Index Factors'!D40*'2019 Agricultural % Good'!E41*0.01,E39)</f>
        <v>22.8</v>
      </c>
      <c r="F40" s="59">
        <f>IF('2019 Equip Index Factors'!D40*'2019 Agricultural % Good'!F41*0.01&gt;0,'2019 Equip Index Factors'!D40*'2019 Agricultural % Good'!F41*0.01,F39)</f>
        <v>21.28</v>
      </c>
      <c r="G40" s="59">
        <f>IF('2019 Equip Index Factors'!D40*'2019 Agricultural % Good'!G41*0.01&gt;0,'2019 Equip Index Factors'!D40*'2019 Agricultural % Good'!G41*0.01,G39)</f>
        <v>25.84</v>
      </c>
    </row>
    <row r="41" spans="1:7">
      <c r="A41" s="60">
        <v>1981</v>
      </c>
      <c r="B41" s="58">
        <f>IF('2019 Agricultural % Good'!B42 &lt;&gt; 0, IF('2019 Equip Index Factors'!D41*'2019 Agricultural % Good'!B42*0.01 &gt;0,'2019 Equip Index Factors'!D41*'2019 Agricultural % Good'!B42*0.01,B40), B40)</f>
        <v>27.36</v>
      </c>
      <c r="C41" s="58">
        <f>IF('2019 Equip Index Factors'!D41*'2019 Agricultural % Good'!C42*0.01&gt;0,'2019 Equip Index Factors'!D41*'2019 Agricultural % Good'!C42*0.01,C40)</f>
        <v>25.84</v>
      </c>
      <c r="D41" s="59">
        <f>IF('2019 Equip Index Factors'!D41*'2019 Agricultural % Good'!D42*0.01&gt;0,'2019 Equip Index Factors'!D41*'2019 Agricultural % Good'!D42*0.01,D40)</f>
        <v>30.400000000000002</v>
      </c>
      <c r="E41" s="59">
        <f>IF('2019 Equip Index Factors'!D41*'2019 Agricultural % Good'!E42*0.01&gt;0,'2019 Equip Index Factors'!D41*'2019 Agricultural % Good'!E42*0.01,E40)</f>
        <v>22.8</v>
      </c>
      <c r="F41" s="59">
        <f>IF('2019 Equip Index Factors'!D41*'2019 Agricultural % Good'!F42*0.01&gt;0,'2019 Equip Index Factors'!D41*'2019 Agricultural % Good'!F42*0.01,F40)</f>
        <v>21.28</v>
      </c>
      <c r="G41" s="59">
        <f>IF('2019 Equip Index Factors'!D41*'2019 Agricultural % Good'!G42*0.01&gt;0,'2019 Equip Index Factors'!D41*'2019 Agricultural % Good'!G42*0.01,G40)</f>
        <v>25.84</v>
      </c>
    </row>
    <row r="42" spans="1:7">
      <c r="A42" s="60">
        <v>1980</v>
      </c>
      <c r="B42" s="58">
        <f>IF('2019 Agricultural % Good'!B43 &lt;&gt; 0, IF('2019 Equip Index Factors'!D42*'2019 Agricultural % Good'!B43*0.01 &gt;0,'2019 Equip Index Factors'!D42*'2019 Agricultural % Good'!B43*0.01,B41), B41)</f>
        <v>27.36</v>
      </c>
      <c r="C42" s="58">
        <f>IF('2019 Equip Index Factors'!D42*'2019 Agricultural % Good'!C43*0.01&gt;0,'2019 Equip Index Factors'!D42*'2019 Agricultural % Good'!C43*0.01,C41)</f>
        <v>25.84</v>
      </c>
      <c r="D42" s="59">
        <f>IF('2019 Equip Index Factors'!D42*'2019 Agricultural % Good'!D43*0.01&gt;0,'2019 Equip Index Factors'!D42*'2019 Agricultural % Good'!D43*0.01,D41)</f>
        <v>30.400000000000002</v>
      </c>
      <c r="E42" s="59">
        <f>IF('2019 Equip Index Factors'!D42*'2019 Agricultural % Good'!E43*0.01&gt;0,'2019 Equip Index Factors'!D42*'2019 Agricultural % Good'!E43*0.01,E41)</f>
        <v>22.8</v>
      </c>
      <c r="F42" s="59">
        <f>IF('2019 Equip Index Factors'!D42*'2019 Agricultural % Good'!F43*0.01&gt;0,'2019 Equip Index Factors'!D42*'2019 Agricultural % Good'!F43*0.01,F41)</f>
        <v>21.28</v>
      </c>
      <c r="G42" s="59">
        <f>IF('2019 Equip Index Factors'!D42*'2019 Agricultural % Good'!G43*0.01&gt;0,'2019 Equip Index Factors'!D42*'2019 Agricultural % Good'!G43*0.01,G41)</f>
        <v>25.84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41"/>
  <sheetViews>
    <sheetView zoomScaleNormal="100" workbookViewId="0"/>
  </sheetViews>
  <sheetFormatPr defaultColWidth="9.140625" defaultRowHeight="15"/>
  <cols>
    <col min="1" max="4" width="15.140625" style="5" customWidth="1" collapsed="1"/>
    <col min="5" max="16384" width="9.140625" style="21" collapsed="1"/>
  </cols>
  <sheetData>
    <row r="1" spans="1:4">
      <c r="A1" s="67" t="s">
        <v>13</v>
      </c>
      <c r="B1" s="67" t="s">
        <v>10</v>
      </c>
      <c r="C1" s="67" t="s">
        <v>11</v>
      </c>
      <c r="D1" s="67" t="s">
        <v>12</v>
      </c>
    </row>
    <row r="2" spans="1:4">
      <c r="A2" s="60">
        <v>2019</v>
      </c>
      <c r="B2" s="61">
        <f>IF('2019 Equip Index Factors'!E3*'2019 Construction % Good'!B3*0.01&gt;0,'2019 Equip Index Factors'!E3*'2019 Construction % Good'!B3*0.01,B1)</f>
        <v>74</v>
      </c>
      <c r="C2" s="62">
        <f>IF('2019 Equip Index Factors'!E3*'2019 Construction % Good'!C3*0.01&gt;0,'2019 Equip Index Factors'!E3*'2019 Construction % Good'!C3*0.01,C1)</f>
        <v>91</v>
      </c>
      <c r="D2" s="61">
        <f>IF('2019 Equip Index Factors'!E3*'2019 Construction % Good'!D3*0.01&gt;0,'2019 Equip Index Factors'!E3*'2019 Construction % Good'!D3*0.01,D1)</f>
        <v>83</v>
      </c>
    </row>
    <row r="3" spans="1:4">
      <c r="A3" s="60">
        <v>2018</v>
      </c>
      <c r="B3" s="61">
        <f>IF('2019 Equip Index Factors'!E4*'2019 Construction % Good'!B4*0.01&gt;0,'2019 Equip Index Factors'!E4*'2019 Construction % Good'!B4*0.01,B2)</f>
        <v>69.3</v>
      </c>
      <c r="C3" s="62">
        <f>IF('2019 Equip Index Factors'!E4*'2019 Construction % Good'!C4*0.01&gt;0,'2019 Equip Index Factors'!E4*'2019 Construction % Good'!C4*0.01,C2)</f>
        <v>85.05</v>
      </c>
      <c r="D3" s="61">
        <f>IF('2019 Equip Index Factors'!E4*'2019 Construction % Good'!D4*0.01&gt;0,'2019 Equip Index Factors'!E4*'2019 Construction % Good'!D4*0.01,D2)</f>
        <v>77.7</v>
      </c>
    </row>
    <row r="4" spans="1:4">
      <c r="A4" s="60">
        <v>2017</v>
      </c>
      <c r="B4" s="61">
        <f>IF('2019 Equip Index Factors'!E5*'2019 Construction % Good'!B5*0.01&gt;0,'2019 Equip Index Factors'!E5*'2019 Construction % Good'!B5*0.01,B3)</f>
        <v>63</v>
      </c>
      <c r="C4" s="62">
        <f>IF('2019 Equip Index Factors'!E5*'2019 Construction % Good'!C5*0.01&gt;0,'2019 Equip Index Factors'!E5*'2019 Construction % Good'!C5*0.01,C3)</f>
        <v>77.7</v>
      </c>
      <c r="D4" s="61">
        <f>IF('2019 Equip Index Factors'!E5*'2019 Construction % Good'!D5*0.01&gt;0,'2019 Equip Index Factors'!E5*'2019 Construction % Good'!D5*0.01,D3)</f>
        <v>70.350000000000009</v>
      </c>
    </row>
    <row r="5" spans="1:4">
      <c r="A5" s="60">
        <v>2016</v>
      </c>
      <c r="B5" s="61">
        <f>IF('2019 Equip Index Factors'!E6*'2019 Construction % Good'!B6*0.01&gt;0,'2019 Equip Index Factors'!E6*'2019 Construction % Good'!B6*0.01,B4)</f>
        <v>58.300000000000004</v>
      </c>
      <c r="C5" s="62">
        <f>IF('2019 Equip Index Factors'!E6*'2019 Construction % Good'!C6*0.01&gt;0,'2019 Equip Index Factors'!E6*'2019 Construction % Good'!C6*0.01,C4)</f>
        <v>72.08</v>
      </c>
      <c r="D5" s="61">
        <f>IF('2019 Equip Index Factors'!E6*'2019 Construction % Good'!D6*0.01&gt;0,'2019 Equip Index Factors'!E6*'2019 Construction % Good'!D6*0.01,D4)</f>
        <v>65.72</v>
      </c>
    </row>
    <row r="6" spans="1:4">
      <c r="A6" s="60">
        <v>2015</v>
      </c>
      <c r="B6" s="61">
        <f>IF('2019 Equip Index Factors'!E7*'2019 Construction % Good'!B7*0.01&gt;0,'2019 Equip Index Factors'!E7*'2019 Construction % Good'!B7*0.01,B5)</f>
        <v>54.57</v>
      </c>
      <c r="C6" s="62">
        <f>IF('2019 Equip Index Factors'!E7*'2019 Construction % Good'!C7*0.01&gt;0,'2019 Equip Index Factors'!E7*'2019 Construction % Good'!C7*0.01,C5)</f>
        <v>66.34</v>
      </c>
      <c r="D6" s="61">
        <f>IF('2019 Equip Index Factors'!E7*'2019 Construction % Good'!D7*0.01&gt;0,'2019 Equip Index Factors'!E7*'2019 Construction % Good'!D7*0.01,D5)</f>
        <v>60.99</v>
      </c>
    </row>
    <row r="7" spans="1:4">
      <c r="A7" s="60">
        <v>2014</v>
      </c>
      <c r="B7" s="61">
        <f>IF('2019 Equip Index Factors'!E8*'2019 Construction % Good'!B8*0.01&gt;0,'2019 Equip Index Factors'!E8*'2019 Construction % Good'!B8*0.01,B6)</f>
        <v>51.230000000000004</v>
      </c>
      <c r="C7" s="62">
        <f>IF('2019 Equip Index Factors'!E8*'2019 Construction % Good'!C8*0.01&gt;0,'2019 Equip Index Factors'!E8*'2019 Construction % Good'!C8*0.01,C6)</f>
        <v>63.22</v>
      </c>
      <c r="D7" s="61">
        <f>IF('2019 Equip Index Factors'!E8*'2019 Construction % Good'!D8*0.01&gt;0,'2019 Equip Index Factors'!E8*'2019 Construction % Good'!D8*0.01,D6)</f>
        <v>57.77</v>
      </c>
    </row>
    <row r="8" spans="1:4">
      <c r="A8" s="60">
        <v>2013</v>
      </c>
      <c r="B8" s="61">
        <f>IF('2019 Equip Index Factors'!E9*'2019 Construction % Good'!B9*0.01&gt;0,'2019 Equip Index Factors'!E9*'2019 Construction % Good'!B9*0.01,B7)</f>
        <v>46.2</v>
      </c>
      <c r="C8" s="62">
        <f>IF('2019 Equip Index Factors'!E9*'2019 Construction % Good'!C9*0.01&gt;0,'2019 Equip Index Factors'!E9*'2019 Construction % Good'!C9*0.01,C7)</f>
        <v>57.2</v>
      </c>
      <c r="D8" s="61">
        <f>IF('2019 Equip Index Factors'!E9*'2019 Construction % Good'!D9*0.01&gt;0,'2019 Equip Index Factors'!E9*'2019 Construction % Good'!D9*0.01,D7)</f>
        <v>51.7</v>
      </c>
    </row>
    <row r="9" spans="1:4">
      <c r="A9" s="60">
        <v>2012</v>
      </c>
      <c r="B9" s="61">
        <f>IF('2019 Equip Index Factors'!E10*'2019 Construction % Good'!B10*0.01&gt;0,'2019 Equip Index Factors'!E10*'2019 Construction % Good'!B10*0.01,B8)</f>
        <v>42.94</v>
      </c>
      <c r="C9" s="62">
        <f>IF('2019 Equip Index Factors'!E10*'2019 Construction % Good'!C10*0.01&gt;0,'2019 Equip Index Factors'!E10*'2019 Construction % Good'!C10*0.01,C8)</f>
        <v>53.11</v>
      </c>
      <c r="D9" s="61">
        <f>IF('2019 Equip Index Factors'!E10*'2019 Construction % Good'!D10*0.01&gt;0,'2019 Equip Index Factors'!E10*'2019 Construction % Good'!D10*0.01,D8)</f>
        <v>48.59</v>
      </c>
    </row>
    <row r="10" spans="1:4">
      <c r="A10" s="60">
        <v>2011</v>
      </c>
      <c r="B10" s="61">
        <f>IF('2019 Equip Index Factors'!E11*'2019 Construction % Good'!B11*0.01&gt;0,'2019 Equip Index Factors'!E11*'2019 Construction % Good'!B11*0.01,B9)</f>
        <v>41.300000000000004</v>
      </c>
      <c r="C10" s="62">
        <f>IF('2019 Equip Index Factors'!E11*'2019 Construction % Good'!C11*0.01&gt;0,'2019 Equip Index Factors'!E11*'2019 Construction % Good'!C11*0.01,C9)</f>
        <v>50.74</v>
      </c>
      <c r="D10" s="61">
        <f>IF('2019 Equip Index Factors'!E11*'2019 Construction % Good'!D11*0.01&gt;0,'2019 Equip Index Factors'!E11*'2019 Construction % Good'!D11*0.01,D9)</f>
        <v>46.02</v>
      </c>
    </row>
    <row r="11" spans="1:4">
      <c r="A11" s="60">
        <v>2010</v>
      </c>
      <c r="B11" s="61">
        <f>IF('2019 Equip Index Factors'!E12*'2019 Construction % Good'!B12*0.01&gt;0,'2019 Equip Index Factors'!E12*'2019 Construction % Good'!B12*0.01,B10)</f>
        <v>37.82</v>
      </c>
      <c r="C11" s="62">
        <f>IF('2019 Equip Index Factors'!E12*'2019 Construction % Good'!C12*0.01&gt;0,'2019 Equip Index Factors'!E12*'2019 Construction % Good'!C12*0.01,C10)</f>
        <v>46.36</v>
      </c>
      <c r="D11" s="61">
        <f>IF('2019 Equip Index Factors'!E12*'2019 Construction % Good'!D12*0.01&gt;0,'2019 Equip Index Factors'!E12*'2019 Construction % Good'!D12*0.01,D10)</f>
        <v>42.7</v>
      </c>
    </row>
    <row r="12" spans="1:4">
      <c r="A12" s="60">
        <v>2009</v>
      </c>
      <c r="B12" s="61">
        <f>IF('2019 Equip Index Factors'!E13*'2019 Construction % Good'!B13*0.01&gt;0,'2019 Equip Index Factors'!E13*'2019 Construction % Good'!B13*0.01,B11)</f>
        <v>34.160000000000004</v>
      </c>
      <c r="C12" s="62">
        <f>IF('2019 Equip Index Factors'!E13*'2019 Construction % Good'!C13*0.01&gt;0,'2019 Equip Index Factors'!E13*'2019 Construction % Good'!C13*0.01,C11)</f>
        <v>41.480000000000004</v>
      </c>
      <c r="D12" s="61">
        <f>IF('2019 Equip Index Factors'!E13*'2019 Construction % Good'!D13*0.01&gt;0,'2019 Equip Index Factors'!E13*'2019 Construction % Good'!D13*0.01,D11)</f>
        <v>37.82</v>
      </c>
    </row>
    <row r="13" spans="1:4">
      <c r="A13" s="60">
        <v>2008</v>
      </c>
      <c r="B13" s="61">
        <f>IF('2019 Equip Index Factors'!E14*'2019 Construction % Good'!B14*0.01&gt;0,'2019 Equip Index Factors'!E14*'2019 Construction % Good'!B14*0.01,B12)</f>
        <v>32.76</v>
      </c>
      <c r="C13" s="62">
        <f>IF('2019 Equip Index Factors'!E14*'2019 Construction % Good'!C14*0.01&gt;0,'2019 Equip Index Factors'!E14*'2019 Construction % Good'!C14*0.01,C12)</f>
        <v>40.32</v>
      </c>
      <c r="D13" s="61">
        <f>IF('2019 Equip Index Factors'!E14*'2019 Construction % Good'!D14*0.01&gt;0,'2019 Equip Index Factors'!E14*'2019 Construction % Good'!D14*0.01,D12)</f>
        <v>36.54</v>
      </c>
    </row>
    <row r="14" spans="1:4">
      <c r="A14" s="60">
        <v>2007</v>
      </c>
      <c r="B14" s="61">
        <f>IF('2019 Equip Index Factors'!E15*'2019 Construction % Good'!B15*0.01&gt;0,'2019 Equip Index Factors'!E15*'2019 Construction % Good'!B15*0.01,B13)</f>
        <v>31.2</v>
      </c>
      <c r="C14" s="62">
        <f>IF('2019 Equip Index Factors'!E15*'2019 Construction % Good'!C15*0.01&gt;0,'2019 Equip Index Factors'!E15*'2019 Construction % Good'!C15*0.01,C13)</f>
        <v>37.700000000000003</v>
      </c>
      <c r="D14" s="61">
        <f>IF('2019 Equip Index Factors'!E15*'2019 Construction % Good'!D15*0.01&gt;0,'2019 Equip Index Factors'!E15*'2019 Construction % Good'!D15*0.01,D13)</f>
        <v>35.1</v>
      </c>
    </row>
    <row r="15" spans="1:4">
      <c r="A15" s="60">
        <v>2006</v>
      </c>
      <c r="B15" s="61">
        <f>IF('2019 Equip Index Factors'!E16*'2019 Construction % Good'!B16*0.01&gt;0,'2019 Equip Index Factors'!E16*'2019 Construction % Good'!B16*0.01,B14)</f>
        <v>29.26</v>
      </c>
      <c r="C15" s="62">
        <f>IF('2019 Equip Index Factors'!E16*'2019 Construction % Good'!C16*0.01&gt;0,'2019 Equip Index Factors'!E16*'2019 Construction % Good'!C16*0.01,C14)</f>
        <v>35.910000000000004</v>
      </c>
      <c r="D15" s="61">
        <f>IF('2019 Equip Index Factors'!E16*'2019 Construction % Good'!D16*0.01&gt;0,'2019 Equip Index Factors'!E16*'2019 Construction % Good'!D16*0.01,D14)</f>
        <v>33.25</v>
      </c>
    </row>
    <row r="16" spans="1:4">
      <c r="A16" s="60">
        <v>2005</v>
      </c>
      <c r="B16" s="61">
        <f>IF('2019 Equip Index Factors'!E17*'2019 Construction % Good'!B17*0.01&gt;0,'2019 Equip Index Factors'!E17*'2019 Construction % Good'!B17*0.01,B15)</f>
        <v>27.6</v>
      </c>
      <c r="C16" s="62">
        <f>IF('2019 Equip Index Factors'!E17*'2019 Construction % Good'!C17*0.01&gt;0,'2019 Equip Index Factors'!E17*'2019 Construction % Good'!C17*0.01,C15)</f>
        <v>34.5</v>
      </c>
      <c r="D16" s="61">
        <f>IF('2019 Equip Index Factors'!E17*'2019 Construction % Good'!D17*0.01&gt;0,'2019 Equip Index Factors'!E17*'2019 Construction % Good'!D17*0.01,D15)</f>
        <v>31.740000000000002</v>
      </c>
    </row>
    <row r="17" spans="1:4">
      <c r="A17" s="60">
        <v>2004</v>
      </c>
      <c r="B17" s="61">
        <f>IF('2019 Equip Index Factors'!E18*'2019 Construction % Good'!B18*0.01&gt;0,'2019 Equip Index Factors'!E18*'2019 Construction % Good'!B18*0.01,B16)</f>
        <v>27.93</v>
      </c>
      <c r="C17" s="62">
        <f>IF('2019 Equip Index Factors'!E18*'2019 Construction % Good'!C18*0.01&gt;0,'2019 Equip Index Factors'!E18*'2019 Construction % Good'!C18*0.01,C16)</f>
        <v>33.81</v>
      </c>
      <c r="D17" s="61">
        <f>IF('2019 Equip Index Factors'!E18*'2019 Construction % Good'!D18*0.01&gt;0,'2019 Equip Index Factors'!E18*'2019 Construction % Good'!D18*0.01,D16)</f>
        <v>30.87</v>
      </c>
    </row>
    <row r="18" spans="1:4">
      <c r="A18" s="60">
        <v>2003</v>
      </c>
      <c r="B18" s="61">
        <f>IF('2019 Equip Index Factors'!E19*'2019 Construction % Good'!B19*0.01&gt;0,'2019 Equip Index Factors'!E19*'2019 Construction % Good'!B19*0.01,B17)</f>
        <v>24.32</v>
      </c>
      <c r="C18" s="62">
        <f>IF('2019 Equip Index Factors'!E19*'2019 Construction % Good'!C19*0.01&gt;0,'2019 Equip Index Factors'!E19*'2019 Construction % Good'!C19*0.01,C17)</f>
        <v>30.400000000000002</v>
      </c>
      <c r="D18" s="61">
        <f>IF('2019 Equip Index Factors'!E19*'2019 Construction % Good'!D19*0.01&gt;0,'2019 Equip Index Factors'!E19*'2019 Construction % Good'!D19*0.01,D17)</f>
        <v>27.36</v>
      </c>
    </row>
    <row r="19" spans="1:4">
      <c r="A19" s="60">
        <v>2002</v>
      </c>
      <c r="B19" s="61">
        <f>IF('2019 Equip Index Factors'!E20*'2019 Construction % Good'!B20*0.01&gt;0,'2019 Equip Index Factors'!E20*'2019 Construction % Good'!B20*0.01,B18)</f>
        <v>20.02</v>
      </c>
      <c r="C19" s="62">
        <f>IF('2019 Equip Index Factors'!E20*'2019 Construction % Good'!C20*0.01&gt;0,'2019 Equip Index Factors'!E20*'2019 Construction % Good'!C20*0.01,C18)</f>
        <v>26.18</v>
      </c>
      <c r="D19" s="61">
        <f>IF('2019 Equip Index Factors'!E20*'2019 Construction % Good'!D20*0.01&gt;0,'2019 Equip Index Factors'!E20*'2019 Construction % Good'!D20*0.01,D18)</f>
        <v>23.1</v>
      </c>
    </row>
    <row r="20" spans="1:4">
      <c r="A20" s="60">
        <v>2001</v>
      </c>
      <c r="B20" s="61">
        <f>IF('2019 Equip Index Factors'!E21*'2019 Construction % Good'!B21*0.01&gt;0,'2019 Equip Index Factors'!E21*'2019 Construction % Good'!B21*0.01,B19)</f>
        <v>18.72</v>
      </c>
      <c r="C20" s="62">
        <f>IF('2019 Equip Index Factors'!E21*'2019 Construction % Good'!C21*0.01&gt;0,'2019 Equip Index Factors'!E21*'2019 Construction % Good'!C21*0.01,C19)</f>
        <v>20.28</v>
      </c>
      <c r="D20" s="61">
        <f>IF('2019 Equip Index Factors'!E21*'2019 Construction % Good'!D21*0.01&gt;0,'2019 Equip Index Factors'!E21*'2019 Construction % Good'!D21*0.01,D19)</f>
        <v>20.28</v>
      </c>
    </row>
    <row r="21" spans="1:4">
      <c r="A21" s="60">
        <v>2000</v>
      </c>
      <c r="B21" s="61">
        <f>IF('2019 Equip Index Factors'!E22*'2019 Construction % Good'!B22*0.01&gt;0,'2019 Equip Index Factors'!E22*'2019 Construction % Good'!B22*0.01,B20)</f>
        <v>17.27</v>
      </c>
      <c r="C21" s="62">
        <f>IF('2019 Equip Index Factors'!E22*'2019 Construction % Good'!C22*0.01&gt;0,'2019 Equip Index Factors'!E22*'2019 Construction % Good'!C22*0.01,C20)</f>
        <v>17.27</v>
      </c>
      <c r="D21" s="61">
        <f>IF('2019 Equip Index Factors'!E22*'2019 Construction % Good'!D22*0.01&gt;0,'2019 Equip Index Factors'!E22*'2019 Construction % Good'!D22*0.01,D20)</f>
        <v>17.27</v>
      </c>
    </row>
    <row r="22" spans="1:4">
      <c r="A22" s="60">
        <v>1999</v>
      </c>
      <c r="B22" s="61">
        <f>IF('2019 Equip Index Factors'!E23*'2019 Construction % Good'!B23*0.01&gt;0,'2019 Equip Index Factors'!E23*'2019 Construction % Good'!B23*0.01,B21)</f>
        <v>17.38</v>
      </c>
      <c r="C22" s="62">
        <f>IF('2019 Equip Index Factors'!E23*'2019 Construction % Good'!C23*0.01&gt;0,'2019 Equip Index Factors'!E23*'2019 Construction % Good'!C23*0.01,C21)</f>
        <v>14.22</v>
      </c>
      <c r="D22" s="61">
        <f>IF('2019 Equip Index Factors'!E23*'2019 Construction % Good'!D23*0.01&gt;0,'2019 Equip Index Factors'!E23*'2019 Construction % Good'!D23*0.01,D21)</f>
        <v>17.38</v>
      </c>
    </row>
    <row r="23" spans="1:4">
      <c r="A23" s="60">
        <v>1998</v>
      </c>
      <c r="B23" s="61">
        <f>IF('2019 Equip Index Factors'!E24*'2019 Construction % Good'!B24*0.01&gt;0,'2019 Equip Index Factors'!E24*'2019 Construction % Good'!B24*0.01,B22)</f>
        <v>17.38</v>
      </c>
      <c r="C23" s="62">
        <f>IF('2019 Equip Index Factors'!E24*'2019 Construction % Good'!C24*0.01&gt;0,'2019 Equip Index Factors'!E24*'2019 Construction % Good'!C24*0.01,C22)</f>
        <v>14.22</v>
      </c>
      <c r="D23" s="61">
        <f>IF('2019 Equip Index Factors'!E24*'2019 Construction % Good'!D24*0.01&gt;0,'2019 Equip Index Factors'!E24*'2019 Construction % Good'!D24*0.01,D22)</f>
        <v>17.38</v>
      </c>
    </row>
    <row r="24" spans="1:4" s="22" customFormat="1">
      <c r="A24" s="60">
        <v>1997</v>
      </c>
      <c r="B24" s="61">
        <f>IF('2019 Equip Index Factors'!E25*'2019 Construction % Good'!B25*0.01&gt;0,'2019 Equip Index Factors'!E25*'2019 Construction % Good'!B25*0.01,B23)</f>
        <v>17.38</v>
      </c>
      <c r="C24" s="59">
        <f>IF('2019 Equip Index Factors'!E25*'2019 Construction % Good'!C25*0.01&gt;0,'2019 Equip Index Factors'!E25*'2019 Construction % Good'!C25*0.01,C23)</f>
        <v>14.22</v>
      </c>
      <c r="D24" s="61">
        <f>IF('2019 Equip Index Factors'!E25*'2019 Construction % Good'!D25*0.01&gt;0,'2019 Equip Index Factors'!E25*'2019 Construction % Good'!D25*0.01,D23)</f>
        <v>17.38</v>
      </c>
    </row>
    <row r="25" spans="1:4" s="22" customFormat="1">
      <c r="A25" s="60">
        <v>1996</v>
      </c>
      <c r="B25" s="61">
        <f>IF('2019 Equip Index Factors'!E26*'2019 Construction % Good'!B26*0.01&gt;0,'2019 Equip Index Factors'!E26*'2019 Construction % Good'!B26*0.01,B24)</f>
        <v>17.38</v>
      </c>
      <c r="C25" s="59">
        <f>IF('2019 Equip Index Factors'!E26*'2019 Construction % Good'!C26*0.01&gt;0,'2019 Equip Index Factors'!E26*'2019 Construction % Good'!C26*0.01,C24)</f>
        <v>14.22</v>
      </c>
      <c r="D25" s="61">
        <f>IF('2019 Equip Index Factors'!E26*'2019 Construction % Good'!D26*0.01&gt;0,'2019 Equip Index Factors'!E26*'2019 Construction % Good'!D26*0.01,D24)</f>
        <v>17.38</v>
      </c>
    </row>
    <row r="26" spans="1:4">
      <c r="A26" s="60">
        <v>1995</v>
      </c>
      <c r="B26" s="61">
        <f>IF('2019 Equip Index Factors'!E27*'2019 Construction % Good'!B27*0.01&gt;0,'2019 Equip Index Factors'!E27*'2019 Construction % Good'!B27*0.01,B25)</f>
        <v>17.38</v>
      </c>
      <c r="C26" s="62">
        <f>IF('2019 Equip Index Factors'!E27*'2019 Construction % Good'!C27*0.01&gt;0,'2019 Equip Index Factors'!E27*'2019 Construction % Good'!C27*0.01,C25)</f>
        <v>14.22</v>
      </c>
      <c r="D26" s="61">
        <f>IF('2019 Equip Index Factors'!E27*'2019 Construction % Good'!D27*0.01&gt;0,'2019 Equip Index Factors'!E27*'2019 Construction % Good'!D27*0.01,D25)</f>
        <v>17.38</v>
      </c>
    </row>
    <row r="27" spans="1:4">
      <c r="A27" s="60">
        <v>1994</v>
      </c>
      <c r="B27" s="61">
        <f>IF('2019 Equip Index Factors'!E28*'2019 Construction % Good'!B28*0.01&gt;0,'2019 Equip Index Factors'!E28*'2019 Construction % Good'!B28*0.01,B26)</f>
        <v>17.38</v>
      </c>
      <c r="C27" s="62">
        <f>IF('2019 Equip Index Factors'!E28*'2019 Construction % Good'!C28*0.01&gt;0,'2019 Equip Index Factors'!E28*'2019 Construction % Good'!C28*0.01,C26)</f>
        <v>14.22</v>
      </c>
      <c r="D27" s="61">
        <f>IF('2019 Equip Index Factors'!E28*'2019 Construction % Good'!D28*0.01&gt;0,'2019 Equip Index Factors'!E28*'2019 Construction % Good'!D28*0.01,D26)</f>
        <v>17.38</v>
      </c>
    </row>
    <row r="28" spans="1:4">
      <c r="A28" s="60">
        <v>1993</v>
      </c>
      <c r="B28" s="61">
        <f>IF('2019 Equip Index Factors'!E29*'2019 Construction % Good'!B29*0.01&gt;0,'2019 Equip Index Factors'!E29*'2019 Construction % Good'!B29*0.01,B27)</f>
        <v>17.38</v>
      </c>
      <c r="C28" s="62">
        <f>IF('2019 Equip Index Factors'!E29*'2019 Construction % Good'!C29*0.01&gt;0,'2019 Equip Index Factors'!E29*'2019 Construction % Good'!C29*0.01,C27)</f>
        <v>14.22</v>
      </c>
      <c r="D28" s="61">
        <f>IF('2019 Equip Index Factors'!E29*'2019 Construction % Good'!D29*0.01&gt;0,'2019 Equip Index Factors'!E29*'2019 Construction % Good'!D29*0.01,D27)</f>
        <v>17.38</v>
      </c>
    </row>
    <row r="29" spans="1:4">
      <c r="A29" s="60">
        <v>1992</v>
      </c>
      <c r="B29" s="61">
        <f>IF('2019 Equip Index Factors'!E30*'2019 Construction % Good'!B30*0.01&gt;0,'2019 Equip Index Factors'!E30*'2019 Construction % Good'!B30*0.01,B28)</f>
        <v>17.38</v>
      </c>
      <c r="C29" s="62">
        <f>IF('2019 Equip Index Factors'!E30*'2019 Construction % Good'!C30*0.01&gt;0,'2019 Equip Index Factors'!E30*'2019 Construction % Good'!C30*0.01,C28)</f>
        <v>14.22</v>
      </c>
      <c r="D29" s="61">
        <f>IF('2019 Equip Index Factors'!E30*'2019 Construction % Good'!D30*0.01&gt;0,'2019 Equip Index Factors'!E30*'2019 Construction % Good'!D30*0.01,D28)</f>
        <v>17.38</v>
      </c>
    </row>
    <row r="30" spans="1:4">
      <c r="A30" s="60">
        <v>1991</v>
      </c>
      <c r="B30" s="61">
        <f>IF('2019 Equip Index Factors'!E31*'2019 Construction % Good'!B31*0.01&gt;0,'2019 Equip Index Factors'!E31*'2019 Construction % Good'!B31*0.01,B29)</f>
        <v>17.38</v>
      </c>
      <c r="C30" s="62">
        <f>IF('2019 Equip Index Factors'!E31*'2019 Construction % Good'!C31*0.01&gt;0,'2019 Equip Index Factors'!E31*'2019 Construction % Good'!C31*0.01,C29)</f>
        <v>14.22</v>
      </c>
      <c r="D30" s="61">
        <f>IF('2019 Equip Index Factors'!E31*'2019 Construction % Good'!D31*0.01&gt;0,'2019 Equip Index Factors'!E31*'2019 Construction % Good'!D31*0.01,D29)</f>
        <v>17.38</v>
      </c>
    </row>
    <row r="31" spans="1:4">
      <c r="A31" s="60">
        <v>1990</v>
      </c>
      <c r="B31" s="61">
        <f>IF('2019 Equip Index Factors'!E32*'2019 Construction % Good'!B32*0.01&gt;0,'2019 Equip Index Factors'!E32*'2019 Construction % Good'!B32*0.01,B30)</f>
        <v>17.38</v>
      </c>
      <c r="C31" s="62">
        <f>IF('2019 Equip Index Factors'!E32*'2019 Construction % Good'!C32*0.01&gt;0,'2019 Equip Index Factors'!E32*'2019 Construction % Good'!C32*0.01,C30)</f>
        <v>14.22</v>
      </c>
      <c r="D31" s="61">
        <f>IF('2019 Equip Index Factors'!E32*'2019 Construction % Good'!D32*0.01&gt;0,'2019 Equip Index Factors'!E32*'2019 Construction % Good'!D32*0.01,D30)</f>
        <v>17.38</v>
      </c>
    </row>
    <row r="32" spans="1:4">
      <c r="A32" s="60">
        <v>1989</v>
      </c>
      <c r="B32" s="61">
        <f>IF('2019 Equip Index Factors'!E33*'2019 Construction % Good'!B33*0.01&gt;0,'2019 Equip Index Factors'!E33*'2019 Construction % Good'!B33*0.01,B31)</f>
        <v>17.38</v>
      </c>
      <c r="C32" s="62">
        <f>IF('2019 Equip Index Factors'!E33*'2019 Construction % Good'!C33*0.01&gt;0,'2019 Equip Index Factors'!E33*'2019 Construction % Good'!C33*0.01,C31)</f>
        <v>14.22</v>
      </c>
      <c r="D32" s="61">
        <f>IF('2019 Equip Index Factors'!E33*'2019 Construction % Good'!D33*0.01&gt;0,'2019 Equip Index Factors'!E33*'2019 Construction % Good'!D33*0.01,D31)</f>
        <v>17.38</v>
      </c>
    </row>
    <row r="33" spans="1:4">
      <c r="A33" s="60">
        <v>1988</v>
      </c>
      <c r="B33" s="61">
        <f>IF('2019 Equip Index Factors'!E34*'2019 Construction % Good'!B34*0.01&gt;0,'2019 Equip Index Factors'!E34*'2019 Construction % Good'!B34*0.01,B32)</f>
        <v>17.38</v>
      </c>
      <c r="C33" s="62">
        <f>IF('2019 Equip Index Factors'!E34*'2019 Construction % Good'!C34*0.01&gt;0,'2019 Equip Index Factors'!E34*'2019 Construction % Good'!C34*0.01,C32)</f>
        <v>14.22</v>
      </c>
      <c r="D33" s="61">
        <f>IF('2019 Equip Index Factors'!E34*'2019 Construction % Good'!D34*0.01&gt;0,'2019 Equip Index Factors'!E34*'2019 Construction % Good'!D34*0.01,D32)</f>
        <v>17.38</v>
      </c>
    </row>
    <row r="34" spans="1:4">
      <c r="A34" s="60">
        <v>1987</v>
      </c>
      <c r="B34" s="61">
        <f>IF('2019 Equip Index Factors'!E35*'2019 Construction % Good'!B35*0.01&gt;0,'2019 Equip Index Factors'!E35*'2019 Construction % Good'!B35*0.01,B33)</f>
        <v>17.38</v>
      </c>
      <c r="C34" s="62">
        <f>IF('2019 Equip Index Factors'!E35*'2019 Construction % Good'!C35*0.01&gt;0,'2019 Equip Index Factors'!E35*'2019 Construction % Good'!C35*0.01,C33)</f>
        <v>14.22</v>
      </c>
      <c r="D34" s="61">
        <f>IF('2019 Equip Index Factors'!E35*'2019 Construction % Good'!D35*0.01&gt;0,'2019 Equip Index Factors'!E35*'2019 Construction % Good'!D35*0.01,D33)</f>
        <v>17.38</v>
      </c>
    </row>
    <row r="35" spans="1:4">
      <c r="A35" s="60">
        <v>1986</v>
      </c>
      <c r="B35" s="61">
        <f>IF('2019 Equip Index Factors'!E36*'2019 Construction % Good'!B36*0.01&gt;0,'2019 Equip Index Factors'!E36*'2019 Construction % Good'!B36*0.01,B34)</f>
        <v>17.38</v>
      </c>
      <c r="C35" s="62">
        <f>IF('2019 Equip Index Factors'!E36*'2019 Construction % Good'!C36*0.01&gt;0,'2019 Equip Index Factors'!E36*'2019 Construction % Good'!C36*0.01,C34)</f>
        <v>14.22</v>
      </c>
      <c r="D35" s="61">
        <f>IF('2019 Equip Index Factors'!E36*'2019 Construction % Good'!D36*0.01&gt;0,'2019 Equip Index Factors'!E36*'2019 Construction % Good'!D36*0.01,D34)</f>
        <v>17.38</v>
      </c>
    </row>
    <row r="36" spans="1:4">
      <c r="A36" s="60">
        <v>1985</v>
      </c>
      <c r="B36" s="61">
        <f>IF('2019 Equip Index Factors'!E37*'2019 Construction % Good'!B37*0.01&gt;0,'2019 Equip Index Factors'!E37*'2019 Construction % Good'!B37*0.01,B35)</f>
        <v>17.38</v>
      </c>
      <c r="C36" s="62">
        <f>IF('2019 Equip Index Factors'!E37*'2019 Construction % Good'!C37*0.01&gt;0,'2019 Equip Index Factors'!E37*'2019 Construction % Good'!C37*0.01,C35)</f>
        <v>14.22</v>
      </c>
      <c r="D36" s="61">
        <f>IF('2019 Equip Index Factors'!E37*'2019 Construction % Good'!D37*0.01&gt;0,'2019 Equip Index Factors'!E37*'2019 Construction % Good'!D37*0.01,D35)</f>
        <v>17.38</v>
      </c>
    </row>
    <row r="37" spans="1:4">
      <c r="A37" s="60">
        <v>1984</v>
      </c>
      <c r="B37" s="61">
        <f>IF('2019 Equip Index Factors'!E38*'2019 Construction % Good'!B38*0.01&gt;0,'2019 Equip Index Factors'!E38*'2019 Construction % Good'!B38*0.01,B36)</f>
        <v>17.38</v>
      </c>
      <c r="C37" s="62">
        <f>IF('2019 Equip Index Factors'!E38*'2019 Construction % Good'!C38*0.01&gt;0,'2019 Equip Index Factors'!E38*'2019 Construction % Good'!C38*0.01,C36)</f>
        <v>14.22</v>
      </c>
      <c r="D37" s="61">
        <f>IF('2019 Equip Index Factors'!E38*'2019 Construction % Good'!D38*0.01&gt;0,'2019 Equip Index Factors'!E38*'2019 Construction % Good'!D38*0.01,D36)</f>
        <v>17.38</v>
      </c>
    </row>
    <row r="38" spans="1:4">
      <c r="A38" s="60">
        <v>1983</v>
      </c>
      <c r="B38" s="61">
        <f>IF('2019 Equip Index Factors'!E39*'2019 Construction % Good'!B39*0.01&gt;0,'2019 Equip Index Factors'!E39*'2019 Construction % Good'!B39*0.01,B37)</f>
        <v>17.38</v>
      </c>
      <c r="C38" s="62">
        <f>IF('2019 Equip Index Factors'!E39*'2019 Construction % Good'!C39*0.01&gt;0,'2019 Equip Index Factors'!E39*'2019 Construction % Good'!C39*0.01,C37)</f>
        <v>14.22</v>
      </c>
      <c r="D38" s="61">
        <f>IF('2019 Equip Index Factors'!E39*'2019 Construction % Good'!D39*0.01&gt;0,'2019 Equip Index Factors'!E39*'2019 Construction % Good'!D39*0.01,D37)</f>
        <v>17.38</v>
      </c>
    </row>
    <row r="39" spans="1:4">
      <c r="A39" s="60">
        <v>1982</v>
      </c>
      <c r="B39" s="61">
        <f>IF('2019 Equip Index Factors'!E40*'2019 Construction % Good'!B40*0.01&gt;0,'2019 Equip Index Factors'!E40*'2019 Construction % Good'!B40*0.01,B38)</f>
        <v>17.38</v>
      </c>
      <c r="C39" s="62">
        <f>IF('2019 Equip Index Factors'!E40*'2019 Construction % Good'!C40*0.01&gt;0,'2019 Equip Index Factors'!E40*'2019 Construction % Good'!C40*0.01,C38)</f>
        <v>14.22</v>
      </c>
      <c r="D39" s="61">
        <f>IF('2019 Equip Index Factors'!E40*'2019 Construction % Good'!D40*0.01&gt;0,'2019 Equip Index Factors'!E40*'2019 Construction % Good'!D40*0.01,D38)</f>
        <v>17.38</v>
      </c>
    </row>
    <row r="40" spans="1:4">
      <c r="A40" s="60">
        <v>1981</v>
      </c>
      <c r="B40" s="61">
        <f>IF('2019 Equip Index Factors'!E41*'2019 Construction % Good'!B41*0.01&gt;0,'2019 Equip Index Factors'!E41*'2019 Construction % Good'!B41*0.01,B39)</f>
        <v>17.38</v>
      </c>
      <c r="C40" s="62">
        <f>IF('2019 Equip Index Factors'!E41*'2019 Construction % Good'!C41*0.01&gt;0,'2019 Equip Index Factors'!E41*'2019 Construction % Good'!C41*0.01,C39)</f>
        <v>14.22</v>
      </c>
      <c r="D40" s="61">
        <f>IF('2019 Equip Index Factors'!E41*'2019 Construction % Good'!D41*0.01&gt;0,'2019 Equip Index Factors'!E41*'2019 Construction % Good'!D41*0.01,D39)</f>
        <v>17.38</v>
      </c>
    </row>
    <row r="41" spans="1:4">
      <c r="A41" s="60">
        <v>1980</v>
      </c>
      <c r="B41" s="61">
        <f>IF('2019 Equip Index Factors'!E42*'2019 Construction % Good'!B42*0.01&gt;0,'2019 Equip Index Factors'!E42*'2019 Construction % Good'!B42*0.01,B40)</f>
        <v>17.38</v>
      </c>
      <c r="C41" s="62">
        <f>IF('2019 Equip Index Factors'!E42*'2019 Construction % Good'!C42*0.01&gt;0,'2019 Equip Index Factors'!E42*'2019 Construction % Good'!C42*0.01,C40)</f>
        <v>14.22</v>
      </c>
      <c r="D41" s="61">
        <f>IF('2019 Equip Index Factors'!E42*'2019 Construction % Good'!D42*0.01&gt;0,'2019 Equip Index Factors'!E42*'2019 Construction % Good'!D42*0.01,D40)</f>
        <v>17.38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  <pageSetUpPr fitToPage="1"/>
  </sheetPr>
  <dimension ref="A1:M43"/>
  <sheetViews>
    <sheetView tabSelected="1" zoomScaleNormal="100" workbookViewId="0">
      <selection activeCell="E4" sqref="E4"/>
    </sheetView>
  </sheetViews>
  <sheetFormatPr defaultColWidth="8.85546875" defaultRowHeight="12.75"/>
  <cols>
    <col min="1" max="1" width="18.140625" style="27" bestFit="1" customWidth="1" collapsed="1"/>
    <col min="2" max="2" width="12.42578125" style="27" bestFit="1" customWidth="1" collapsed="1"/>
    <col min="3" max="3" width="11.42578125" style="29" bestFit="1" customWidth="1" collapsed="1"/>
    <col min="4" max="4" width="25.42578125" style="27" customWidth="1" collapsed="1"/>
    <col min="5" max="5" width="21.85546875" style="26" customWidth="1"/>
    <col min="6" max="13" width="9.140625" style="26"/>
    <col min="14" max="212" width="9.140625" style="26" collapsed="1"/>
    <col min="213" max="213" width="18.140625" style="26" bestFit="1" customWidth="1" collapsed="1"/>
    <col min="214" max="214" width="12.42578125" style="26" bestFit="1" customWidth="1" collapsed="1"/>
    <col min="215" max="215" width="11.42578125" style="26" bestFit="1" customWidth="1" collapsed="1"/>
    <col min="216" max="216" width="14.85546875" style="26" bestFit="1" customWidth="1" collapsed="1"/>
    <col min="217" max="217" width="3.42578125" style="26" customWidth="1" collapsed="1"/>
    <col min="218" max="218" width="17.85546875" style="26" bestFit="1" customWidth="1" collapsed="1"/>
    <col min="219" max="219" width="9.140625" style="26" collapsed="1"/>
    <col min="220" max="220" width="14.85546875" style="26" bestFit="1" customWidth="1" collapsed="1"/>
    <col min="221" max="222" width="9.140625" style="26" collapsed="1"/>
    <col min="223" max="223" width="8.85546875" style="26" customWidth="1" collapsed="1"/>
    <col min="224" max="468" width="9.140625" style="26" collapsed="1"/>
    <col min="469" max="469" width="18.140625" style="26" bestFit="1" customWidth="1" collapsed="1"/>
    <col min="470" max="470" width="12.42578125" style="26" bestFit="1" customWidth="1" collapsed="1"/>
    <col min="471" max="471" width="11.42578125" style="26" bestFit="1" customWidth="1" collapsed="1"/>
    <col min="472" max="472" width="14.85546875" style="26" bestFit="1" customWidth="1" collapsed="1"/>
    <col min="473" max="473" width="3.42578125" style="26" customWidth="1" collapsed="1"/>
    <col min="474" max="474" width="17.85546875" style="26" bestFit="1" customWidth="1" collapsed="1"/>
    <col min="475" max="475" width="9.140625" style="26" collapsed="1"/>
    <col min="476" max="476" width="14.85546875" style="26" bestFit="1" customWidth="1" collapsed="1"/>
    <col min="477" max="478" width="9.140625" style="26" collapsed="1"/>
    <col min="479" max="479" width="8.85546875" style="26" customWidth="1" collapsed="1"/>
    <col min="480" max="724" width="9.140625" style="26" collapsed="1"/>
    <col min="725" max="725" width="18.140625" style="26" bestFit="1" customWidth="1" collapsed="1"/>
    <col min="726" max="726" width="12.42578125" style="26" bestFit="1" customWidth="1" collapsed="1"/>
    <col min="727" max="727" width="11.42578125" style="26" bestFit="1" customWidth="1" collapsed="1"/>
    <col min="728" max="728" width="14.85546875" style="26" bestFit="1" customWidth="1" collapsed="1"/>
    <col min="729" max="729" width="3.42578125" style="26" customWidth="1" collapsed="1"/>
    <col min="730" max="730" width="17.85546875" style="26" bestFit="1" customWidth="1" collapsed="1"/>
    <col min="731" max="731" width="9.140625" style="26" collapsed="1"/>
    <col min="732" max="732" width="14.85546875" style="26" bestFit="1" customWidth="1" collapsed="1"/>
    <col min="733" max="734" width="9.140625" style="26" collapsed="1"/>
    <col min="735" max="735" width="8.85546875" style="26" customWidth="1" collapsed="1"/>
    <col min="736" max="980" width="9.140625" style="26" collapsed="1"/>
    <col min="981" max="981" width="18.140625" style="26" bestFit="1" customWidth="1" collapsed="1"/>
    <col min="982" max="982" width="12.42578125" style="26" bestFit="1" customWidth="1" collapsed="1"/>
    <col min="983" max="983" width="11.42578125" style="26" bestFit="1" customWidth="1" collapsed="1"/>
    <col min="984" max="984" width="14.85546875" style="26" bestFit="1" customWidth="1" collapsed="1"/>
    <col min="985" max="985" width="3.42578125" style="26" customWidth="1" collapsed="1"/>
    <col min="986" max="986" width="17.85546875" style="26" bestFit="1" customWidth="1" collapsed="1"/>
    <col min="987" max="987" width="9.140625" style="26" collapsed="1"/>
    <col min="988" max="988" width="14.85546875" style="26" bestFit="1" customWidth="1" collapsed="1"/>
    <col min="989" max="990" width="9.140625" style="26" collapsed="1"/>
    <col min="991" max="991" width="8.85546875" style="26" customWidth="1" collapsed="1"/>
    <col min="992" max="1236" width="9.140625" style="26" collapsed="1"/>
    <col min="1237" max="1237" width="18.140625" style="26" bestFit="1" customWidth="1" collapsed="1"/>
    <col min="1238" max="1238" width="12.42578125" style="26" bestFit="1" customWidth="1" collapsed="1"/>
    <col min="1239" max="1239" width="11.42578125" style="26" bestFit="1" customWidth="1" collapsed="1"/>
    <col min="1240" max="1240" width="14.85546875" style="26" bestFit="1" customWidth="1" collapsed="1"/>
    <col min="1241" max="1241" width="3.42578125" style="26" customWidth="1" collapsed="1"/>
    <col min="1242" max="1242" width="17.85546875" style="26" bestFit="1" customWidth="1" collapsed="1"/>
    <col min="1243" max="1243" width="9.140625" style="26" collapsed="1"/>
    <col min="1244" max="1244" width="14.85546875" style="26" bestFit="1" customWidth="1" collapsed="1"/>
    <col min="1245" max="1246" width="9.140625" style="26" collapsed="1"/>
    <col min="1247" max="1247" width="8.85546875" style="26" customWidth="1" collapsed="1"/>
    <col min="1248" max="1492" width="9.140625" style="26" collapsed="1"/>
    <col min="1493" max="1493" width="18.140625" style="26" bestFit="1" customWidth="1" collapsed="1"/>
    <col min="1494" max="1494" width="12.42578125" style="26" bestFit="1" customWidth="1" collapsed="1"/>
    <col min="1495" max="1495" width="11.42578125" style="26" bestFit="1" customWidth="1" collapsed="1"/>
    <col min="1496" max="1496" width="14.85546875" style="26" bestFit="1" customWidth="1" collapsed="1"/>
    <col min="1497" max="1497" width="3.42578125" style="26" customWidth="1" collapsed="1"/>
    <col min="1498" max="1498" width="17.85546875" style="26" bestFit="1" customWidth="1" collapsed="1"/>
    <col min="1499" max="1499" width="9.140625" style="26" collapsed="1"/>
    <col min="1500" max="1500" width="14.85546875" style="26" bestFit="1" customWidth="1" collapsed="1"/>
    <col min="1501" max="1502" width="9.140625" style="26" collapsed="1"/>
    <col min="1503" max="1503" width="8.85546875" style="26" customWidth="1" collapsed="1"/>
    <col min="1504" max="1748" width="9.140625" style="26" collapsed="1"/>
    <col min="1749" max="1749" width="18.140625" style="26" bestFit="1" customWidth="1" collapsed="1"/>
    <col min="1750" max="1750" width="12.42578125" style="26" bestFit="1" customWidth="1" collapsed="1"/>
    <col min="1751" max="1751" width="11.42578125" style="26" bestFit="1" customWidth="1" collapsed="1"/>
    <col min="1752" max="1752" width="14.85546875" style="26" bestFit="1" customWidth="1" collapsed="1"/>
    <col min="1753" max="1753" width="3.42578125" style="26" customWidth="1" collapsed="1"/>
    <col min="1754" max="1754" width="17.85546875" style="26" bestFit="1" customWidth="1" collapsed="1"/>
    <col min="1755" max="1755" width="9.140625" style="26" collapsed="1"/>
    <col min="1756" max="1756" width="14.85546875" style="26" bestFit="1" customWidth="1" collapsed="1"/>
    <col min="1757" max="1758" width="9.140625" style="26" collapsed="1"/>
    <col min="1759" max="1759" width="8.85546875" style="26" customWidth="1" collapsed="1"/>
    <col min="1760" max="2004" width="9.140625" style="26" collapsed="1"/>
    <col min="2005" max="2005" width="18.140625" style="26" bestFit="1" customWidth="1" collapsed="1"/>
    <col min="2006" max="2006" width="12.42578125" style="26" bestFit="1" customWidth="1" collapsed="1"/>
    <col min="2007" max="2007" width="11.42578125" style="26" bestFit="1" customWidth="1" collapsed="1"/>
    <col min="2008" max="2008" width="14.85546875" style="26" bestFit="1" customWidth="1" collapsed="1"/>
    <col min="2009" max="2009" width="3.42578125" style="26" customWidth="1" collapsed="1"/>
    <col min="2010" max="2010" width="17.85546875" style="26" bestFit="1" customWidth="1" collapsed="1"/>
    <col min="2011" max="2011" width="9.140625" style="26" collapsed="1"/>
    <col min="2012" max="2012" width="14.85546875" style="26" bestFit="1" customWidth="1" collapsed="1"/>
    <col min="2013" max="2014" width="9.140625" style="26" collapsed="1"/>
    <col min="2015" max="2015" width="8.85546875" style="26" customWidth="1" collapsed="1"/>
    <col min="2016" max="2260" width="9.140625" style="26" collapsed="1"/>
    <col min="2261" max="2261" width="18.140625" style="26" bestFit="1" customWidth="1" collapsed="1"/>
    <col min="2262" max="2262" width="12.42578125" style="26" bestFit="1" customWidth="1" collapsed="1"/>
    <col min="2263" max="2263" width="11.42578125" style="26" bestFit="1" customWidth="1" collapsed="1"/>
    <col min="2264" max="2264" width="14.85546875" style="26" bestFit="1" customWidth="1" collapsed="1"/>
    <col min="2265" max="2265" width="3.42578125" style="26" customWidth="1" collapsed="1"/>
    <col min="2266" max="2266" width="17.85546875" style="26" bestFit="1" customWidth="1" collapsed="1"/>
    <col min="2267" max="2267" width="9.140625" style="26" collapsed="1"/>
    <col min="2268" max="2268" width="14.85546875" style="26" bestFit="1" customWidth="1" collapsed="1"/>
    <col min="2269" max="2270" width="9.140625" style="26" collapsed="1"/>
    <col min="2271" max="2271" width="8.85546875" style="26" customWidth="1" collapsed="1"/>
    <col min="2272" max="2516" width="9.140625" style="26" collapsed="1"/>
    <col min="2517" max="2517" width="18.140625" style="26" bestFit="1" customWidth="1" collapsed="1"/>
    <col min="2518" max="2518" width="12.42578125" style="26" bestFit="1" customWidth="1" collapsed="1"/>
    <col min="2519" max="2519" width="11.42578125" style="26" bestFit="1" customWidth="1" collapsed="1"/>
    <col min="2520" max="2520" width="14.85546875" style="26" bestFit="1" customWidth="1" collapsed="1"/>
    <col min="2521" max="2521" width="3.42578125" style="26" customWidth="1" collapsed="1"/>
    <col min="2522" max="2522" width="17.85546875" style="26" bestFit="1" customWidth="1" collapsed="1"/>
    <col min="2523" max="2523" width="9.140625" style="26" collapsed="1"/>
    <col min="2524" max="2524" width="14.85546875" style="26" bestFit="1" customWidth="1" collapsed="1"/>
    <col min="2525" max="2526" width="9.140625" style="26" collapsed="1"/>
    <col min="2527" max="2527" width="8.85546875" style="26" customWidth="1" collapsed="1"/>
    <col min="2528" max="2772" width="9.140625" style="26" collapsed="1"/>
    <col min="2773" max="2773" width="18.140625" style="26" bestFit="1" customWidth="1" collapsed="1"/>
    <col min="2774" max="2774" width="12.42578125" style="26" bestFit="1" customWidth="1" collapsed="1"/>
    <col min="2775" max="2775" width="11.42578125" style="26" bestFit="1" customWidth="1" collapsed="1"/>
    <col min="2776" max="2776" width="14.85546875" style="26" bestFit="1" customWidth="1" collapsed="1"/>
    <col min="2777" max="2777" width="3.42578125" style="26" customWidth="1" collapsed="1"/>
    <col min="2778" max="2778" width="17.85546875" style="26" bestFit="1" customWidth="1" collapsed="1"/>
    <col min="2779" max="2779" width="9.140625" style="26" collapsed="1"/>
    <col min="2780" max="2780" width="14.85546875" style="26" bestFit="1" customWidth="1" collapsed="1"/>
    <col min="2781" max="2782" width="9.140625" style="26" collapsed="1"/>
    <col min="2783" max="2783" width="8.85546875" style="26" customWidth="1" collapsed="1"/>
    <col min="2784" max="3028" width="9.140625" style="26" collapsed="1"/>
    <col min="3029" max="3029" width="18.140625" style="26" bestFit="1" customWidth="1" collapsed="1"/>
    <col min="3030" max="3030" width="12.42578125" style="26" bestFit="1" customWidth="1" collapsed="1"/>
    <col min="3031" max="3031" width="11.42578125" style="26" bestFit="1" customWidth="1" collapsed="1"/>
    <col min="3032" max="3032" width="14.85546875" style="26" bestFit="1" customWidth="1" collapsed="1"/>
    <col min="3033" max="3033" width="3.42578125" style="26" customWidth="1" collapsed="1"/>
    <col min="3034" max="3034" width="17.85546875" style="26" bestFit="1" customWidth="1" collapsed="1"/>
    <col min="3035" max="3035" width="9.140625" style="26" collapsed="1"/>
    <col min="3036" max="3036" width="14.85546875" style="26" bestFit="1" customWidth="1" collapsed="1"/>
    <col min="3037" max="3038" width="9.140625" style="26" collapsed="1"/>
    <col min="3039" max="3039" width="8.85546875" style="26" customWidth="1" collapsed="1"/>
    <col min="3040" max="3284" width="9.140625" style="26" collapsed="1"/>
    <col min="3285" max="3285" width="18.140625" style="26" bestFit="1" customWidth="1" collapsed="1"/>
    <col min="3286" max="3286" width="12.42578125" style="26" bestFit="1" customWidth="1" collapsed="1"/>
    <col min="3287" max="3287" width="11.42578125" style="26" bestFit="1" customWidth="1" collapsed="1"/>
    <col min="3288" max="3288" width="14.85546875" style="26" bestFit="1" customWidth="1" collapsed="1"/>
    <col min="3289" max="3289" width="3.42578125" style="26" customWidth="1" collapsed="1"/>
    <col min="3290" max="3290" width="17.85546875" style="26" bestFit="1" customWidth="1" collapsed="1"/>
    <col min="3291" max="3291" width="9.140625" style="26" collapsed="1"/>
    <col min="3292" max="3292" width="14.85546875" style="26" bestFit="1" customWidth="1" collapsed="1"/>
    <col min="3293" max="3294" width="9.140625" style="26" collapsed="1"/>
    <col min="3295" max="3295" width="8.85546875" style="26" customWidth="1" collapsed="1"/>
    <col min="3296" max="3540" width="9.140625" style="26" collapsed="1"/>
    <col min="3541" max="3541" width="18.140625" style="26" bestFit="1" customWidth="1" collapsed="1"/>
    <col min="3542" max="3542" width="12.42578125" style="26" bestFit="1" customWidth="1" collapsed="1"/>
    <col min="3543" max="3543" width="11.42578125" style="26" bestFit="1" customWidth="1" collapsed="1"/>
    <col min="3544" max="3544" width="14.85546875" style="26" bestFit="1" customWidth="1" collapsed="1"/>
    <col min="3545" max="3545" width="3.42578125" style="26" customWidth="1" collapsed="1"/>
    <col min="3546" max="3546" width="17.85546875" style="26" bestFit="1" customWidth="1" collapsed="1"/>
    <col min="3547" max="3547" width="9.140625" style="26" collapsed="1"/>
    <col min="3548" max="3548" width="14.85546875" style="26" bestFit="1" customWidth="1" collapsed="1"/>
    <col min="3549" max="3550" width="9.140625" style="26" collapsed="1"/>
    <col min="3551" max="3551" width="8.85546875" style="26" customWidth="1" collapsed="1"/>
    <col min="3552" max="3796" width="9.140625" style="26" collapsed="1"/>
    <col min="3797" max="3797" width="18.140625" style="26" bestFit="1" customWidth="1" collapsed="1"/>
    <col min="3798" max="3798" width="12.42578125" style="26" bestFit="1" customWidth="1" collapsed="1"/>
    <col min="3799" max="3799" width="11.42578125" style="26" bestFit="1" customWidth="1" collapsed="1"/>
    <col min="3800" max="3800" width="14.85546875" style="26" bestFit="1" customWidth="1" collapsed="1"/>
    <col min="3801" max="3801" width="3.42578125" style="26" customWidth="1" collapsed="1"/>
    <col min="3802" max="3802" width="17.85546875" style="26" bestFit="1" customWidth="1" collapsed="1"/>
    <col min="3803" max="3803" width="9.140625" style="26" collapsed="1"/>
    <col min="3804" max="3804" width="14.85546875" style="26" bestFit="1" customWidth="1" collapsed="1"/>
    <col min="3805" max="3806" width="9.140625" style="26" collapsed="1"/>
    <col min="3807" max="3807" width="8.85546875" style="26" customWidth="1" collapsed="1"/>
    <col min="3808" max="4052" width="9.140625" style="26" collapsed="1"/>
    <col min="4053" max="4053" width="18.140625" style="26" bestFit="1" customWidth="1" collapsed="1"/>
    <col min="4054" max="4054" width="12.42578125" style="26" bestFit="1" customWidth="1" collapsed="1"/>
    <col min="4055" max="4055" width="11.42578125" style="26" bestFit="1" customWidth="1" collapsed="1"/>
    <col min="4056" max="4056" width="14.85546875" style="26" bestFit="1" customWidth="1" collapsed="1"/>
    <col min="4057" max="4057" width="3.42578125" style="26" customWidth="1" collapsed="1"/>
    <col min="4058" max="4058" width="17.85546875" style="26" bestFit="1" customWidth="1" collapsed="1"/>
    <col min="4059" max="4059" width="9.140625" style="26" collapsed="1"/>
    <col min="4060" max="4060" width="14.85546875" style="26" bestFit="1" customWidth="1" collapsed="1"/>
    <col min="4061" max="4062" width="9.140625" style="26" collapsed="1"/>
    <col min="4063" max="4063" width="8.85546875" style="26" customWidth="1" collapsed="1"/>
    <col min="4064" max="4308" width="9.140625" style="26" collapsed="1"/>
    <col min="4309" max="4309" width="18.140625" style="26" bestFit="1" customWidth="1" collapsed="1"/>
    <col min="4310" max="4310" width="12.42578125" style="26" bestFit="1" customWidth="1" collapsed="1"/>
    <col min="4311" max="4311" width="11.42578125" style="26" bestFit="1" customWidth="1" collapsed="1"/>
    <col min="4312" max="4312" width="14.85546875" style="26" bestFit="1" customWidth="1" collapsed="1"/>
    <col min="4313" max="4313" width="3.42578125" style="26" customWidth="1" collapsed="1"/>
    <col min="4314" max="4314" width="17.85546875" style="26" bestFit="1" customWidth="1" collapsed="1"/>
    <col min="4315" max="4315" width="9.140625" style="26" collapsed="1"/>
    <col min="4316" max="4316" width="14.85546875" style="26" bestFit="1" customWidth="1" collapsed="1"/>
    <col min="4317" max="4318" width="9.140625" style="26" collapsed="1"/>
    <col min="4319" max="4319" width="8.85546875" style="26" customWidth="1" collapsed="1"/>
    <col min="4320" max="4564" width="9.140625" style="26" collapsed="1"/>
    <col min="4565" max="4565" width="18.140625" style="26" bestFit="1" customWidth="1" collapsed="1"/>
    <col min="4566" max="4566" width="12.42578125" style="26" bestFit="1" customWidth="1" collapsed="1"/>
    <col min="4567" max="4567" width="11.42578125" style="26" bestFit="1" customWidth="1" collapsed="1"/>
    <col min="4568" max="4568" width="14.85546875" style="26" bestFit="1" customWidth="1" collapsed="1"/>
    <col min="4569" max="4569" width="3.42578125" style="26" customWidth="1" collapsed="1"/>
    <col min="4570" max="4570" width="17.85546875" style="26" bestFit="1" customWidth="1" collapsed="1"/>
    <col min="4571" max="4571" width="9.140625" style="26" collapsed="1"/>
    <col min="4572" max="4572" width="14.85546875" style="26" bestFit="1" customWidth="1" collapsed="1"/>
    <col min="4573" max="4574" width="9.140625" style="26" collapsed="1"/>
    <col min="4575" max="4575" width="8.85546875" style="26" customWidth="1" collapsed="1"/>
    <col min="4576" max="4820" width="9.140625" style="26" collapsed="1"/>
    <col min="4821" max="4821" width="18.140625" style="26" bestFit="1" customWidth="1" collapsed="1"/>
    <col min="4822" max="4822" width="12.42578125" style="26" bestFit="1" customWidth="1" collapsed="1"/>
    <col min="4823" max="4823" width="11.42578125" style="26" bestFit="1" customWidth="1" collapsed="1"/>
    <col min="4824" max="4824" width="14.85546875" style="26" bestFit="1" customWidth="1" collapsed="1"/>
    <col min="4825" max="4825" width="3.42578125" style="26" customWidth="1" collapsed="1"/>
    <col min="4826" max="4826" width="17.85546875" style="26" bestFit="1" customWidth="1" collapsed="1"/>
    <col min="4827" max="4827" width="9.140625" style="26" collapsed="1"/>
    <col min="4828" max="4828" width="14.85546875" style="26" bestFit="1" customWidth="1" collapsed="1"/>
    <col min="4829" max="4830" width="9.140625" style="26" collapsed="1"/>
    <col min="4831" max="4831" width="8.85546875" style="26" customWidth="1" collapsed="1"/>
    <col min="4832" max="5076" width="9.140625" style="26" collapsed="1"/>
    <col min="5077" max="5077" width="18.140625" style="26" bestFit="1" customWidth="1" collapsed="1"/>
    <col min="5078" max="5078" width="12.42578125" style="26" bestFit="1" customWidth="1" collapsed="1"/>
    <col min="5079" max="5079" width="11.42578125" style="26" bestFit="1" customWidth="1" collapsed="1"/>
    <col min="5080" max="5080" width="14.85546875" style="26" bestFit="1" customWidth="1" collapsed="1"/>
    <col min="5081" max="5081" width="3.42578125" style="26" customWidth="1" collapsed="1"/>
    <col min="5082" max="5082" width="17.85546875" style="26" bestFit="1" customWidth="1" collapsed="1"/>
    <col min="5083" max="5083" width="9.140625" style="26" collapsed="1"/>
    <col min="5084" max="5084" width="14.85546875" style="26" bestFit="1" customWidth="1" collapsed="1"/>
    <col min="5085" max="5086" width="9.140625" style="26" collapsed="1"/>
    <col min="5087" max="5087" width="8.85546875" style="26" customWidth="1" collapsed="1"/>
    <col min="5088" max="5332" width="9.140625" style="26" collapsed="1"/>
    <col min="5333" max="5333" width="18.140625" style="26" bestFit="1" customWidth="1" collapsed="1"/>
    <col min="5334" max="5334" width="12.42578125" style="26" bestFit="1" customWidth="1" collapsed="1"/>
    <col min="5335" max="5335" width="11.42578125" style="26" bestFit="1" customWidth="1" collapsed="1"/>
    <col min="5336" max="5336" width="14.85546875" style="26" bestFit="1" customWidth="1" collapsed="1"/>
    <col min="5337" max="5337" width="3.42578125" style="26" customWidth="1" collapsed="1"/>
    <col min="5338" max="5338" width="17.85546875" style="26" bestFit="1" customWidth="1" collapsed="1"/>
    <col min="5339" max="5339" width="9.140625" style="26" collapsed="1"/>
    <col min="5340" max="5340" width="14.85546875" style="26" bestFit="1" customWidth="1" collapsed="1"/>
    <col min="5341" max="5342" width="9.140625" style="26" collapsed="1"/>
    <col min="5343" max="5343" width="8.85546875" style="26" customWidth="1" collapsed="1"/>
    <col min="5344" max="5588" width="9.140625" style="26" collapsed="1"/>
    <col min="5589" max="5589" width="18.140625" style="26" bestFit="1" customWidth="1" collapsed="1"/>
    <col min="5590" max="5590" width="12.42578125" style="26" bestFit="1" customWidth="1" collapsed="1"/>
    <col min="5591" max="5591" width="11.42578125" style="26" bestFit="1" customWidth="1" collapsed="1"/>
    <col min="5592" max="5592" width="14.85546875" style="26" bestFit="1" customWidth="1" collapsed="1"/>
    <col min="5593" max="5593" width="3.42578125" style="26" customWidth="1" collapsed="1"/>
    <col min="5594" max="5594" width="17.85546875" style="26" bestFit="1" customWidth="1" collapsed="1"/>
    <col min="5595" max="5595" width="9.140625" style="26" collapsed="1"/>
    <col min="5596" max="5596" width="14.85546875" style="26" bestFit="1" customWidth="1" collapsed="1"/>
    <col min="5597" max="5598" width="9.140625" style="26" collapsed="1"/>
    <col min="5599" max="5599" width="8.85546875" style="26" customWidth="1" collapsed="1"/>
    <col min="5600" max="5844" width="9.140625" style="26" collapsed="1"/>
    <col min="5845" max="5845" width="18.140625" style="26" bestFit="1" customWidth="1" collapsed="1"/>
    <col min="5846" max="5846" width="12.42578125" style="26" bestFit="1" customWidth="1" collapsed="1"/>
    <col min="5847" max="5847" width="11.42578125" style="26" bestFit="1" customWidth="1" collapsed="1"/>
    <col min="5848" max="5848" width="14.85546875" style="26" bestFit="1" customWidth="1" collapsed="1"/>
    <col min="5849" max="5849" width="3.42578125" style="26" customWidth="1" collapsed="1"/>
    <col min="5850" max="5850" width="17.85546875" style="26" bestFit="1" customWidth="1" collapsed="1"/>
    <col min="5851" max="5851" width="9.140625" style="26" collapsed="1"/>
    <col min="5852" max="5852" width="14.85546875" style="26" bestFit="1" customWidth="1" collapsed="1"/>
    <col min="5853" max="5854" width="9.140625" style="26" collapsed="1"/>
    <col min="5855" max="5855" width="8.85546875" style="26" customWidth="1" collapsed="1"/>
    <col min="5856" max="6100" width="9.140625" style="26" collapsed="1"/>
    <col min="6101" max="6101" width="18.140625" style="26" bestFit="1" customWidth="1" collapsed="1"/>
    <col min="6102" max="6102" width="12.42578125" style="26" bestFit="1" customWidth="1" collapsed="1"/>
    <col min="6103" max="6103" width="11.42578125" style="26" bestFit="1" customWidth="1" collapsed="1"/>
    <col min="6104" max="6104" width="14.85546875" style="26" bestFit="1" customWidth="1" collapsed="1"/>
    <col min="6105" max="6105" width="3.42578125" style="26" customWidth="1" collapsed="1"/>
    <col min="6106" max="6106" width="17.85546875" style="26" bestFit="1" customWidth="1" collapsed="1"/>
    <col min="6107" max="6107" width="9.140625" style="26" collapsed="1"/>
    <col min="6108" max="6108" width="14.85546875" style="26" bestFit="1" customWidth="1" collapsed="1"/>
    <col min="6109" max="6110" width="9.140625" style="26" collapsed="1"/>
    <col min="6111" max="6111" width="8.85546875" style="26" customWidth="1" collapsed="1"/>
    <col min="6112" max="6356" width="9.140625" style="26" collapsed="1"/>
    <col min="6357" max="6357" width="18.140625" style="26" bestFit="1" customWidth="1" collapsed="1"/>
    <col min="6358" max="6358" width="12.42578125" style="26" bestFit="1" customWidth="1" collapsed="1"/>
    <col min="6359" max="6359" width="11.42578125" style="26" bestFit="1" customWidth="1" collapsed="1"/>
    <col min="6360" max="6360" width="14.85546875" style="26" bestFit="1" customWidth="1" collapsed="1"/>
    <col min="6361" max="6361" width="3.42578125" style="26" customWidth="1" collapsed="1"/>
    <col min="6362" max="6362" width="17.85546875" style="26" bestFit="1" customWidth="1" collapsed="1"/>
    <col min="6363" max="6363" width="9.140625" style="26" collapsed="1"/>
    <col min="6364" max="6364" width="14.85546875" style="26" bestFit="1" customWidth="1" collapsed="1"/>
    <col min="6365" max="6366" width="9.140625" style="26" collapsed="1"/>
    <col min="6367" max="6367" width="8.85546875" style="26" customWidth="1" collapsed="1"/>
    <col min="6368" max="6612" width="9.140625" style="26" collapsed="1"/>
    <col min="6613" max="6613" width="18.140625" style="26" bestFit="1" customWidth="1" collapsed="1"/>
    <col min="6614" max="6614" width="12.42578125" style="26" bestFit="1" customWidth="1" collapsed="1"/>
    <col min="6615" max="6615" width="11.42578125" style="26" bestFit="1" customWidth="1" collapsed="1"/>
    <col min="6616" max="6616" width="14.85546875" style="26" bestFit="1" customWidth="1" collapsed="1"/>
    <col min="6617" max="6617" width="3.42578125" style="26" customWidth="1" collapsed="1"/>
    <col min="6618" max="6618" width="17.85546875" style="26" bestFit="1" customWidth="1" collapsed="1"/>
    <col min="6619" max="6619" width="9.140625" style="26" collapsed="1"/>
    <col min="6620" max="6620" width="14.85546875" style="26" bestFit="1" customWidth="1" collapsed="1"/>
    <col min="6621" max="6622" width="9.140625" style="26" collapsed="1"/>
    <col min="6623" max="6623" width="8.85546875" style="26" customWidth="1" collapsed="1"/>
    <col min="6624" max="6868" width="9.140625" style="26" collapsed="1"/>
    <col min="6869" max="6869" width="18.140625" style="26" bestFit="1" customWidth="1" collapsed="1"/>
    <col min="6870" max="6870" width="12.42578125" style="26" bestFit="1" customWidth="1" collapsed="1"/>
    <col min="6871" max="6871" width="11.42578125" style="26" bestFit="1" customWidth="1" collapsed="1"/>
    <col min="6872" max="6872" width="14.85546875" style="26" bestFit="1" customWidth="1" collapsed="1"/>
    <col min="6873" max="6873" width="3.42578125" style="26" customWidth="1" collapsed="1"/>
    <col min="6874" max="6874" width="17.85546875" style="26" bestFit="1" customWidth="1" collapsed="1"/>
    <col min="6875" max="6875" width="9.140625" style="26" collapsed="1"/>
    <col min="6876" max="6876" width="14.85546875" style="26" bestFit="1" customWidth="1" collapsed="1"/>
    <col min="6877" max="6878" width="9.140625" style="26" collapsed="1"/>
    <col min="6879" max="6879" width="8.85546875" style="26" customWidth="1" collapsed="1"/>
    <col min="6880" max="7124" width="9.140625" style="26" collapsed="1"/>
    <col min="7125" max="7125" width="18.140625" style="26" bestFit="1" customWidth="1" collapsed="1"/>
    <col min="7126" max="7126" width="12.42578125" style="26" bestFit="1" customWidth="1" collapsed="1"/>
    <col min="7127" max="7127" width="11.42578125" style="26" bestFit="1" customWidth="1" collapsed="1"/>
    <col min="7128" max="7128" width="14.85546875" style="26" bestFit="1" customWidth="1" collapsed="1"/>
    <col min="7129" max="7129" width="3.42578125" style="26" customWidth="1" collapsed="1"/>
    <col min="7130" max="7130" width="17.85546875" style="26" bestFit="1" customWidth="1" collapsed="1"/>
    <col min="7131" max="7131" width="9.140625" style="26" collapsed="1"/>
    <col min="7132" max="7132" width="14.85546875" style="26" bestFit="1" customWidth="1" collapsed="1"/>
    <col min="7133" max="7134" width="9.140625" style="26" collapsed="1"/>
    <col min="7135" max="7135" width="8.85546875" style="26" customWidth="1" collapsed="1"/>
    <col min="7136" max="7380" width="9.140625" style="26" collapsed="1"/>
    <col min="7381" max="7381" width="18.140625" style="26" bestFit="1" customWidth="1" collapsed="1"/>
    <col min="7382" max="7382" width="12.42578125" style="26" bestFit="1" customWidth="1" collapsed="1"/>
    <col min="7383" max="7383" width="11.42578125" style="26" bestFit="1" customWidth="1" collapsed="1"/>
    <col min="7384" max="7384" width="14.85546875" style="26" bestFit="1" customWidth="1" collapsed="1"/>
    <col min="7385" max="7385" width="3.42578125" style="26" customWidth="1" collapsed="1"/>
    <col min="7386" max="7386" width="17.85546875" style="26" bestFit="1" customWidth="1" collapsed="1"/>
    <col min="7387" max="7387" width="9.140625" style="26" collapsed="1"/>
    <col min="7388" max="7388" width="14.85546875" style="26" bestFit="1" customWidth="1" collapsed="1"/>
    <col min="7389" max="7390" width="9.140625" style="26" collapsed="1"/>
    <col min="7391" max="7391" width="8.85546875" style="26" customWidth="1" collapsed="1"/>
    <col min="7392" max="7636" width="9.140625" style="26" collapsed="1"/>
    <col min="7637" max="7637" width="18.140625" style="26" bestFit="1" customWidth="1" collapsed="1"/>
    <col min="7638" max="7638" width="12.42578125" style="26" bestFit="1" customWidth="1" collapsed="1"/>
    <col min="7639" max="7639" width="11.42578125" style="26" bestFit="1" customWidth="1" collapsed="1"/>
    <col min="7640" max="7640" width="14.85546875" style="26" bestFit="1" customWidth="1" collapsed="1"/>
    <col min="7641" max="7641" width="3.42578125" style="26" customWidth="1" collapsed="1"/>
    <col min="7642" max="7642" width="17.85546875" style="26" bestFit="1" customWidth="1" collapsed="1"/>
    <col min="7643" max="7643" width="9.140625" style="26" collapsed="1"/>
    <col min="7644" max="7644" width="14.85546875" style="26" bestFit="1" customWidth="1" collapsed="1"/>
    <col min="7645" max="7646" width="9.140625" style="26" collapsed="1"/>
    <col min="7647" max="7647" width="8.85546875" style="26" customWidth="1" collapsed="1"/>
    <col min="7648" max="7892" width="9.140625" style="26" collapsed="1"/>
    <col min="7893" max="7893" width="18.140625" style="26" bestFit="1" customWidth="1" collapsed="1"/>
    <col min="7894" max="7894" width="12.42578125" style="26" bestFit="1" customWidth="1" collapsed="1"/>
    <col min="7895" max="7895" width="11.42578125" style="26" bestFit="1" customWidth="1" collapsed="1"/>
    <col min="7896" max="7896" width="14.85546875" style="26" bestFit="1" customWidth="1" collapsed="1"/>
    <col min="7897" max="7897" width="3.42578125" style="26" customWidth="1" collapsed="1"/>
    <col min="7898" max="7898" width="17.85546875" style="26" bestFit="1" customWidth="1" collapsed="1"/>
    <col min="7899" max="7899" width="9.140625" style="26" collapsed="1"/>
    <col min="7900" max="7900" width="14.85546875" style="26" bestFit="1" customWidth="1" collapsed="1"/>
    <col min="7901" max="7902" width="9.140625" style="26" collapsed="1"/>
    <col min="7903" max="7903" width="8.85546875" style="26" customWidth="1" collapsed="1"/>
    <col min="7904" max="8148" width="9.140625" style="26" collapsed="1"/>
    <col min="8149" max="8149" width="18.140625" style="26" bestFit="1" customWidth="1" collapsed="1"/>
    <col min="8150" max="8150" width="12.42578125" style="26" bestFit="1" customWidth="1" collapsed="1"/>
    <col min="8151" max="8151" width="11.42578125" style="26" bestFit="1" customWidth="1" collapsed="1"/>
    <col min="8152" max="8152" width="14.85546875" style="26" bestFit="1" customWidth="1" collapsed="1"/>
    <col min="8153" max="8153" width="3.42578125" style="26" customWidth="1" collapsed="1"/>
    <col min="8154" max="8154" width="17.85546875" style="26" bestFit="1" customWidth="1" collapsed="1"/>
    <col min="8155" max="8155" width="9.140625" style="26" collapsed="1"/>
    <col min="8156" max="8156" width="14.85546875" style="26" bestFit="1" customWidth="1" collapsed="1"/>
    <col min="8157" max="8158" width="9.140625" style="26" collapsed="1"/>
    <col min="8159" max="8159" width="8.85546875" style="26" customWidth="1" collapsed="1"/>
    <col min="8160" max="8404" width="9.140625" style="26" collapsed="1"/>
    <col min="8405" max="8405" width="18.140625" style="26" bestFit="1" customWidth="1" collapsed="1"/>
    <col min="8406" max="8406" width="12.42578125" style="26" bestFit="1" customWidth="1" collapsed="1"/>
    <col min="8407" max="8407" width="11.42578125" style="26" bestFit="1" customWidth="1" collapsed="1"/>
    <col min="8408" max="8408" width="14.85546875" style="26" bestFit="1" customWidth="1" collapsed="1"/>
    <col min="8409" max="8409" width="3.42578125" style="26" customWidth="1" collapsed="1"/>
    <col min="8410" max="8410" width="17.85546875" style="26" bestFit="1" customWidth="1" collapsed="1"/>
    <col min="8411" max="8411" width="9.140625" style="26" collapsed="1"/>
    <col min="8412" max="8412" width="14.85546875" style="26" bestFit="1" customWidth="1" collapsed="1"/>
    <col min="8413" max="8414" width="9.140625" style="26" collapsed="1"/>
    <col min="8415" max="8415" width="8.85546875" style="26" customWidth="1" collapsed="1"/>
    <col min="8416" max="8660" width="9.140625" style="26" collapsed="1"/>
    <col min="8661" max="8661" width="18.140625" style="26" bestFit="1" customWidth="1" collapsed="1"/>
    <col min="8662" max="8662" width="12.42578125" style="26" bestFit="1" customWidth="1" collapsed="1"/>
    <col min="8663" max="8663" width="11.42578125" style="26" bestFit="1" customWidth="1" collapsed="1"/>
    <col min="8664" max="8664" width="14.85546875" style="26" bestFit="1" customWidth="1" collapsed="1"/>
    <col min="8665" max="8665" width="3.42578125" style="26" customWidth="1" collapsed="1"/>
    <col min="8666" max="8666" width="17.85546875" style="26" bestFit="1" customWidth="1" collapsed="1"/>
    <col min="8667" max="8667" width="9.140625" style="26" collapsed="1"/>
    <col min="8668" max="8668" width="14.85546875" style="26" bestFit="1" customWidth="1" collapsed="1"/>
    <col min="8669" max="8670" width="9.140625" style="26" collapsed="1"/>
    <col min="8671" max="8671" width="8.85546875" style="26" customWidth="1" collapsed="1"/>
    <col min="8672" max="8916" width="9.140625" style="26" collapsed="1"/>
    <col min="8917" max="8917" width="18.140625" style="26" bestFit="1" customWidth="1" collapsed="1"/>
    <col min="8918" max="8918" width="12.42578125" style="26" bestFit="1" customWidth="1" collapsed="1"/>
    <col min="8919" max="8919" width="11.42578125" style="26" bestFit="1" customWidth="1" collapsed="1"/>
    <col min="8920" max="8920" width="14.85546875" style="26" bestFit="1" customWidth="1" collapsed="1"/>
    <col min="8921" max="8921" width="3.42578125" style="26" customWidth="1" collapsed="1"/>
    <col min="8922" max="8922" width="17.85546875" style="26" bestFit="1" customWidth="1" collapsed="1"/>
    <col min="8923" max="8923" width="9.140625" style="26" collapsed="1"/>
    <col min="8924" max="8924" width="14.85546875" style="26" bestFit="1" customWidth="1" collapsed="1"/>
    <col min="8925" max="8926" width="9.140625" style="26" collapsed="1"/>
    <col min="8927" max="8927" width="8.85546875" style="26" customWidth="1" collapsed="1"/>
    <col min="8928" max="9172" width="9.140625" style="26" collapsed="1"/>
    <col min="9173" max="9173" width="18.140625" style="26" bestFit="1" customWidth="1" collapsed="1"/>
    <col min="9174" max="9174" width="12.42578125" style="26" bestFit="1" customWidth="1" collapsed="1"/>
    <col min="9175" max="9175" width="11.42578125" style="26" bestFit="1" customWidth="1" collapsed="1"/>
    <col min="9176" max="9176" width="14.85546875" style="26" bestFit="1" customWidth="1" collapsed="1"/>
    <col min="9177" max="9177" width="3.42578125" style="26" customWidth="1" collapsed="1"/>
    <col min="9178" max="9178" width="17.85546875" style="26" bestFit="1" customWidth="1" collapsed="1"/>
    <col min="9179" max="9179" width="9.140625" style="26" collapsed="1"/>
    <col min="9180" max="9180" width="14.85546875" style="26" bestFit="1" customWidth="1" collapsed="1"/>
    <col min="9181" max="9182" width="9.140625" style="26" collapsed="1"/>
    <col min="9183" max="9183" width="8.85546875" style="26" customWidth="1" collapsed="1"/>
    <col min="9184" max="9428" width="9.140625" style="26" collapsed="1"/>
    <col min="9429" max="9429" width="18.140625" style="26" bestFit="1" customWidth="1" collapsed="1"/>
    <col min="9430" max="9430" width="12.42578125" style="26" bestFit="1" customWidth="1" collapsed="1"/>
    <col min="9431" max="9431" width="11.42578125" style="26" bestFit="1" customWidth="1" collapsed="1"/>
    <col min="9432" max="9432" width="14.85546875" style="26" bestFit="1" customWidth="1" collapsed="1"/>
    <col min="9433" max="9433" width="3.42578125" style="26" customWidth="1" collapsed="1"/>
    <col min="9434" max="9434" width="17.85546875" style="26" bestFit="1" customWidth="1" collapsed="1"/>
    <col min="9435" max="9435" width="9.140625" style="26" collapsed="1"/>
    <col min="9436" max="9436" width="14.85546875" style="26" bestFit="1" customWidth="1" collapsed="1"/>
    <col min="9437" max="9438" width="9.140625" style="26" collapsed="1"/>
    <col min="9439" max="9439" width="8.85546875" style="26" customWidth="1" collapsed="1"/>
    <col min="9440" max="9684" width="9.140625" style="26" collapsed="1"/>
    <col min="9685" max="9685" width="18.140625" style="26" bestFit="1" customWidth="1" collapsed="1"/>
    <col min="9686" max="9686" width="12.42578125" style="26" bestFit="1" customWidth="1" collapsed="1"/>
    <col min="9687" max="9687" width="11.42578125" style="26" bestFit="1" customWidth="1" collapsed="1"/>
    <col min="9688" max="9688" width="14.85546875" style="26" bestFit="1" customWidth="1" collapsed="1"/>
    <col min="9689" max="9689" width="3.42578125" style="26" customWidth="1" collapsed="1"/>
    <col min="9690" max="9690" width="17.85546875" style="26" bestFit="1" customWidth="1" collapsed="1"/>
    <col min="9691" max="9691" width="9.140625" style="26" collapsed="1"/>
    <col min="9692" max="9692" width="14.85546875" style="26" bestFit="1" customWidth="1" collapsed="1"/>
    <col min="9693" max="9694" width="9.140625" style="26" collapsed="1"/>
    <col min="9695" max="9695" width="8.85546875" style="26" customWidth="1" collapsed="1"/>
    <col min="9696" max="9940" width="9.140625" style="26" collapsed="1"/>
    <col min="9941" max="9941" width="18.140625" style="26" bestFit="1" customWidth="1" collapsed="1"/>
    <col min="9942" max="9942" width="12.42578125" style="26" bestFit="1" customWidth="1" collapsed="1"/>
    <col min="9943" max="9943" width="11.42578125" style="26" bestFit="1" customWidth="1" collapsed="1"/>
    <col min="9944" max="9944" width="14.85546875" style="26" bestFit="1" customWidth="1" collapsed="1"/>
    <col min="9945" max="9945" width="3.42578125" style="26" customWidth="1" collapsed="1"/>
    <col min="9946" max="9946" width="17.85546875" style="26" bestFit="1" customWidth="1" collapsed="1"/>
    <col min="9947" max="9947" width="9.140625" style="26" collapsed="1"/>
    <col min="9948" max="9948" width="14.85546875" style="26" bestFit="1" customWidth="1" collapsed="1"/>
    <col min="9949" max="9950" width="9.140625" style="26" collapsed="1"/>
    <col min="9951" max="9951" width="8.85546875" style="26" customWidth="1" collapsed="1"/>
    <col min="9952" max="10196" width="9.140625" style="26" collapsed="1"/>
    <col min="10197" max="10197" width="18.140625" style="26" bestFit="1" customWidth="1" collapsed="1"/>
    <col min="10198" max="10198" width="12.42578125" style="26" bestFit="1" customWidth="1" collapsed="1"/>
    <col min="10199" max="10199" width="11.42578125" style="26" bestFit="1" customWidth="1" collapsed="1"/>
    <col min="10200" max="10200" width="14.85546875" style="26" bestFit="1" customWidth="1" collapsed="1"/>
    <col min="10201" max="10201" width="3.42578125" style="26" customWidth="1" collapsed="1"/>
    <col min="10202" max="10202" width="17.85546875" style="26" bestFit="1" customWidth="1" collapsed="1"/>
    <col min="10203" max="10203" width="9.140625" style="26" collapsed="1"/>
    <col min="10204" max="10204" width="14.85546875" style="26" bestFit="1" customWidth="1" collapsed="1"/>
    <col min="10205" max="10206" width="9.140625" style="26" collapsed="1"/>
    <col min="10207" max="10207" width="8.85546875" style="26" customWidth="1" collapsed="1"/>
    <col min="10208" max="10452" width="9.140625" style="26" collapsed="1"/>
    <col min="10453" max="10453" width="18.140625" style="26" bestFit="1" customWidth="1" collapsed="1"/>
    <col min="10454" max="10454" width="12.42578125" style="26" bestFit="1" customWidth="1" collapsed="1"/>
    <col min="10455" max="10455" width="11.42578125" style="26" bestFit="1" customWidth="1" collapsed="1"/>
    <col min="10456" max="10456" width="14.85546875" style="26" bestFit="1" customWidth="1" collapsed="1"/>
    <col min="10457" max="10457" width="3.42578125" style="26" customWidth="1" collapsed="1"/>
    <col min="10458" max="10458" width="17.85546875" style="26" bestFit="1" customWidth="1" collapsed="1"/>
    <col min="10459" max="10459" width="9.140625" style="26" collapsed="1"/>
    <col min="10460" max="10460" width="14.85546875" style="26" bestFit="1" customWidth="1" collapsed="1"/>
    <col min="10461" max="10462" width="9.140625" style="26" collapsed="1"/>
    <col min="10463" max="10463" width="8.85546875" style="26" customWidth="1" collapsed="1"/>
    <col min="10464" max="10708" width="9.140625" style="26" collapsed="1"/>
    <col min="10709" max="10709" width="18.140625" style="26" bestFit="1" customWidth="1" collapsed="1"/>
    <col min="10710" max="10710" width="12.42578125" style="26" bestFit="1" customWidth="1" collapsed="1"/>
    <col min="10711" max="10711" width="11.42578125" style="26" bestFit="1" customWidth="1" collapsed="1"/>
    <col min="10712" max="10712" width="14.85546875" style="26" bestFit="1" customWidth="1" collapsed="1"/>
    <col min="10713" max="10713" width="3.42578125" style="26" customWidth="1" collapsed="1"/>
    <col min="10714" max="10714" width="17.85546875" style="26" bestFit="1" customWidth="1" collapsed="1"/>
    <col min="10715" max="10715" width="9.140625" style="26" collapsed="1"/>
    <col min="10716" max="10716" width="14.85546875" style="26" bestFit="1" customWidth="1" collapsed="1"/>
    <col min="10717" max="10718" width="9.140625" style="26" collapsed="1"/>
    <col min="10719" max="10719" width="8.85546875" style="26" customWidth="1" collapsed="1"/>
    <col min="10720" max="10964" width="9.140625" style="26" collapsed="1"/>
    <col min="10965" max="10965" width="18.140625" style="26" bestFit="1" customWidth="1" collapsed="1"/>
    <col min="10966" max="10966" width="12.42578125" style="26" bestFit="1" customWidth="1" collapsed="1"/>
    <col min="10967" max="10967" width="11.42578125" style="26" bestFit="1" customWidth="1" collapsed="1"/>
    <col min="10968" max="10968" width="14.85546875" style="26" bestFit="1" customWidth="1" collapsed="1"/>
    <col min="10969" max="10969" width="3.42578125" style="26" customWidth="1" collapsed="1"/>
    <col min="10970" max="10970" width="17.85546875" style="26" bestFit="1" customWidth="1" collapsed="1"/>
    <col min="10971" max="10971" width="9.140625" style="26" collapsed="1"/>
    <col min="10972" max="10972" width="14.85546875" style="26" bestFit="1" customWidth="1" collapsed="1"/>
    <col min="10973" max="10974" width="9.140625" style="26" collapsed="1"/>
    <col min="10975" max="10975" width="8.85546875" style="26" customWidth="1" collapsed="1"/>
    <col min="10976" max="11220" width="9.140625" style="26" collapsed="1"/>
    <col min="11221" max="11221" width="18.140625" style="26" bestFit="1" customWidth="1" collapsed="1"/>
    <col min="11222" max="11222" width="12.42578125" style="26" bestFit="1" customWidth="1" collapsed="1"/>
    <col min="11223" max="11223" width="11.42578125" style="26" bestFit="1" customWidth="1" collapsed="1"/>
    <col min="11224" max="11224" width="14.85546875" style="26" bestFit="1" customWidth="1" collapsed="1"/>
    <col min="11225" max="11225" width="3.42578125" style="26" customWidth="1" collapsed="1"/>
    <col min="11226" max="11226" width="17.85546875" style="26" bestFit="1" customWidth="1" collapsed="1"/>
    <col min="11227" max="11227" width="9.140625" style="26" collapsed="1"/>
    <col min="11228" max="11228" width="14.85546875" style="26" bestFit="1" customWidth="1" collapsed="1"/>
    <col min="11229" max="11230" width="9.140625" style="26" collapsed="1"/>
    <col min="11231" max="11231" width="8.85546875" style="26" customWidth="1" collapsed="1"/>
    <col min="11232" max="11476" width="9.140625" style="26" collapsed="1"/>
    <col min="11477" max="11477" width="18.140625" style="26" bestFit="1" customWidth="1" collapsed="1"/>
    <col min="11478" max="11478" width="12.42578125" style="26" bestFit="1" customWidth="1" collapsed="1"/>
    <col min="11479" max="11479" width="11.42578125" style="26" bestFit="1" customWidth="1" collapsed="1"/>
    <col min="11480" max="11480" width="14.85546875" style="26" bestFit="1" customWidth="1" collapsed="1"/>
    <col min="11481" max="11481" width="3.42578125" style="26" customWidth="1" collapsed="1"/>
    <col min="11482" max="11482" width="17.85546875" style="26" bestFit="1" customWidth="1" collapsed="1"/>
    <col min="11483" max="11483" width="9.140625" style="26" collapsed="1"/>
    <col min="11484" max="11484" width="14.85546875" style="26" bestFit="1" customWidth="1" collapsed="1"/>
    <col min="11485" max="11486" width="9.140625" style="26" collapsed="1"/>
    <col min="11487" max="11487" width="8.85546875" style="26" customWidth="1" collapsed="1"/>
    <col min="11488" max="11732" width="9.140625" style="26" collapsed="1"/>
    <col min="11733" max="11733" width="18.140625" style="26" bestFit="1" customWidth="1" collapsed="1"/>
    <col min="11734" max="11734" width="12.42578125" style="26" bestFit="1" customWidth="1" collapsed="1"/>
    <col min="11735" max="11735" width="11.42578125" style="26" bestFit="1" customWidth="1" collapsed="1"/>
    <col min="11736" max="11736" width="14.85546875" style="26" bestFit="1" customWidth="1" collapsed="1"/>
    <col min="11737" max="11737" width="3.42578125" style="26" customWidth="1" collapsed="1"/>
    <col min="11738" max="11738" width="17.85546875" style="26" bestFit="1" customWidth="1" collapsed="1"/>
    <col min="11739" max="11739" width="9.140625" style="26" collapsed="1"/>
    <col min="11740" max="11740" width="14.85546875" style="26" bestFit="1" customWidth="1" collapsed="1"/>
    <col min="11741" max="11742" width="9.140625" style="26" collapsed="1"/>
    <col min="11743" max="11743" width="8.85546875" style="26" customWidth="1" collapsed="1"/>
    <col min="11744" max="11988" width="9.140625" style="26" collapsed="1"/>
    <col min="11989" max="11989" width="18.140625" style="26" bestFit="1" customWidth="1" collapsed="1"/>
    <col min="11990" max="11990" width="12.42578125" style="26" bestFit="1" customWidth="1" collapsed="1"/>
    <col min="11991" max="11991" width="11.42578125" style="26" bestFit="1" customWidth="1" collapsed="1"/>
    <col min="11992" max="11992" width="14.85546875" style="26" bestFit="1" customWidth="1" collapsed="1"/>
    <col min="11993" max="11993" width="3.42578125" style="26" customWidth="1" collapsed="1"/>
    <col min="11994" max="11994" width="17.85546875" style="26" bestFit="1" customWidth="1" collapsed="1"/>
    <col min="11995" max="11995" width="9.140625" style="26" collapsed="1"/>
    <col min="11996" max="11996" width="14.85546875" style="26" bestFit="1" customWidth="1" collapsed="1"/>
    <col min="11997" max="11998" width="9.140625" style="26" collapsed="1"/>
    <col min="11999" max="11999" width="8.85546875" style="26" customWidth="1" collapsed="1"/>
    <col min="12000" max="12244" width="9.140625" style="26" collapsed="1"/>
    <col min="12245" max="12245" width="18.140625" style="26" bestFit="1" customWidth="1" collapsed="1"/>
    <col min="12246" max="12246" width="12.42578125" style="26" bestFit="1" customWidth="1" collapsed="1"/>
    <col min="12247" max="12247" width="11.42578125" style="26" bestFit="1" customWidth="1" collapsed="1"/>
    <col min="12248" max="12248" width="14.85546875" style="26" bestFit="1" customWidth="1" collapsed="1"/>
    <col min="12249" max="12249" width="3.42578125" style="26" customWidth="1" collapsed="1"/>
    <col min="12250" max="12250" width="17.85546875" style="26" bestFit="1" customWidth="1" collapsed="1"/>
    <col min="12251" max="12251" width="9.140625" style="26" collapsed="1"/>
    <col min="12252" max="12252" width="14.85546875" style="26" bestFit="1" customWidth="1" collapsed="1"/>
    <col min="12253" max="12254" width="9.140625" style="26" collapsed="1"/>
    <col min="12255" max="12255" width="8.85546875" style="26" customWidth="1" collapsed="1"/>
    <col min="12256" max="12500" width="9.140625" style="26" collapsed="1"/>
    <col min="12501" max="12501" width="18.140625" style="26" bestFit="1" customWidth="1" collapsed="1"/>
    <col min="12502" max="12502" width="12.42578125" style="26" bestFit="1" customWidth="1" collapsed="1"/>
    <col min="12503" max="12503" width="11.42578125" style="26" bestFit="1" customWidth="1" collapsed="1"/>
    <col min="12504" max="12504" width="14.85546875" style="26" bestFit="1" customWidth="1" collapsed="1"/>
    <col min="12505" max="12505" width="3.42578125" style="26" customWidth="1" collapsed="1"/>
    <col min="12506" max="12506" width="17.85546875" style="26" bestFit="1" customWidth="1" collapsed="1"/>
    <col min="12507" max="12507" width="9.140625" style="26" collapsed="1"/>
    <col min="12508" max="12508" width="14.85546875" style="26" bestFit="1" customWidth="1" collapsed="1"/>
    <col min="12509" max="12510" width="9.140625" style="26" collapsed="1"/>
    <col min="12511" max="12511" width="8.85546875" style="26" customWidth="1" collapsed="1"/>
    <col min="12512" max="12756" width="9.140625" style="26" collapsed="1"/>
    <col min="12757" max="12757" width="18.140625" style="26" bestFit="1" customWidth="1" collapsed="1"/>
    <col min="12758" max="12758" width="12.42578125" style="26" bestFit="1" customWidth="1" collapsed="1"/>
    <col min="12759" max="12759" width="11.42578125" style="26" bestFit="1" customWidth="1" collapsed="1"/>
    <col min="12760" max="12760" width="14.85546875" style="26" bestFit="1" customWidth="1" collapsed="1"/>
    <col min="12761" max="12761" width="3.42578125" style="26" customWidth="1" collapsed="1"/>
    <col min="12762" max="12762" width="17.85546875" style="26" bestFit="1" customWidth="1" collapsed="1"/>
    <col min="12763" max="12763" width="9.140625" style="26" collapsed="1"/>
    <col min="12764" max="12764" width="14.85546875" style="26" bestFit="1" customWidth="1" collapsed="1"/>
    <col min="12765" max="12766" width="9.140625" style="26" collapsed="1"/>
    <col min="12767" max="12767" width="8.85546875" style="26" customWidth="1" collapsed="1"/>
    <col min="12768" max="13012" width="9.140625" style="26" collapsed="1"/>
    <col min="13013" max="13013" width="18.140625" style="26" bestFit="1" customWidth="1" collapsed="1"/>
    <col min="13014" max="13014" width="12.42578125" style="26" bestFit="1" customWidth="1" collapsed="1"/>
    <col min="13015" max="13015" width="11.42578125" style="26" bestFit="1" customWidth="1" collapsed="1"/>
    <col min="13016" max="13016" width="14.85546875" style="26" bestFit="1" customWidth="1" collapsed="1"/>
    <col min="13017" max="13017" width="3.42578125" style="26" customWidth="1" collapsed="1"/>
    <col min="13018" max="13018" width="17.85546875" style="26" bestFit="1" customWidth="1" collapsed="1"/>
    <col min="13019" max="13019" width="9.140625" style="26" collapsed="1"/>
    <col min="13020" max="13020" width="14.85546875" style="26" bestFit="1" customWidth="1" collapsed="1"/>
    <col min="13021" max="13022" width="9.140625" style="26" collapsed="1"/>
    <col min="13023" max="13023" width="8.85546875" style="26" customWidth="1" collapsed="1"/>
    <col min="13024" max="13268" width="9.140625" style="26" collapsed="1"/>
    <col min="13269" max="13269" width="18.140625" style="26" bestFit="1" customWidth="1" collapsed="1"/>
    <col min="13270" max="13270" width="12.42578125" style="26" bestFit="1" customWidth="1" collapsed="1"/>
    <col min="13271" max="13271" width="11.42578125" style="26" bestFit="1" customWidth="1" collapsed="1"/>
    <col min="13272" max="13272" width="14.85546875" style="26" bestFit="1" customWidth="1" collapsed="1"/>
    <col min="13273" max="13273" width="3.42578125" style="26" customWidth="1" collapsed="1"/>
    <col min="13274" max="13274" width="17.85546875" style="26" bestFit="1" customWidth="1" collapsed="1"/>
    <col min="13275" max="13275" width="9.140625" style="26" collapsed="1"/>
    <col min="13276" max="13276" width="14.85546875" style="26" bestFit="1" customWidth="1" collapsed="1"/>
    <col min="13277" max="13278" width="9.140625" style="26" collapsed="1"/>
    <col min="13279" max="13279" width="8.85546875" style="26" customWidth="1" collapsed="1"/>
    <col min="13280" max="13524" width="9.140625" style="26" collapsed="1"/>
    <col min="13525" max="13525" width="18.140625" style="26" bestFit="1" customWidth="1" collapsed="1"/>
    <col min="13526" max="13526" width="12.42578125" style="26" bestFit="1" customWidth="1" collapsed="1"/>
    <col min="13527" max="13527" width="11.42578125" style="26" bestFit="1" customWidth="1" collapsed="1"/>
    <col min="13528" max="13528" width="14.85546875" style="26" bestFit="1" customWidth="1" collapsed="1"/>
    <col min="13529" max="13529" width="3.42578125" style="26" customWidth="1" collapsed="1"/>
    <col min="13530" max="13530" width="17.85546875" style="26" bestFit="1" customWidth="1" collapsed="1"/>
    <col min="13531" max="13531" width="9.140625" style="26" collapsed="1"/>
    <col min="13532" max="13532" width="14.85546875" style="26" bestFit="1" customWidth="1" collapsed="1"/>
    <col min="13533" max="13534" width="9.140625" style="26" collapsed="1"/>
    <col min="13535" max="13535" width="8.85546875" style="26" customWidth="1" collapsed="1"/>
    <col min="13536" max="13780" width="9.140625" style="26" collapsed="1"/>
    <col min="13781" max="13781" width="18.140625" style="26" bestFit="1" customWidth="1" collapsed="1"/>
    <col min="13782" max="13782" width="12.42578125" style="26" bestFit="1" customWidth="1" collapsed="1"/>
    <col min="13783" max="13783" width="11.42578125" style="26" bestFit="1" customWidth="1" collapsed="1"/>
    <col min="13784" max="13784" width="14.85546875" style="26" bestFit="1" customWidth="1" collapsed="1"/>
    <col min="13785" max="13785" width="3.42578125" style="26" customWidth="1" collapsed="1"/>
    <col min="13786" max="13786" width="17.85546875" style="26" bestFit="1" customWidth="1" collapsed="1"/>
    <col min="13787" max="13787" width="9.140625" style="26" collapsed="1"/>
    <col min="13788" max="13788" width="14.85546875" style="26" bestFit="1" customWidth="1" collapsed="1"/>
    <col min="13789" max="13790" width="9.140625" style="26" collapsed="1"/>
    <col min="13791" max="13791" width="8.85546875" style="26" customWidth="1" collapsed="1"/>
    <col min="13792" max="14036" width="9.140625" style="26" collapsed="1"/>
    <col min="14037" max="14037" width="18.140625" style="26" bestFit="1" customWidth="1" collapsed="1"/>
    <col min="14038" max="14038" width="12.42578125" style="26" bestFit="1" customWidth="1" collapsed="1"/>
    <col min="14039" max="14039" width="11.42578125" style="26" bestFit="1" customWidth="1" collapsed="1"/>
    <col min="14040" max="14040" width="14.85546875" style="26" bestFit="1" customWidth="1" collapsed="1"/>
    <col min="14041" max="14041" width="3.42578125" style="26" customWidth="1" collapsed="1"/>
    <col min="14042" max="14042" width="17.85546875" style="26" bestFit="1" customWidth="1" collapsed="1"/>
    <col min="14043" max="14043" width="9.140625" style="26" collapsed="1"/>
    <col min="14044" max="14044" width="14.85546875" style="26" bestFit="1" customWidth="1" collapsed="1"/>
    <col min="14045" max="14046" width="9.140625" style="26" collapsed="1"/>
    <col min="14047" max="14047" width="8.85546875" style="26" customWidth="1" collapsed="1"/>
    <col min="14048" max="14292" width="9.140625" style="26" collapsed="1"/>
    <col min="14293" max="14293" width="18.140625" style="26" bestFit="1" customWidth="1" collapsed="1"/>
    <col min="14294" max="14294" width="12.42578125" style="26" bestFit="1" customWidth="1" collapsed="1"/>
    <col min="14295" max="14295" width="11.42578125" style="26" bestFit="1" customWidth="1" collapsed="1"/>
    <col min="14296" max="14296" width="14.85546875" style="26" bestFit="1" customWidth="1" collapsed="1"/>
    <col min="14297" max="14297" width="3.42578125" style="26" customWidth="1" collapsed="1"/>
    <col min="14298" max="14298" width="17.85546875" style="26" bestFit="1" customWidth="1" collapsed="1"/>
    <col min="14299" max="14299" width="9.140625" style="26" collapsed="1"/>
    <col min="14300" max="14300" width="14.85546875" style="26" bestFit="1" customWidth="1" collapsed="1"/>
    <col min="14301" max="14302" width="9.140625" style="26" collapsed="1"/>
    <col min="14303" max="14303" width="8.85546875" style="26" customWidth="1" collapsed="1"/>
    <col min="14304" max="14548" width="9.140625" style="26" collapsed="1"/>
    <col min="14549" max="14549" width="18.140625" style="26" bestFit="1" customWidth="1" collapsed="1"/>
    <col min="14550" max="14550" width="12.42578125" style="26" bestFit="1" customWidth="1" collapsed="1"/>
    <col min="14551" max="14551" width="11.42578125" style="26" bestFit="1" customWidth="1" collapsed="1"/>
    <col min="14552" max="14552" width="14.85546875" style="26" bestFit="1" customWidth="1" collapsed="1"/>
    <col min="14553" max="14553" width="3.42578125" style="26" customWidth="1" collapsed="1"/>
    <col min="14554" max="14554" width="17.85546875" style="26" bestFit="1" customWidth="1" collapsed="1"/>
    <col min="14555" max="14555" width="9.140625" style="26" collapsed="1"/>
    <col min="14556" max="14556" width="14.85546875" style="26" bestFit="1" customWidth="1" collapsed="1"/>
    <col min="14557" max="14558" width="9.140625" style="26" collapsed="1"/>
    <col min="14559" max="14559" width="8.85546875" style="26" customWidth="1" collapsed="1"/>
    <col min="14560" max="14804" width="9.140625" style="26" collapsed="1"/>
    <col min="14805" max="14805" width="18.140625" style="26" bestFit="1" customWidth="1" collapsed="1"/>
    <col min="14806" max="14806" width="12.42578125" style="26" bestFit="1" customWidth="1" collapsed="1"/>
    <col min="14807" max="14807" width="11.42578125" style="26" bestFit="1" customWidth="1" collapsed="1"/>
    <col min="14808" max="14808" width="14.85546875" style="26" bestFit="1" customWidth="1" collapsed="1"/>
    <col min="14809" max="14809" width="3.42578125" style="26" customWidth="1" collapsed="1"/>
    <col min="14810" max="14810" width="17.85546875" style="26" bestFit="1" customWidth="1" collapsed="1"/>
    <col min="14811" max="14811" width="9.140625" style="26" collapsed="1"/>
    <col min="14812" max="14812" width="14.85546875" style="26" bestFit="1" customWidth="1" collapsed="1"/>
    <col min="14813" max="14814" width="9.140625" style="26" collapsed="1"/>
    <col min="14815" max="14815" width="8.85546875" style="26" customWidth="1" collapsed="1"/>
    <col min="14816" max="15060" width="9.140625" style="26" collapsed="1"/>
    <col min="15061" max="15061" width="18.140625" style="26" bestFit="1" customWidth="1" collapsed="1"/>
    <col min="15062" max="15062" width="12.42578125" style="26" bestFit="1" customWidth="1" collapsed="1"/>
    <col min="15063" max="15063" width="11.42578125" style="26" bestFit="1" customWidth="1" collapsed="1"/>
    <col min="15064" max="15064" width="14.85546875" style="26" bestFit="1" customWidth="1" collapsed="1"/>
    <col min="15065" max="15065" width="3.42578125" style="26" customWidth="1" collapsed="1"/>
    <col min="15066" max="15066" width="17.85546875" style="26" bestFit="1" customWidth="1" collapsed="1"/>
    <col min="15067" max="15067" width="9.140625" style="26" collapsed="1"/>
    <col min="15068" max="15068" width="14.85546875" style="26" bestFit="1" customWidth="1" collapsed="1"/>
    <col min="15069" max="15070" width="9.140625" style="26" collapsed="1"/>
    <col min="15071" max="15071" width="8.85546875" style="26" customWidth="1" collapsed="1"/>
    <col min="15072" max="15316" width="9.140625" style="26" collapsed="1"/>
    <col min="15317" max="15317" width="18.140625" style="26" bestFit="1" customWidth="1" collapsed="1"/>
    <col min="15318" max="15318" width="12.42578125" style="26" bestFit="1" customWidth="1" collapsed="1"/>
    <col min="15319" max="15319" width="11.42578125" style="26" bestFit="1" customWidth="1" collapsed="1"/>
    <col min="15320" max="15320" width="14.85546875" style="26" bestFit="1" customWidth="1" collapsed="1"/>
    <col min="15321" max="15321" width="3.42578125" style="26" customWidth="1" collapsed="1"/>
    <col min="15322" max="15322" width="17.85546875" style="26" bestFit="1" customWidth="1" collapsed="1"/>
    <col min="15323" max="15323" width="9.140625" style="26" collapsed="1"/>
    <col min="15324" max="15324" width="14.85546875" style="26" bestFit="1" customWidth="1" collapsed="1"/>
    <col min="15325" max="15326" width="9.140625" style="26" collapsed="1"/>
    <col min="15327" max="15327" width="8.85546875" style="26" customWidth="1" collapsed="1"/>
    <col min="15328" max="15572" width="9.140625" style="26" collapsed="1"/>
    <col min="15573" max="15573" width="18.140625" style="26" bestFit="1" customWidth="1" collapsed="1"/>
    <col min="15574" max="15574" width="12.42578125" style="26" bestFit="1" customWidth="1" collapsed="1"/>
    <col min="15575" max="15575" width="11.42578125" style="26" bestFit="1" customWidth="1" collapsed="1"/>
    <col min="15576" max="15576" width="14.85546875" style="26" bestFit="1" customWidth="1" collapsed="1"/>
    <col min="15577" max="15577" width="3.42578125" style="26" customWidth="1" collapsed="1"/>
    <col min="15578" max="15578" width="17.85546875" style="26" bestFit="1" customWidth="1" collapsed="1"/>
    <col min="15579" max="15579" width="9.140625" style="26" collapsed="1"/>
    <col min="15580" max="15580" width="14.85546875" style="26" bestFit="1" customWidth="1" collapsed="1"/>
    <col min="15581" max="15582" width="9.140625" style="26" collapsed="1"/>
    <col min="15583" max="15583" width="8.85546875" style="26" customWidth="1" collapsed="1"/>
    <col min="15584" max="15828" width="9.140625" style="26" collapsed="1"/>
    <col min="15829" max="15829" width="18.140625" style="26" bestFit="1" customWidth="1" collapsed="1"/>
    <col min="15830" max="15830" width="12.42578125" style="26" bestFit="1" customWidth="1" collapsed="1"/>
    <col min="15831" max="15831" width="11.42578125" style="26" bestFit="1" customWidth="1" collapsed="1"/>
    <col min="15832" max="15832" width="14.85546875" style="26" bestFit="1" customWidth="1" collapsed="1"/>
    <col min="15833" max="15833" width="3.42578125" style="26" customWidth="1" collapsed="1"/>
    <col min="15834" max="15834" width="17.85546875" style="26" bestFit="1" customWidth="1" collapsed="1"/>
    <col min="15835" max="15835" width="9.140625" style="26" collapsed="1"/>
    <col min="15836" max="15836" width="14.85546875" style="26" bestFit="1" customWidth="1" collapsed="1"/>
    <col min="15837" max="15838" width="9.140625" style="26" collapsed="1"/>
    <col min="15839" max="15839" width="8.85546875" style="26" customWidth="1" collapsed="1"/>
    <col min="15840" max="16084" width="9.140625" style="26" collapsed="1"/>
    <col min="16085" max="16085" width="18.140625" style="26" bestFit="1" customWidth="1" collapsed="1"/>
    <col min="16086" max="16086" width="12.42578125" style="26" bestFit="1" customWidth="1" collapsed="1"/>
    <col min="16087" max="16087" width="11.42578125" style="26" bestFit="1" customWidth="1" collapsed="1"/>
    <col min="16088" max="16088" width="14.85546875" style="26" bestFit="1" customWidth="1" collapsed="1"/>
    <col min="16089" max="16089" width="3.42578125" style="26" customWidth="1" collapsed="1"/>
    <col min="16090" max="16090" width="17.85546875" style="26" bestFit="1" customWidth="1" collapsed="1"/>
    <col min="16091" max="16091" width="9.140625" style="26" collapsed="1"/>
    <col min="16092" max="16092" width="14.85546875" style="26" bestFit="1" customWidth="1" collapsed="1"/>
    <col min="16093" max="16094" width="9.140625" style="26" collapsed="1"/>
    <col min="16095" max="16095" width="8.85546875" style="26" customWidth="1" collapsed="1"/>
    <col min="16096" max="16359" width="9.140625" style="26" collapsed="1"/>
    <col min="16360" max="16384" width="9.140625" style="26" customWidth="1" collapsed="1"/>
  </cols>
  <sheetData>
    <row r="1" spans="1:4" ht="15">
      <c r="A1" s="23" t="s">
        <v>14</v>
      </c>
      <c r="B1" s="23" t="s">
        <v>15</v>
      </c>
      <c r="C1" s="24" t="s">
        <v>16</v>
      </c>
      <c r="D1" s="25" t="s">
        <v>17</v>
      </c>
    </row>
    <row r="2" spans="1:4">
      <c r="A2" s="27" t="s">
        <v>18</v>
      </c>
      <c r="B2" s="28">
        <v>1980</v>
      </c>
      <c r="C2" s="30">
        <v>1.02</v>
      </c>
      <c r="D2" s="52">
        <f t="shared" ref="D2:D38" si="0">TRUNC(IF(C2,(D3*C2),""),5)</f>
        <v>1.99048</v>
      </c>
    </row>
    <row r="3" spans="1:4">
      <c r="A3" s="27" t="s">
        <v>19</v>
      </c>
      <c r="B3" s="28">
        <v>1981</v>
      </c>
      <c r="C3" s="30">
        <v>1.02</v>
      </c>
      <c r="D3" s="52">
        <f t="shared" si="0"/>
        <v>1.95146</v>
      </c>
    </row>
    <row r="4" spans="1:4">
      <c r="A4" s="27" t="s">
        <v>20</v>
      </c>
      <c r="B4" s="28">
        <v>1982</v>
      </c>
      <c r="C4" s="30">
        <v>1.01</v>
      </c>
      <c r="D4" s="52">
        <f t="shared" si="0"/>
        <v>1.9132</v>
      </c>
    </row>
    <row r="5" spans="1:4">
      <c r="A5" s="27" t="s">
        <v>21</v>
      </c>
      <c r="B5" s="28">
        <v>1983</v>
      </c>
      <c r="C5" s="30">
        <v>1.02</v>
      </c>
      <c r="D5" s="52">
        <f t="shared" si="0"/>
        <v>1.8942600000000001</v>
      </c>
    </row>
    <row r="6" spans="1:4">
      <c r="A6" s="27" t="s">
        <v>22</v>
      </c>
      <c r="B6" s="28">
        <v>1984</v>
      </c>
      <c r="C6" s="30">
        <v>1.02</v>
      </c>
      <c r="D6" s="52">
        <f t="shared" si="0"/>
        <v>1.8571200000000001</v>
      </c>
    </row>
    <row r="7" spans="1:4">
      <c r="A7" s="27" t="s">
        <v>23</v>
      </c>
      <c r="B7" s="28">
        <v>1985</v>
      </c>
      <c r="C7" s="30">
        <v>1.02</v>
      </c>
      <c r="D7" s="52">
        <f t="shared" si="0"/>
        <v>1.8207100000000001</v>
      </c>
    </row>
    <row r="8" spans="1:4">
      <c r="A8" s="27" t="s">
        <v>24</v>
      </c>
      <c r="B8" s="28">
        <v>1986</v>
      </c>
      <c r="C8" s="30">
        <v>1.02</v>
      </c>
      <c r="D8" s="52">
        <f t="shared" si="0"/>
        <v>1.78501</v>
      </c>
    </row>
    <row r="9" spans="1:4">
      <c r="A9" s="27" t="s">
        <v>25</v>
      </c>
      <c r="B9" s="28">
        <v>1987</v>
      </c>
      <c r="C9" s="30">
        <v>1.02</v>
      </c>
      <c r="D9" s="52">
        <f t="shared" si="0"/>
        <v>1.7500100000000001</v>
      </c>
    </row>
    <row r="10" spans="1:4">
      <c r="A10" s="27" t="s">
        <v>26</v>
      </c>
      <c r="B10" s="28">
        <v>1988</v>
      </c>
      <c r="C10" s="30">
        <v>1.02</v>
      </c>
      <c r="D10" s="52">
        <f t="shared" si="0"/>
        <v>1.7157</v>
      </c>
    </row>
    <row r="11" spans="1:4">
      <c r="A11" s="27" t="s">
        <v>27</v>
      </c>
      <c r="B11" s="28">
        <v>1989</v>
      </c>
      <c r="C11" s="30">
        <v>1.02</v>
      </c>
      <c r="D11" s="52">
        <f t="shared" si="0"/>
        <v>1.6820600000000001</v>
      </c>
    </row>
    <row r="12" spans="1:4">
      <c r="A12" s="27" t="s">
        <v>28</v>
      </c>
      <c r="B12" s="28">
        <v>1990</v>
      </c>
      <c r="C12" s="30">
        <v>1.02</v>
      </c>
      <c r="D12" s="52">
        <f t="shared" si="0"/>
        <v>1.6490800000000001</v>
      </c>
    </row>
    <row r="13" spans="1:4">
      <c r="A13" s="27" t="s">
        <v>29</v>
      </c>
      <c r="B13" s="28">
        <v>1991</v>
      </c>
      <c r="C13" s="30">
        <v>1.02</v>
      </c>
      <c r="D13" s="52">
        <f t="shared" si="0"/>
        <v>1.6167499999999999</v>
      </c>
    </row>
    <row r="14" spans="1:4">
      <c r="A14" s="27" t="s">
        <v>30</v>
      </c>
      <c r="B14" s="28">
        <v>1992</v>
      </c>
      <c r="C14" s="30">
        <v>1.02</v>
      </c>
      <c r="D14" s="52">
        <f t="shared" si="0"/>
        <v>1.5850500000000001</v>
      </c>
    </row>
    <row r="15" spans="1:4">
      <c r="A15" s="27" t="s">
        <v>31</v>
      </c>
      <c r="B15" s="28">
        <v>1993</v>
      </c>
      <c r="C15" s="30">
        <v>1.02</v>
      </c>
      <c r="D15" s="52">
        <f t="shared" si="0"/>
        <v>1.5539799999999999</v>
      </c>
    </row>
    <row r="16" spans="1:4">
      <c r="A16" s="27" t="s">
        <v>32</v>
      </c>
      <c r="B16" s="28">
        <v>1994</v>
      </c>
      <c r="C16" s="30">
        <v>1.0119</v>
      </c>
      <c r="D16" s="52">
        <f t="shared" si="0"/>
        <v>1.5235099999999999</v>
      </c>
    </row>
    <row r="17" spans="1:4">
      <c r="A17" s="27" t="s">
        <v>33</v>
      </c>
      <c r="B17" s="28">
        <v>1995</v>
      </c>
      <c r="C17" s="30">
        <v>1.0111000000000001</v>
      </c>
      <c r="D17" s="52">
        <f t="shared" si="0"/>
        <v>1.5056</v>
      </c>
    </row>
    <row r="18" spans="1:4">
      <c r="A18" s="27" t="s">
        <v>34</v>
      </c>
      <c r="B18" s="28">
        <v>1996</v>
      </c>
      <c r="C18" s="30">
        <v>1.02</v>
      </c>
      <c r="D18" s="52">
        <f t="shared" si="0"/>
        <v>1.48908</v>
      </c>
    </row>
    <row r="19" spans="1:4">
      <c r="A19" s="27" t="s">
        <v>35</v>
      </c>
      <c r="B19" s="28">
        <v>1997</v>
      </c>
      <c r="C19" s="30">
        <v>1.02</v>
      </c>
      <c r="D19" s="52">
        <f t="shared" si="0"/>
        <v>1.4598899999999999</v>
      </c>
    </row>
    <row r="20" spans="1:4">
      <c r="A20" s="27" t="s">
        <v>36</v>
      </c>
      <c r="B20" s="28">
        <v>1998</v>
      </c>
      <c r="C20" s="30">
        <v>1.0185299999999999</v>
      </c>
      <c r="D20" s="52">
        <f t="shared" si="0"/>
        <v>1.43127</v>
      </c>
    </row>
    <row r="21" spans="1:4">
      <c r="A21" s="27" t="s">
        <v>37</v>
      </c>
      <c r="B21" s="28">
        <v>1999</v>
      </c>
      <c r="C21" s="30">
        <v>1.02</v>
      </c>
      <c r="D21" s="52">
        <f t="shared" si="0"/>
        <v>1.40524</v>
      </c>
    </row>
    <row r="22" spans="1:4">
      <c r="A22" s="27" t="s">
        <v>38</v>
      </c>
      <c r="B22" s="28">
        <v>2000</v>
      </c>
      <c r="C22" s="30">
        <v>1.02</v>
      </c>
      <c r="D22" s="52">
        <f t="shared" si="0"/>
        <v>1.3776900000000001</v>
      </c>
    </row>
    <row r="23" spans="1:4">
      <c r="A23" s="27" t="s">
        <v>39</v>
      </c>
      <c r="B23" s="28">
        <v>2001</v>
      </c>
      <c r="C23" s="30">
        <v>1.02</v>
      </c>
      <c r="D23" s="52">
        <f t="shared" si="0"/>
        <v>1.3506800000000001</v>
      </c>
    </row>
    <row r="24" spans="1:4">
      <c r="A24" s="27" t="s">
        <v>40</v>
      </c>
      <c r="B24" s="28">
        <v>2002</v>
      </c>
      <c r="C24" s="30">
        <v>1.02</v>
      </c>
      <c r="D24" s="52">
        <f t="shared" si="0"/>
        <v>1.3242</v>
      </c>
    </row>
    <row r="25" spans="1:4">
      <c r="A25" s="27" t="s">
        <v>41</v>
      </c>
      <c r="B25" s="28">
        <v>2003</v>
      </c>
      <c r="C25" s="30">
        <v>1.01867</v>
      </c>
      <c r="D25" s="52">
        <f t="shared" si="0"/>
        <v>1.2982400000000001</v>
      </c>
    </row>
    <row r="26" spans="1:4">
      <c r="A26" s="27" t="s">
        <v>42</v>
      </c>
      <c r="B26" s="28">
        <v>2004</v>
      </c>
      <c r="C26" s="30">
        <v>1.02</v>
      </c>
      <c r="D26" s="52">
        <f t="shared" si="0"/>
        <v>1.2744500000000001</v>
      </c>
    </row>
    <row r="27" spans="1:4">
      <c r="A27" s="27" t="s">
        <v>43</v>
      </c>
      <c r="B27" s="28">
        <v>2005</v>
      </c>
      <c r="C27" s="30">
        <v>1.02</v>
      </c>
      <c r="D27" s="52">
        <f t="shared" si="0"/>
        <v>1.2494700000000001</v>
      </c>
    </row>
    <row r="28" spans="1:4">
      <c r="A28" s="27" t="s">
        <v>44</v>
      </c>
      <c r="B28" s="28">
        <v>2006</v>
      </c>
      <c r="C28" s="30">
        <v>1.02</v>
      </c>
      <c r="D28" s="52">
        <f t="shared" si="0"/>
        <v>1.22498</v>
      </c>
    </row>
    <row r="29" spans="1:4">
      <c r="A29" s="27" t="s">
        <v>45</v>
      </c>
      <c r="B29" s="28">
        <v>2007</v>
      </c>
      <c r="C29" s="30">
        <v>1.02</v>
      </c>
      <c r="D29" s="52">
        <f t="shared" si="0"/>
        <v>1.2009700000000001</v>
      </c>
    </row>
    <row r="30" spans="1:4">
      <c r="A30" s="27" t="s">
        <v>46</v>
      </c>
      <c r="B30" s="28">
        <v>2008</v>
      </c>
      <c r="C30" s="30">
        <v>1.02</v>
      </c>
      <c r="D30" s="52">
        <f t="shared" si="0"/>
        <v>1.17743</v>
      </c>
    </row>
    <row r="31" spans="1:4">
      <c r="A31" s="27" t="s">
        <v>47</v>
      </c>
      <c r="B31" s="28">
        <v>2009</v>
      </c>
      <c r="C31" s="30">
        <v>0.99763000000000002</v>
      </c>
      <c r="D31" s="52">
        <f t="shared" si="0"/>
        <v>1.15435</v>
      </c>
    </row>
    <row r="32" spans="1:4">
      <c r="A32" s="27" t="s">
        <v>48</v>
      </c>
      <c r="B32" s="28">
        <v>2010</v>
      </c>
      <c r="C32" s="30">
        <v>1.00753</v>
      </c>
      <c r="D32" s="52">
        <f>TRUNC(IF(C32,(D33*C32),""),5)</f>
        <v>1.1571</v>
      </c>
    </row>
    <row r="33" spans="1:4">
      <c r="A33" s="27" t="s">
        <v>49</v>
      </c>
      <c r="B33" s="28">
        <v>2011</v>
      </c>
      <c r="C33" s="30">
        <v>1.02</v>
      </c>
      <c r="D33" s="52">
        <f t="shared" si="0"/>
        <v>1.14846</v>
      </c>
    </row>
    <row r="34" spans="1:4">
      <c r="A34" s="27" t="s">
        <v>50</v>
      </c>
      <c r="B34" s="28">
        <v>2012</v>
      </c>
      <c r="C34" s="30">
        <v>1.02</v>
      </c>
      <c r="D34" s="52">
        <f t="shared" si="0"/>
        <v>1.12595</v>
      </c>
    </row>
    <row r="35" spans="1:4">
      <c r="A35" s="27" t="s">
        <v>51</v>
      </c>
      <c r="B35" s="28">
        <v>2013</v>
      </c>
      <c r="C35" s="30">
        <v>1.00454</v>
      </c>
      <c r="D35" s="52">
        <f t="shared" si="0"/>
        <v>1.10388</v>
      </c>
    </row>
    <row r="36" spans="1:4">
      <c r="A36" s="27" t="s">
        <v>52</v>
      </c>
      <c r="B36" s="28">
        <v>2014</v>
      </c>
      <c r="C36" s="30">
        <v>1.0199800000000001</v>
      </c>
      <c r="D36" s="52">
        <f t="shared" si="0"/>
        <v>1.0989</v>
      </c>
    </row>
    <row r="37" spans="1:4">
      <c r="A37" s="27" t="s">
        <v>53</v>
      </c>
      <c r="B37" s="28">
        <v>2015</v>
      </c>
      <c r="C37" s="30">
        <v>1.01525</v>
      </c>
      <c r="D37" s="52">
        <f>TRUNC(IF(C37,(D38*C37),""),5)</f>
        <v>1.07738</v>
      </c>
    </row>
    <row r="38" spans="1:4">
      <c r="A38" s="27" t="s">
        <v>54</v>
      </c>
      <c r="B38" s="28">
        <v>2016</v>
      </c>
      <c r="C38" s="30">
        <v>1.02</v>
      </c>
      <c r="D38" s="52">
        <f t="shared" si="0"/>
        <v>1.0611999999999999</v>
      </c>
    </row>
    <row r="39" spans="1:4">
      <c r="A39" s="27" t="s">
        <v>55</v>
      </c>
      <c r="B39" s="28">
        <v>2017</v>
      </c>
      <c r="C39" s="30">
        <v>1.02</v>
      </c>
      <c r="D39" s="52">
        <f>TRUNC(IF(C39,(D40*C39),"0"),5)</f>
        <v>1.0404</v>
      </c>
    </row>
    <row r="40" spans="1:4">
      <c r="A40" s="27" t="s">
        <v>56</v>
      </c>
      <c r="B40" s="28">
        <v>2018</v>
      </c>
      <c r="C40" s="30">
        <v>1.02</v>
      </c>
      <c r="D40" s="52">
        <f>TRUNC(IF(C40,(D41*C40),"0"),5)</f>
        <v>1.02</v>
      </c>
    </row>
    <row r="41" spans="1:4">
      <c r="A41" s="82" t="s">
        <v>57</v>
      </c>
      <c r="B41" s="27">
        <v>2019</v>
      </c>
      <c r="C41" s="30">
        <v>1.02</v>
      </c>
      <c r="D41" s="52">
        <v>1</v>
      </c>
    </row>
    <row r="43" spans="1:4">
      <c r="D43" s="82"/>
    </row>
  </sheetData>
  <printOptions horizontalCentered="1"/>
  <pageMargins left="1" right="0" top="1" bottom="0.5" header="0.3" footer="0.3"/>
  <pageSetup orientation="portrait" r:id="rId1"/>
  <headerFooter>
    <oddHeader>&amp;CCPI Worksheet</oddHeader>
    <oddFooter>&amp;A</oddFooter>
  </headerFooter>
  <drawing r:id="rId2"/>
  <legacyDrawing r:id="rId3"/>
  <controls>
    <mc:AlternateContent xmlns:mc="http://schemas.openxmlformats.org/markup-compatibility/2006">
      <mc:Choice Requires="x14">
        <control shapeId="9256" r:id="rId4" name="Control 40">
          <controlPr defaultSize="0" autoPict="0" r:id="rId5">
            <anchor moveWithCells="1">
              <from>
                <xdr:col>4</xdr:col>
                <xdr:colOff>0</xdr:colOff>
                <xdr:row>42</xdr:row>
                <xdr:rowOff>0</xdr:rowOff>
              </from>
              <to>
                <xdr:col>4</xdr:col>
                <xdr:colOff>257175</xdr:colOff>
                <xdr:row>43</xdr:row>
                <xdr:rowOff>85725</xdr:rowOff>
              </to>
            </anchor>
          </controlPr>
        </control>
      </mc:Choice>
      <mc:Fallback>
        <control shapeId="9256" r:id="rId4" name="Control 40"/>
      </mc:Fallback>
    </mc:AlternateContent>
    <mc:AlternateContent xmlns:mc="http://schemas.openxmlformats.org/markup-compatibility/2006">
      <mc:Choice Requires="x14">
        <control shapeId="9255" r:id="rId6" name="Control 39">
          <controlPr defaultSize="0" autoPict="0" r:id="rId7">
            <anchor moveWithCells="1">
              <from>
                <xdr:col>4</xdr:col>
                <xdr:colOff>0</xdr:colOff>
                <xdr:row>41</xdr:row>
                <xdr:rowOff>0</xdr:rowOff>
              </from>
              <to>
                <xdr:col>4</xdr:col>
                <xdr:colOff>257175</xdr:colOff>
                <xdr:row>42</xdr:row>
                <xdr:rowOff>85725</xdr:rowOff>
              </to>
            </anchor>
          </controlPr>
        </control>
      </mc:Choice>
      <mc:Fallback>
        <control shapeId="9255" r:id="rId6" name="Control 39"/>
      </mc:Fallback>
    </mc:AlternateContent>
    <mc:AlternateContent xmlns:mc="http://schemas.openxmlformats.org/markup-compatibility/2006">
      <mc:Choice Requires="x14">
        <control shapeId="9254" r:id="rId8" name="Control 38">
          <controlPr defaultSize="0" autoPict="0" r:id="rId7">
            <anchor moveWithCells="1">
              <from>
                <xdr:col>4</xdr:col>
                <xdr:colOff>0</xdr:colOff>
                <xdr:row>40</xdr:row>
                <xdr:rowOff>0</xdr:rowOff>
              </from>
              <to>
                <xdr:col>4</xdr:col>
                <xdr:colOff>257175</xdr:colOff>
                <xdr:row>41</xdr:row>
                <xdr:rowOff>85725</xdr:rowOff>
              </to>
            </anchor>
          </controlPr>
        </control>
      </mc:Choice>
      <mc:Fallback>
        <control shapeId="9254" r:id="rId8" name="Control 38"/>
      </mc:Fallback>
    </mc:AlternateContent>
    <mc:AlternateContent xmlns:mc="http://schemas.openxmlformats.org/markup-compatibility/2006">
      <mc:Choice Requires="x14">
        <control shapeId="9253" r:id="rId9" name="Control 37">
          <controlPr defaultSize="0" autoPict="0" r:id="rId7">
            <anchor moveWithCells="1">
              <from>
                <xdr:col>4</xdr:col>
                <xdr:colOff>0</xdr:colOff>
                <xdr:row>39</xdr:row>
                <xdr:rowOff>0</xdr:rowOff>
              </from>
              <to>
                <xdr:col>4</xdr:col>
                <xdr:colOff>257175</xdr:colOff>
                <xdr:row>40</xdr:row>
                <xdr:rowOff>85725</xdr:rowOff>
              </to>
            </anchor>
          </controlPr>
        </control>
      </mc:Choice>
      <mc:Fallback>
        <control shapeId="9253" r:id="rId9" name="Control 37"/>
      </mc:Fallback>
    </mc:AlternateContent>
    <mc:AlternateContent xmlns:mc="http://schemas.openxmlformats.org/markup-compatibility/2006">
      <mc:Choice Requires="x14">
        <control shapeId="9252" r:id="rId10" name="Control 36">
          <controlPr defaultSize="0" autoPict="0" r:id="rId7">
            <anchor moveWithCells="1">
              <from>
                <xdr:col>4</xdr:col>
                <xdr:colOff>0</xdr:colOff>
                <xdr:row>38</xdr:row>
                <xdr:rowOff>0</xdr:rowOff>
              </from>
              <to>
                <xdr:col>4</xdr:col>
                <xdr:colOff>257175</xdr:colOff>
                <xdr:row>39</xdr:row>
                <xdr:rowOff>85725</xdr:rowOff>
              </to>
            </anchor>
          </controlPr>
        </control>
      </mc:Choice>
      <mc:Fallback>
        <control shapeId="9252" r:id="rId10" name="Control 36"/>
      </mc:Fallback>
    </mc:AlternateContent>
    <mc:AlternateContent xmlns:mc="http://schemas.openxmlformats.org/markup-compatibility/2006">
      <mc:Choice Requires="x14">
        <control shapeId="9251" r:id="rId11" name="Control 35">
          <controlPr defaultSize="0" autoPict="0" r:id="rId7">
            <anchor moveWithCells="1">
              <from>
                <xdr:col>4</xdr:col>
                <xdr:colOff>0</xdr:colOff>
                <xdr:row>37</xdr:row>
                <xdr:rowOff>0</xdr:rowOff>
              </from>
              <to>
                <xdr:col>4</xdr:col>
                <xdr:colOff>257175</xdr:colOff>
                <xdr:row>38</xdr:row>
                <xdr:rowOff>85725</xdr:rowOff>
              </to>
            </anchor>
          </controlPr>
        </control>
      </mc:Choice>
      <mc:Fallback>
        <control shapeId="9251" r:id="rId11" name="Control 35"/>
      </mc:Fallback>
    </mc:AlternateContent>
    <mc:AlternateContent xmlns:mc="http://schemas.openxmlformats.org/markup-compatibility/2006">
      <mc:Choice Requires="x14">
        <control shapeId="9250" r:id="rId12" name="Control 34">
          <controlPr defaultSize="0" autoPict="0" r:id="rId7">
            <anchor moveWithCells="1">
              <from>
                <xdr:col>4</xdr:col>
                <xdr:colOff>0</xdr:colOff>
                <xdr:row>36</xdr:row>
                <xdr:rowOff>0</xdr:rowOff>
              </from>
              <to>
                <xdr:col>4</xdr:col>
                <xdr:colOff>257175</xdr:colOff>
                <xdr:row>37</xdr:row>
                <xdr:rowOff>85725</xdr:rowOff>
              </to>
            </anchor>
          </controlPr>
        </control>
      </mc:Choice>
      <mc:Fallback>
        <control shapeId="9250" r:id="rId12" name="Control 34"/>
      </mc:Fallback>
    </mc:AlternateContent>
    <mc:AlternateContent xmlns:mc="http://schemas.openxmlformats.org/markup-compatibility/2006">
      <mc:Choice Requires="x14">
        <control shapeId="9249" r:id="rId13" name="Control 33">
          <controlPr defaultSize="0" autoPict="0" r:id="rId7">
            <anchor moveWithCells="1">
              <from>
                <xdr:col>4</xdr:col>
                <xdr:colOff>0</xdr:colOff>
                <xdr:row>35</xdr:row>
                <xdr:rowOff>0</xdr:rowOff>
              </from>
              <to>
                <xdr:col>4</xdr:col>
                <xdr:colOff>257175</xdr:colOff>
                <xdr:row>36</xdr:row>
                <xdr:rowOff>85725</xdr:rowOff>
              </to>
            </anchor>
          </controlPr>
        </control>
      </mc:Choice>
      <mc:Fallback>
        <control shapeId="9249" r:id="rId13" name="Control 33"/>
      </mc:Fallback>
    </mc:AlternateContent>
    <mc:AlternateContent xmlns:mc="http://schemas.openxmlformats.org/markup-compatibility/2006">
      <mc:Choice Requires="x14">
        <control shapeId="9248" r:id="rId14" name="Control 32">
          <controlPr defaultSize="0" autoPict="0" r:id="rId7">
            <anchor moveWithCells="1">
              <from>
                <xdr:col>4</xdr:col>
                <xdr:colOff>0</xdr:colOff>
                <xdr:row>34</xdr:row>
                <xdr:rowOff>0</xdr:rowOff>
              </from>
              <to>
                <xdr:col>4</xdr:col>
                <xdr:colOff>257175</xdr:colOff>
                <xdr:row>35</xdr:row>
                <xdr:rowOff>85725</xdr:rowOff>
              </to>
            </anchor>
          </controlPr>
        </control>
      </mc:Choice>
      <mc:Fallback>
        <control shapeId="9248" r:id="rId14" name="Control 32"/>
      </mc:Fallback>
    </mc:AlternateContent>
    <mc:AlternateContent xmlns:mc="http://schemas.openxmlformats.org/markup-compatibility/2006">
      <mc:Choice Requires="x14">
        <control shapeId="9247" r:id="rId15" name="Control 31">
          <controlPr defaultSize="0" autoPict="0" r:id="rId7">
            <anchor moveWithCells="1">
              <from>
                <xdr:col>4</xdr:col>
                <xdr:colOff>0</xdr:colOff>
                <xdr:row>33</xdr:row>
                <xdr:rowOff>0</xdr:rowOff>
              </from>
              <to>
                <xdr:col>4</xdr:col>
                <xdr:colOff>257175</xdr:colOff>
                <xdr:row>34</xdr:row>
                <xdr:rowOff>85725</xdr:rowOff>
              </to>
            </anchor>
          </controlPr>
        </control>
      </mc:Choice>
      <mc:Fallback>
        <control shapeId="9247" r:id="rId15" name="Control 31"/>
      </mc:Fallback>
    </mc:AlternateContent>
    <mc:AlternateContent xmlns:mc="http://schemas.openxmlformats.org/markup-compatibility/2006">
      <mc:Choice Requires="x14">
        <control shapeId="9246" r:id="rId16" name="Control 30">
          <controlPr defaultSize="0" autoPict="0" r:id="rId7">
            <anchor moveWithCells="1">
              <from>
                <xdr:col>4</xdr:col>
                <xdr:colOff>0</xdr:colOff>
                <xdr:row>32</xdr:row>
                <xdr:rowOff>0</xdr:rowOff>
              </from>
              <to>
                <xdr:col>4</xdr:col>
                <xdr:colOff>257175</xdr:colOff>
                <xdr:row>33</xdr:row>
                <xdr:rowOff>85725</xdr:rowOff>
              </to>
            </anchor>
          </controlPr>
        </control>
      </mc:Choice>
      <mc:Fallback>
        <control shapeId="9246" r:id="rId16" name="Control 30"/>
      </mc:Fallback>
    </mc:AlternateContent>
    <mc:AlternateContent xmlns:mc="http://schemas.openxmlformats.org/markup-compatibility/2006">
      <mc:Choice Requires="x14">
        <control shapeId="9245" r:id="rId17" name="Control 29">
          <controlPr defaultSize="0" autoPict="0" r:id="rId7">
            <anchor moveWithCells="1">
              <from>
                <xdr:col>4</xdr:col>
                <xdr:colOff>0</xdr:colOff>
                <xdr:row>31</xdr:row>
                <xdr:rowOff>0</xdr:rowOff>
              </from>
              <to>
                <xdr:col>4</xdr:col>
                <xdr:colOff>257175</xdr:colOff>
                <xdr:row>32</xdr:row>
                <xdr:rowOff>85725</xdr:rowOff>
              </to>
            </anchor>
          </controlPr>
        </control>
      </mc:Choice>
      <mc:Fallback>
        <control shapeId="9245" r:id="rId17" name="Control 29"/>
      </mc:Fallback>
    </mc:AlternateContent>
    <mc:AlternateContent xmlns:mc="http://schemas.openxmlformats.org/markup-compatibility/2006">
      <mc:Choice Requires="x14">
        <control shapeId="9244" r:id="rId18" name="Control 28">
          <controlPr defaultSize="0" autoPict="0" r:id="rId7">
            <anchor moveWithCells="1">
              <from>
                <xdr:col>4</xdr:col>
                <xdr:colOff>0</xdr:colOff>
                <xdr:row>30</xdr:row>
                <xdr:rowOff>0</xdr:rowOff>
              </from>
              <to>
                <xdr:col>4</xdr:col>
                <xdr:colOff>257175</xdr:colOff>
                <xdr:row>31</xdr:row>
                <xdr:rowOff>85725</xdr:rowOff>
              </to>
            </anchor>
          </controlPr>
        </control>
      </mc:Choice>
      <mc:Fallback>
        <control shapeId="9244" r:id="rId18" name="Control 28"/>
      </mc:Fallback>
    </mc:AlternateContent>
    <mc:AlternateContent xmlns:mc="http://schemas.openxmlformats.org/markup-compatibility/2006">
      <mc:Choice Requires="x14">
        <control shapeId="9243" r:id="rId19" name="Control 27">
          <controlPr defaultSize="0" autoPict="0" r:id="rId7">
            <anchor mov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257175</xdr:colOff>
                <xdr:row>30</xdr:row>
                <xdr:rowOff>85725</xdr:rowOff>
              </to>
            </anchor>
          </controlPr>
        </control>
      </mc:Choice>
      <mc:Fallback>
        <control shapeId="9243" r:id="rId19" name="Control 27"/>
      </mc:Fallback>
    </mc:AlternateContent>
    <mc:AlternateContent xmlns:mc="http://schemas.openxmlformats.org/markup-compatibility/2006">
      <mc:Choice Requires="x14">
        <control shapeId="9242" r:id="rId20" name="Control 26">
          <controlPr defaultSize="0" autoPict="0" r:id="rId7">
            <anchor moveWithCells="1">
              <from>
                <xdr:col>4</xdr:col>
                <xdr:colOff>0</xdr:colOff>
                <xdr:row>28</xdr:row>
                <xdr:rowOff>0</xdr:rowOff>
              </from>
              <to>
                <xdr:col>4</xdr:col>
                <xdr:colOff>257175</xdr:colOff>
                <xdr:row>29</xdr:row>
                <xdr:rowOff>85725</xdr:rowOff>
              </to>
            </anchor>
          </controlPr>
        </control>
      </mc:Choice>
      <mc:Fallback>
        <control shapeId="9242" r:id="rId20" name="Control 26"/>
      </mc:Fallback>
    </mc:AlternateContent>
    <mc:AlternateContent xmlns:mc="http://schemas.openxmlformats.org/markup-compatibility/2006">
      <mc:Choice Requires="x14">
        <control shapeId="9241" r:id="rId21" name="Control 25">
          <controlPr defaultSize="0" autoPict="0" r:id="rId7">
            <anchor moveWithCells="1">
              <from>
                <xdr:col>4</xdr:col>
                <xdr:colOff>0</xdr:colOff>
                <xdr:row>27</xdr:row>
                <xdr:rowOff>0</xdr:rowOff>
              </from>
              <to>
                <xdr:col>4</xdr:col>
                <xdr:colOff>257175</xdr:colOff>
                <xdr:row>28</xdr:row>
                <xdr:rowOff>85725</xdr:rowOff>
              </to>
            </anchor>
          </controlPr>
        </control>
      </mc:Choice>
      <mc:Fallback>
        <control shapeId="9241" r:id="rId21" name="Control 25"/>
      </mc:Fallback>
    </mc:AlternateContent>
    <mc:AlternateContent xmlns:mc="http://schemas.openxmlformats.org/markup-compatibility/2006">
      <mc:Choice Requires="x14">
        <control shapeId="9240" r:id="rId22" name="Control 24">
          <controlPr defaultSize="0" autoPict="0" r:id="rId7">
            <anchor moveWithCells="1">
              <from>
                <xdr:col>4</xdr:col>
                <xdr:colOff>0</xdr:colOff>
                <xdr:row>26</xdr:row>
                <xdr:rowOff>0</xdr:rowOff>
              </from>
              <to>
                <xdr:col>4</xdr:col>
                <xdr:colOff>257175</xdr:colOff>
                <xdr:row>27</xdr:row>
                <xdr:rowOff>85725</xdr:rowOff>
              </to>
            </anchor>
          </controlPr>
        </control>
      </mc:Choice>
      <mc:Fallback>
        <control shapeId="9240" r:id="rId22" name="Control 24"/>
      </mc:Fallback>
    </mc:AlternateContent>
    <mc:AlternateContent xmlns:mc="http://schemas.openxmlformats.org/markup-compatibility/2006">
      <mc:Choice Requires="x14">
        <control shapeId="9239" r:id="rId23" name="Control 23">
          <controlPr defaultSize="0" autoPict="0" r:id="rId7">
            <anchor moveWithCells="1">
              <from>
                <xdr:col>4</xdr:col>
                <xdr:colOff>0</xdr:colOff>
                <xdr:row>25</xdr:row>
                <xdr:rowOff>0</xdr:rowOff>
              </from>
              <to>
                <xdr:col>4</xdr:col>
                <xdr:colOff>257175</xdr:colOff>
                <xdr:row>26</xdr:row>
                <xdr:rowOff>85725</xdr:rowOff>
              </to>
            </anchor>
          </controlPr>
        </control>
      </mc:Choice>
      <mc:Fallback>
        <control shapeId="9239" r:id="rId23" name="Control 23"/>
      </mc:Fallback>
    </mc:AlternateContent>
    <mc:AlternateContent xmlns:mc="http://schemas.openxmlformats.org/markup-compatibility/2006">
      <mc:Choice Requires="x14">
        <control shapeId="9238" r:id="rId24" name="Control 22">
          <controlPr defaultSize="0" autoPict="0" r:id="rId7">
            <anchor mov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257175</xdr:colOff>
                <xdr:row>25</xdr:row>
                <xdr:rowOff>85725</xdr:rowOff>
              </to>
            </anchor>
          </controlPr>
        </control>
      </mc:Choice>
      <mc:Fallback>
        <control shapeId="9238" r:id="rId24" name="Control 22"/>
      </mc:Fallback>
    </mc:AlternateContent>
    <mc:AlternateContent xmlns:mc="http://schemas.openxmlformats.org/markup-compatibility/2006">
      <mc:Choice Requires="x14">
        <control shapeId="9237" r:id="rId25" name="Control 21">
          <controlPr defaultSize="0" autoPict="0" r:id="rId7">
            <anchor moveWithCells="1">
              <from>
                <xdr:col>4</xdr:col>
                <xdr:colOff>0</xdr:colOff>
                <xdr:row>23</xdr:row>
                <xdr:rowOff>0</xdr:rowOff>
              </from>
              <to>
                <xdr:col>4</xdr:col>
                <xdr:colOff>257175</xdr:colOff>
                <xdr:row>24</xdr:row>
                <xdr:rowOff>85725</xdr:rowOff>
              </to>
            </anchor>
          </controlPr>
        </control>
      </mc:Choice>
      <mc:Fallback>
        <control shapeId="9237" r:id="rId25" name="Control 21"/>
      </mc:Fallback>
    </mc:AlternateContent>
    <mc:AlternateContent xmlns:mc="http://schemas.openxmlformats.org/markup-compatibility/2006">
      <mc:Choice Requires="x14">
        <control shapeId="9236" r:id="rId26" name="Control 20">
          <controlPr defaultSize="0" autoPict="0" r:id="rId7">
            <anchor moveWithCells="1">
              <from>
                <xdr:col>4</xdr:col>
                <xdr:colOff>0</xdr:colOff>
                <xdr:row>22</xdr:row>
                <xdr:rowOff>0</xdr:rowOff>
              </from>
              <to>
                <xdr:col>4</xdr:col>
                <xdr:colOff>257175</xdr:colOff>
                <xdr:row>23</xdr:row>
                <xdr:rowOff>85725</xdr:rowOff>
              </to>
            </anchor>
          </controlPr>
        </control>
      </mc:Choice>
      <mc:Fallback>
        <control shapeId="9236" r:id="rId26" name="Control 20"/>
      </mc:Fallback>
    </mc:AlternateContent>
    <mc:AlternateContent xmlns:mc="http://schemas.openxmlformats.org/markup-compatibility/2006">
      <mc:Choice Requires="x14">
        <control shapeId="9235" r:id="rId27" name="Control 19">
          <controlPr defaultSize="0" autoPict="0" r:id="rId7">
            <anchor moveWithCells="1">
              <from>
                <xdr:col>4</xdr:col>
                <xdr:colOff>0</xdr:colOff>
                <xdr:row>21</xdr:row>
                <xdr:rowOff>0</xdr:rowOff>
              </from>
              <to>
                <xdr:col>4</xdr:col>
                <xdr:colOff>257175</xdr:colOff>
                <xdr:row>22</xdr:row>
                <xdr:rowOff>85725</xdr:rowOff>
              </to>
            </anchor>
          </controlPr>
        </control>
      </mc:Choice>
      <mc:Fallback>
        <control shapeId="9235" r:id="rId27" name="Control 19"/>
      </mc:Fallback>
    </mc:AlternateContent>
    <mc:AlternateContent xmlns:mc="http://schemas.openxmlformats.org/markup-compatibility/2006">
      <mc:Choice Requires="x14">
        <control shapeId="9234" r:id="rId28" name="Control 18">
          <controlPr defaultSize="0" autoPict="0" r:id="rId7">
            <anchor moveWithCells="1">
              <from>
                <xdr:col>4</xdr:col>
                <xdr:colOff>0</xdr:colOff>
                <xdr:row>20</xdr:row>
                <xdr:rowOff>0</xdr:rowOff>
              </from>
              <to>
                <xdr:col>4</xdr:col>
                <xdr:colOff>257175</xdr:colOff>
                <xdr:row>21</xdr:row>
                <xdr:rowOff>85725</xdr:rowOff>
              </to>
            </anchor>
          </controlPr>
        </control>
      </mc:Choice>
      <mc:Fallback>
        <control shapeId="9234" r:id="rId28" name="Control 18"/>
      </mc:Fallback>
    </mc:AlternateContent>
    <mc:AlternateContent xmlns:mc="http://schemas.openxmlformats.org/markup-compatibility/2006">
      <mc:Choice Requires="x14">
        <control shapeId="9233" r:id="rId29" name="Control 17">
          <controlPr defaultSize="0" autoPict="0" r:id="rId7">
            <anchor moveWithCells="1">
              <from>
                <xdr:col>4</xdr:col>
                <xdr:colOff>0</xdr:colOff>
                <xdr:row>19</xdr:row>
                <xdr:rowOff>0</xdr:rowOff>
              </from>
              <to>
                <xdr:col>4</xdr:col>
                <xdr:colOff>257175</xdr:colOff>
                <xdr:row>20</xdr:row>
                <xdr:rowOff>85725</xdr:rowOff>
              </to>
            </anchor>
          </controlPr>
        </control>
      </mc:Choice>
      <mc:Fallback>
        <control shapeId="9233" r:id="rId29" name="Control 17"/>
      </mc:Fallback>
    </mc:AlternateContent>
    <mc:AlternateContent xmlns:mc="http://schemas.openxmlformats.org/markup-compatibility/2006">
      <mc:Choice Requires="x14">
        <control shapeId="9232" r:id="rId30" name="Control 16">
          <controlPr defaultSize="0" autoPict="0" r:id="rId7">
            <anchor moveWithCells="1">
              <from>
                <xdr:col>4</xdr:col>
                <xdr:colOff>0</xdr:colOff>
                <xdr:row>18</xdr:row>
                <xdr:rowOff>0</xdr:rowOff>
              </from>
              <to>
                <xdr:col>4</xdr:col>
                <xdr:colOff>257175</xdr:colOff>
                <xdr:row>19</xdr:row>
                <xdr:rowOff>85725</xdr:rowOff>
              </to>
            </anchor>
          </controlPr>
        </control>
      </mc:Choice>
      <mc:Fallback>
        <control shapeId="9232" r:id="rId30" name="Control 16"/>
      </mc:Fallback>
    </mc:AlternateContent>
    <mc:AlternateContent xmlns:mc="http://schemas.openxmlformats.org/markup-compatibility/2006">
      <mc:Choice Requires="x14">
        <control shapeId="9231" r:id="rId31" name="Control 15">
          <controlPr defaultSize="0" autoPict="0" r:id="rId7">
            <anchor moveWithCells="1">
              <from>
                <xdr:col>4</xdr:col>
                <xdr:colOff>0</xdr:colOff>
                <xdr:row>17</xdr:row>
                <xdr:rowOff>0</xdr:rowOff>
              </from>
              <to>
                <xdr:col>4</xdr:col>
                <xdr:colOff>257175</xdr:colOff>
                <xdr:row>18</xdr:row>
                <xdr:rowOff>85725</xdr:rowOff>
              </to>
            </anchor>
          </controlPr>
        </control>
      </mc:Choice>
      <mc:Fallback>
        <control shapeId="9231" r:id="rId31" name="Control 15"/>
      </mc:Fallback>
    </mc:AlternateContent>
    <mc:AlternateContent xmlns:mc="http://schemas.openxmlformats.org/markup-compatibility/2006">
      <mc:Choice Requires="x14">
        <control shapeId="9230" r:id="rId32" name="Control 14">
          <controlPr defaultSize="0" autoPict="0" r:id="rId7">
            <anchor moveWithCells="1">
              <from>
                <xdr:col>4</xdr:col>
                <xdr:colOff>0</xdr:colOff>
                <xdr:row>16</xdr:row>
                <xdr:rowOff>0</xdr:rowOff>
              </from>
              <to>
                <xdr:col>4</xdr:col>
                <xdr:colOff>257175</xdr:colOff>
                <xdr:row>17</xdr:row>
                <xdr:rowOff>85725</xdr:rowOff>
              </to>
            </anchor>
          </controlPr>
        </control>
      </mc:Choice>
      <mc:Fallback>
        <control shapeId="9230" r:id="rId32" name="Control 14"/>
      </mc:Fallback>
    </mc:AlternateContent>
    <mc:AlternateContent xmlns:mc="http://schemas.openxmlformats.org/markup-compatibility/2006">
      <mc:Choice Requires="x14">
        <control shapeId="9229" r:id="rId33" name="Control 13">
          <controlPr defaultSize="0" autoPict="0" r:id="rId7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4</xdr:col>
                <xdr:colOff>257175</xdr:colOff>
                <xdr:row>16</xdr:row>
                <xdr:rowOff>85725</xdr:rowOff>
              </to>
            </anchor>
          </controlPr>
        </control>
      </mc:Choice>
      <mc:Fallback>
        <control shapeId="9229" r:id="rId33" name="Control 13"/>
      </mc:Fallback>
    </mc:AlternateContent>
    <mc:AlternateContent xmlns:mc="http://schemas.openxmlformats.org/markup-compatibility/2006">
      <mc:Choice Requires="x14">
        <control shapeId="9228" r:id="rId34" name="Control 12">
          <controlPr defaultSize="0" autoPict="0" r:id="rId7">
            <anchor moveWithCells="1">
              <from>
                <xdr:col>4</xdr:col>
                <xdr:colOff>0</xdr:colOff>
                <xdr:row>14</xdr:row>
                <xdr:rowOff>0</xdr:rowOff>
              </from>
              <to>
                <xdr:col>4</xdr:col>
                <xdr:colOff>257175</xdr:colOff>
                <xdr:row>15</xdr:row>
                <xdr:rowOff>85725</xdr:rowOff>
              </to>
            </anchor>
          </controlPr>
        </control>
      </mc:Choice>
      <mc:Fallback>
        <control shapeId="9228" r:id="rId34" name="Control 12"/>
      </mc:Fallback>
    </mc:AlternateContent>
    <mc:AlternateContent xmlns:mc="http://schemas.openxmlformats.org/markup-compatibility/2006">
      <mc:Choice Requires="x14">
        <control shapeId="9227" r:id="rId35" name="Control 11">
          <controlPr defaultSize="0" autoPict="0" r:id="rId7">
            <anchor moveWithCells="1">
              <from>
                <xdr:col>4</xdr:col>
                <xdr:colOff>0</xdr:colOff>
                <xdr:row>13</xdr:row>
                <xdr:rowOff>0</xdr:rowOff>
              </from>
              <to>
                <xdr:col>4</xdr:col>
                <xdr:colOff>257175</xdr:colOff>
                <xdr:row>14</xdr:row>
                <xdr:rowOff>85725</xdr:rowOff>
              </to>
            </anchor>
          </controlPr>
        </control>
      </mc:Choice>
      <mc:Fallback>
        <control shapeId="9227" r:id="rId35" name="Control 11"/>
      </mc:Fallback>
    </mc:AlternateContent>
    <mc:AlternateContent xmlns:mc="http://schemas.openxmlformats.org/markup-compatibility/2006">
      <mc:Choice Requires="x14">
        <control shapeId="9226" r:id="rId36" name="Control 10">
          <controlPr defaultSize="0" autoPict="0" r:id="rId7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4</xdr:col>
                <xdr:colOff>257175</xdr:colOff>
                <xdr:row>13</xdr:row>
                <xdr:rowOff>85725</xdr:rowOff>
              </to>
            </anchor>
          </controlPr>
        </control>
      </mc:Choice>
      <mc:Fallback>
        <control shapeId="9226" r:id="rId36" name="Control 10"/>
      </mc:Fallback>
    </mc:AlternateContent>
    <mc:AlternateContent xmlns:mc="http://schemas.openxmlformats.org/markup-compatibility/2006">
      <mc:Choice Requires="x14">
        <control shapeId="9225" r:id="rId37" name="Control 9">
          <controlPr defaultSize="0" autoPict="0" r:id="rId7">
            <anchor mov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257175</xdr:colOff>
                <xdr:row>12</xdr:row>
                <xdr:rowOff>85725</xdr:rowOff>
              </to>
            </anchor>
          </controlPr>
        </control>
      </mc:Choice>
      <mc:Fallback>
        <control shapeId="9225" r:id="rId37" name="Control 9"/>
      </mc:Fallback>
    </mc:AlternateContent>
    <mc:AlternateContent xmlns:mc="http://schemas.openxmlformats.org/markup-compatibility/2006">
      <mc:Choice Requires="x14">
        <control shapeId="9224" r:id="rId38" name="Control 8">
          <controlPr defaultSize="0" autoPict="0" r:id="rId7">
            <anchor moveWithCells="1">
              <from>
                <xdr:col>4</xdr:col>
                <xdr:colOff>0</xdr:colOff>
                <xdr:row>10</xdr:row>
                <xdr:rowOff>0</xdr:rowOff>
              </from>
              <to>
                <xdr:col>4</xdr:col>
                <xdr:colOff>257175</xdr:colOff>
                <xdr:row>11</xdr:row>
                <xdr:rowOff>85725</xdr:rowOff>
              </to>
            </anchor>
          </controlPr>
        </control>
      </mc:Choice>
      <mc:Fallback>
        <control shapeId="9224" r:id="rId38" name="Control 8"/>
      </mc:Fallback>
    </mc:AlternateContent>
    <mc:AlternateContent xmlns:mc="http://schemas.openxmlformats.org/markup-compatibility/2006">
      <mc:Choice Requires="x14">
        <control shapeId="9223" r:id="rId39" name="Control 7">
          <controlPr defaultSize="0" autoPict="0" r:id="rId7">
            <anchor moveWithCells="1">
              <from>
                <xdr:col>4</xdr:col>
                <xdr:colOff>0</xdr:colOff>
                <xdr:row>9</xdr:row>
                <xdr:rowOff>0</xdr:rowOff>
              </from>
              <to>
                <xdr:col>4</xdr:col>
                <xdr:colOff>257175</xdr:colOff>
                <xdr:row>10</xdr:row>
                <xdr:rowOff>85725</xdr:rowOff>
              </to>
            </anchor>
          </controlPr>
        </control>
      </mc:Choice>
      <mc:Fallback>
        <control shapeId="9223" r:id="rId39" name="Control 7"/>
      </mc:Fallback>
    </mc:AlternateContent>
    <mc:AlternateContent xmlns:mc="http://schemas.openxmlformats.org/markup-compatibility/2006">
      <mc:Choice Requires="x14">
        <control shapeId="9222" r:id="rId40" name="Control 6">
          <controlPr defaultSize="0" autoPict="0" r:id="rId7">
            <anchor moveWithCells="1">
              <from>
                <xdr:col>4</xdr:col>
                <xdr:colOff>0</xdr:colOff>
                <xdr:row>8</xdr:row>
                <xdr:rowOff>0</xdr:rowOff>
              </from>
              <to>
                <xdr:col>4</xdr:col>
                <xdr:colOff>257175</xdr:colOff>
                <xdr:row>9</xdr:row>
                <xdr:rowOff>85725</xdr:rowOff>
              </to>
            </anchor>
          </controlPr>
        </control>
      </mc:Choice>
      <mc:Fallback>
        <control shapeId="9222" r:id="rId40" name="Control 6"/>
      </mc:Fallback>
    </mc:AlternateContent>
    <mc:AlternateContent xmlns:mc="http://schemas.openxmlformats.org/markup-compatibility/2006">
      <mc:Choice Requires="x14">
        <control shapeId="9221" r:id="rId41" name="Control 5">
          <controlPr defaultSize="0" autoPict="0" r:id="rId7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4</xdr:col>
                <xdr:colOff>257175</xdr:colOff>
                <xdr:row>8</xdr:row>
                <xdr:rowOff>85725</xdr:rowOff>
              </to>
            </anchor>
          </controlPr>
        </control>
      </mc:Choice>
      <mc:Fallback>
        <control shapeId="9221" r:id="rId41" name="Control 5"/>
      </mc:Fallback>
    </mc:AlternateContent>
    <mc:AlternateContent xmlns:mc="http://schemas.openxmlformats.org/markup-compatibility/2006">
      <mc:Choice Requires="x14">
        <control shapeId="9220" r:id="rId42" name="Control 4">
          <controlPr defaultSize="0" autoPict="0" r:id="rId7">
            <anchor moveWithCells="1">
              <from>
                <xdr:col>4</xdr:col>
                <xdr:colOff>0</xdr:colOff>
                <xdr:row>6</xdr:row>
                <xdr:rowOff>0</xdr:rowOff>
              </from>
              <to>
                <xdr:col>4</xdr:col>
                <xdr:colOff>257175</xdr:colOff>
                <xdr:row>7</xdr:row>
                <xdr:rowOff>85725</xdr:rowOff>
              </to>
            </anchor>
          </controlPr>
        </control>
      </mc:Choice>
      <mc:Fallback>
        <control shapeId="9220" r:id="rId42" name="Control 4"/>
      </mc:Fallback>
    </mc:AlternateContent>
    <mc:AlternateContent xmlns:mc="http://schemas.openxmlformats.org/markup-compatibility/2006">
      <mc:Choice Requires="x14">
        <control shapeId="9219" r:id="rId43" name="Control 3">
          <controlPr defaultSize="0" autoPict="0" r:id="rId7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257175</xdr:colOff>
                <xdr:row>6</xdr:row>
                <xdr:rowOff>85725</xdr:rowOff>
              </to>
            </anchor>
          </controlPr>
        </control>
      </mc:Choice>
      <mc:Fallback>
        <control shapeId="9219" r:id="rId43" name="Control 3"/>
      </mc:Fallback>
    </mc:AlternateContent>
    <mc:AlternateContent xmlns:mc="http://schemas.openxmlformats.org/markup-compatibility/2006">
      <mc:Choice Requires="x14">
        <control shapeId="9218" r:id="rId44" name="Control 2">
          <controlPr defaultSize="0" autoPict="0" r:id="rId7">
            <anchor mov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257175</xdr:colOff>
                <xdr:row>5</xdr:row>
                <xdr:rowOff>85725</xdr:rowOff>
              </to>
            </anchor>
          </controlPr>
        </control>
      </mc:Choice>
      <mc:Fallback>
        <control shapeId="9218" r:id="rId44" name="Control 2"/>
      </mc:Fallback>
    </mc:AlternateContent>
    <mc:AlternateContent xmlns:mc="http://schemas.openxmlformats.org/markup-compatibility/2006">
      <mc:Choice Requires="x14">
        <control shapeId="9217" r:id="rId45" name="Control 1">
          <controlPr defaultSize="0" autoPict="0" r:id="rId7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257175</xdr:colOff>
                <xdr:row>4</xdr:row>
                <xdr:rowOff>85725</xdr:rowOff>
              </to>
            </anchor>
          </controlPr>
        </control>
      </mc:Choice>
      <mc:Fallback>
        <control shapeId="9217" r:id="rId45" name="Control 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Q60"/>
  <sheetViews>
    <sheetView zoomScale="90" zoomScaleNormal="90" workbookViewId="0">
      <selection activeCell="A10" sqref="A10:XFD10"/>
    </sheetView>
  </sheetViews>
  <sheetFormatPr defaultColWidth="8.85546875" defaultRowHeight="15"/>
  <cols>
    <col min="1" max="1" width="12.42578125" customWidth="1" collapsed="1"/>
    <col min="2" max="5" width="16.7109375" customWidth="1" collapsed="1"/>
    <col min="9" max="9" width="40.85546875" bestFit="1" customWidth="1" collapsed="1"/>
    <col min="11" max="11" width="9.7109375" customWidth="1" collapsed="1"/>
    <col min="14" max="14" width="8.28515625" customWidth="1" collapsed="1"/>
    <col min="16" max="16" width="10.7109375" customWidth="1" collapsed="1"/>
  </cols>
  <sheetData>
    <row r="2" spans="1:17" ht="15.75">
      <c r="A2" s="10" t="s">
        <v>15</v>
      </c>
      <c r="B2" s="33" t="s">
        <v>58</v>
      </c>
      <c r="C2" s="33" t="s">
        <v>59</v>
      </c>
      <c r="D2" s="33" t="s">
        <v>60</v>
      </c>
      <c r="E2" s="33" t="s">
        <v>61</v>
      </c>
      <c r="F2" s="8" t="s">
        <v>13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s="21" customFormat="1" ht="14.45" customHeight="1">
      <c r="A3" s="46">
        <v>2019</v>
      </c>
      <c r="B3" s="79">
        <v>100</v>
      </c>
      <c r="C3" s="83">
        <v>100</v>
      </c>
      <c r="D3" s="81">
        <v>100</v>
      </c>
      <c r="E3" s="91">
        <v>100</v>
      </c>
      <c r="F3" s="45">
        <v>1</v>
      </c>
      <c r="H3" s="110" t="s">
        <v>62</v>
      </c>
      <c r="I3" s="110"/>
      <c r="J3" s="110"/>
      <c r="K3" s="110"/>
      <c r="L3" s="110"/>
    </row>
    <row r="4" spans="1:17">
      <c r="A4" s="9">
        <v>2018</v>
      </c>
      <c r="B4" s="80">
        <v>104</v>
      </c>
      <c r="C4" s="83">
        <v>103</v>
      </c>
      <c r="D4" s="81">
        <v>103</v>
      </c>
      <c r="E4" s="92">
        <v>105</v>
      </c>
      <c r="F4" s="14">
        <v>2</v>
      </c>
      <c r="G4" s="21"/>
      <c r="H4" s="15" t="s">
        <v>63</v>
      </c>
      <c r="I4" s="15" t="s">
        <v>64</v>
      </c>
      <c r="J4" s="15"/>
      <c r="K4" s="15" t="s">
        <v>65</v>
      </c>
      <c r="L4" s="15"/>
      <c r="M4" s="21"/>
      <c r="N4" s="7"/>
      <c r="O4" s="7"/>
      <c r="P4" s="36" t="s">
        <v>66</v>
      </c>
      <c r="Q4" s="7"/>
    </row>
    <row r="5" spans="1:17">
      <c r="A5" s="46">
        <v>2017</v>
      </c>
      <c r="B5" s="81">
        <v>107</v>
      </c>
      <c r="C5" s="83">
        <v>106</v>
      </c>
      <c r="D5" s="81">
        <v>105</v>
      </c>
      <c r="E5" s="92">
        <v>105</v>
      </c>
      <c r="F5" s="45">
        <v>3</v>
      </c>
      <c r="G5" s="21"/>
      <c r="H5" s="11">
        <v>3</v>
      </c>
      <c r="I5" s="11">
        <v>1.25</v>
      </c>
      <c r="J5" s="13">
        <f t="shared" ref="J5:J25" si="0">H5*I5</f>
        <v>3.75</v>
      </c>
      <c r="K5" s="11">
        <v>4</v>
      </c>
      <c r="L5" s="12" t="s">
        <v>67</v>
      </c>
      <c r="M5" s="21"/>
      <c r="N5" s="39"/>
      <c r="O5" s="39"/>
      <c r="P5" s="39"/>
      <c r="Q5" s="7"/>
    </row>
    <row r="6" spans="1:17">
      <c r="A6" s="9">
        <v>2016</v>
      </c>
      <c r="B6" s="90">
        <v>109</v>
      </c>
      <c r="C6" s="83">
        <v>107</v>
      </c>
      <c r="D6" s="81">
        <v>106</v>
      </c>
      <c r="E6" s="92">
        <v>106</v>
      </c>
      <c r="F6" s="14">
        <v>4</v>
      </c>
      <c r="G6" s="21"/>
      <c r="H6" s="11">
        <v>4</v>
      </c>
      <c r="I6" s="11">
        <v>1.25</v>
      </c>
      <c r="J6" s="13">
        <f t="shared" si="0"/>
        <v>5</v>
      </c>
      <c r="K6" s="11">
        <v>5</v>
      </c>
      <c r="L6" s="12" t="s">
        <v>67</v>
      </c>
      <c r="M6" s="21"/>
      <c r="N6" s="39"/>
      <c r="O6" s="39"/>
      <c r="P6" s="39"/>
      <c r="Q6" s="7"/>
    </row>
    <row r="7" spans="1:17">
      <c r="A7" s="46">
        <v>2015</v>
      </c>
      <c r="B7" s="81">
        <v>109</v>
      </c>
      <c r="C7" s="83">
        <v>107</v>
      </c>
      <c r="D7" s="81">
        <v>107</v>
      </c>
      <c r="E7" s="92">
        <v>107</v>
      </c>
      <c r="F7" s="45">
        <v>5</v>
      </c>
      <c r="G7" s="21"/>
      <c r="H7" s="11">
        <v>5</v>
      </c>
      <c r="I7" s="11">
        <v>1.25</v>
      </c>
      <c r="J7" s="13">
        <f t="shared" si="0"/>
        <v>6.25</v>
      </c>
      <c r="K7" s="11">
        <v>6</v>
      </c>
      <c r="L7" s="12" t="s">
        <v>67</v>
      </c>
      <c r="M7" s="21"/>
      <c r="N7" s="39"/>
      <c r="O7" s="39"/>
      <c r="P7" s="39"/>
      <c r="Q7" s="7"/>
    </row>
    <row r="8" spans="1:17">
      <c r="A8" s="9">
        <v>2014</v>
      </c>
      <c r="B8" s="81">
        <v>110</v>
      </c>
      <c r="C8" s="83">
        <v>108</v>
      </c>
      <c r="D8" s="81">
        <v>108</v>
      </c>
      <c r="E8" s="92">
        <v>109</v>
      </c>
      <c r="F8" s="14">
        <v>6</v>
      </c>
      <c r="G8" s="21"/>
      <c r="H8" s="11">
        <v>6</v>
      </c>
      <c r="I8" s="11">
        <v>1.25</v>
      </c>
      <c r="J8" s="13">
        <f t="shared" si="0"/>
        <v>7.5</v>
      </c>
      <c r="K8" s="11">
        <v>8</v>
      </c>
      <c r="L8" s="12" t="s">
        <v>67</v>
      </c>
      <c r="M8" s="21"/>
      <c r="N8" s="39"/>
      <c r="O8" s="39"/>
      <c r="P8" s="39"/>
      <c r="Q8" s="7"/>
    </row>
    <row r="9" spans="1:17">
      <c r="A9" s="46">
        <v>2013</v>
      </c>
      <c r="B9" s="81">
        <v>111</v>
      </c>
      <c r="C9" s="83">
        <v>109</v>
      </c>
      <c r="D9" s="81">
        <v>110</v>
      </c>
      <c r="E9" s="92">
        <v>110</v>
      </c>
      <c r="F9" s="45">
        <v>7</v>
      </c>
      <c r="G9" s="21"/>
      <c r="H9" s="11">
        <v>7</v>
      </c>
      <c r="I9" s="11">
        <v>1.25</v>
      </c>
      <c r="J9" s="13">
        <f t="shared" si="0"/>
        <v>8.75</v>
      </c>
      <c r="K9" s="11">
        <v>9</v>
      </c>
      <c r="L9" s="12" t="s">
        <v>67</v>
      </c>
      <c r="M9" s="21"/>
      <c r="N9" s="39"/>
      <c r="O9" s="39"/>
      <c r="P9" s="39"/>
      <c r="Q9" s="7"/>
    </row>
    <row r="10" spans="1:17">
      <c r="A10" s="9">
        <v>2012</v>
      </c>
      <c r="B10" s="81">
        <v>112</v>
      </c>
      <c r="C10" s="83">
        <v>110</v>
      </c>
      <c r="D10" s="81">
        <v>111</v>
      </c>
      <c r="E10" s="92">
        <v>113</v>
      </c>
      <c r="F10" s="14">
        <v>8</v>
      </c>
      <c r="G10" s="21"/>
      <c r="H10" s="11">
        <v>8</v>
      </c>
      <c r="I10" s="11">
        <v>1.25</v>
      </c>
      <c r="J10" s="13">
        <f t="shared" si="0"/>
        <v>10</v>
      </c>
      <c r="K10" s="11">
        <v>10</v>
      </c>
      <c r="L10" s="12" t="s">
        <v>67</v>
      </c>
      <c r="M10" s="21"/>
      <c r="N10" s="39"/>
      <c r="O10" s="39"/>
      <c r="P10" s="39"/>
      <c r="Q10" s="7"/>
    </row>
    <row r="11" spans="1:17">
      <c r="A11" s="46">
        <v>2011</v>
      </c>
      <c r="B11" s="81">
        <v>115</v>
      </c>
      <c r="C11" s="83">
        <v>112</v>
      </c>
      <c r="D11" s="81">
        <v>113</v>
      </c>
      <c r="E11" s="92">
        <v>118</v>
      </c>
      <c r="F11" s="45">
        <v>9</v>
      </c>
      <c r="G11" s="21"/>
      <c r="H11" s="11">
        <v>9</v>
      </c>
      <c r="I11" s="11">
        <v>1.25</v>
      </c>
      <c r="J11" s="13">
        <f t="shared" si="0"/>
        <v>11.25</v>
      </c>
      <c r="K11" s="11">
        <v>11</v>
      </c>
      <c r="L11" s="12" t="s">
        <v>67</v>
      </c>
      <c r="M11" s="21"/>
      <c r="N11" s="39"/>
      <c r="O11" s="39"/>
      <c r="P11" s="39"/>
      <c r="Q11" s="7"/>
    </row>
    <row r="12" spans="1:17">
      <c r="A12" s="9">
        <v>2010</v>
      </c>
      <c r="B12" s="81">
        <v>119</v>
      </c>
      <c r="C12" s="83">
        <v>115</v>
      </c>
      <c r="D12" s="81">
        <v>117</v>
      </c>
      <c r="E12" s="92">
        <v>122</v>
      </c>
      <c r="F12" s="14">
        <v>10</v>
      </c>
      <c r="G12" s="21"/>
      <c r="H12" s="11">
        <v>10</v>
      </c>
      <c r="I12" s="11">
        <v>1.25</v>
      </c>
      <c r="J12" s="13">
        <f t="shared" si="0"/>
        <v>12.5</v>
      </c>
      <c r="K12" s="11">
        <v>13</v>
      </c>
      <c r="L12" s="12" t="s">
        <v>67</v>
      </c>
      <c r="M12" s="21"/>
      <c r="N12" s="39"/>
      <c r="O12" s="39"/>
      <c r="P12" s="39"/>
      <c r="Q12" s="7"/>
    </row>
    <row r="13" spans="1:17">
      <c r="A13" s="46">
        <v>2009</v>
      </c>
      <c r="B13" s="81">
        <v>118</v>
      </c>
      <c r="C13" s="83">
        <v>115</v>
      </c>
      <c r="D13" s="81">
        <v>119</v>
      </c>
      <c r="E13" s="92">
        <v>122</v>
      </c>
      <c r="F13" s="45">
        <v>11</v>
      </c>
      <c r="G13" s="21"/>
      <c r="H13" s="11">
        <v>11</v>
      </c>
      <c r="I13" s="11">
        <v>1.25</v>
      </c>
      <c r="J13" s="13">
        <f t="shared" si="0"/>
        <v>13.75</v>
      </c>
      <c r="K13" s="11">
        <v>14</v>
      </c>
      <c r="L13" s="12" t="s">
        <v>67</v>
      </c>
      <c r="M13" s="21"/>
      <c r="N13" s="39"/>
      <c r="O13" s="39"/>
      <c r="P13" s="39"/>
      <c r="Q13" s="7"/>
    </row>
    <row r="14" spans="1:17">
      <c r="A14" s="9">
        <v>2008</v>
      </c>
      <c r="B14" s="81">
        <v>122</v>
      </c>
      <c r="C14" s="83">
        <v>116</v>
      </c>
      <c r="D14" s="81">
        <v>123</v>
      </c>
      <c r="E14" s="92">
        <v>126</v>
      </c>
      <c r="F14" s="14">
        <v>12</v>
      </c>
      <c r="G14" s="21"/>
      <c r="H14" s="11">
        <v>12</v>
      </c>
      <c r="I14" s="11">
        <v>1.25</v>
      </c>
      <c r="J14" s="13">
        <f t="shared" si="0"/>
        <v>15</v>
      </c>
      <c r="K14" s="11">
        <v>15</v>
      </c>
      <c r="L14" s="12" t="s">
        <v>67</v>
      </c>
      <c r="M14" s="21"/>
      <c r="N14" s="39"/>
      <c r="O14" s="39"/>
      <c r="P14" s="39"/>
      <c r="Q14" s="7"/>
    </row>
    <row r="15" spans="1:17">
      <c r="A15" s="46">
        <v>2007</v>
      </c>
      <c r="B15" s="81">
        <v>126</v>
      </c>
      <c r="C15" s="83">
        <v>121</v>
      </c>
      <c r="D15" s="81">
        <v>129</v>
      </c>
      <c r="E15" s="92">
        <v>130</v>
      </c>
      <c r="F15" s="45">
        <v>13</v>
      </c>
      <c r="G15" s="21"/>
      <c r="H15" s="11">
        <v>13</v>
      </c>
      <c r="I15" s="11">
        <v>1.25</v>
      </c>
      <c r="J15" s="13">
        <f t="shared" si="0"/>
        <v>16.25</v>
      </c>
      <c r="K15" s="11">
        <v>16</v>
      </c>
      <c r="L15" s="12" t="s">
        <v>67</v>
      </c>
      <c r="M15" s="21"/>
      <c r="N15" s="39"/>
      <c r="O15" s="39"/>
      <c r="P15" s="39"/>
      <c r="Q15" s="7"/>
    </row>
    <row r="16" spans="1:17">
      <c r="A16" s="9">
        <v>2006</v>
      </c>
      <c r="B16" s="81">
        <v>132</v>
      </c>
      <c r="C16" s="83">
        <v>124</v>
      </c>
      <c r="D16" s="81">
        <v>133</v>
      </c>
      <c r="E16" s="92">
        <v>133</v>
      </c>
      <c r="F16" s="14">
        <v>14</v>
      </c>
      <c r="G16" s="21"/>
      <c r="H16" s="11">
        <v>14</v>
      </c>
      <c r="I16" s="11">
        <v>1.25</v>
      </c>
      <c r="J16" s="13">
        <f t="shared" si="0"/>
        <v>17.5</v>
      </c>
      <c r="K16" s="11">
        <v>18</v>
      </c>
      <c r="L16" s="12" t="s">
        <v>67</v>
      </c>
      <c r="M16" s="21"/>
      <c r="N16" s="39"/>
      <c r="O16" s="39"/>
      <c r="P16" s="39"/>
      <c r="Q16" s="7"/>
    </row>
    <row r="17" spans="1:17">
      <c r="A17" s="46">
        <v>2005</v>
      </c>
      <c r="B17" s="81">
        <v>137</v>
      </c>
      <c r="C17" s="83">
        <v>128</v>
      </c>
      <c r="D17" s="81">
        <v>136</v>
      </c>
      <c r="E17" s="92">
        <v>138</v>
      </c>
      <c r="F17" s="45">
        <v>15</v>
      </c>
      <c r="G17" s="21"/>
      <c r="H17" s="11">
        <v>15</v>
      </c>
      <c r="I17" s="11">
        <v>1.25</v>
      </c>
      <c r="J17" s="13">
        <f t="shared" si="0"/>
        <v>18.75</v>
      </c>
      <c r="K17" s="11">
        <v>19</v>
      </c>
      <c r="L17" s="12" t="s">
        <v>67</v>
      </c>
      <c r="M17" s="21"/>
      <c r="N17" s="39"/>
      <c r="O17" s="39"/>
      <c r="P17" s="39"/>
      <c r="Q17" s="7"/>
    </row>
    <row r="18" spans="1:17">
      <c r="A18" s="9">
        <v>2004</v>
      </c>
      <c r="B18" s="81">
        <v>147</v>
      </c>
      <c r="C18" s="83">
        <v>132</v>
      </c>
      <c r="D18" s="81">
        <v>143</v>
      </c>
      <c r="E18" s="92">
        <v>147</v>
      </c>
      <c r="F18" s="14">
        <v>16</v>
      </c>
      <c r="G18" s="21"/>
      <c r="H18" s="11">
        <v>17</v>
      </c>
      <c r="I18" s="11">
        <v>1.25</v>
      </c>
      <c r="J18" s="13">
        <f t="shared" si="0"/>
        <v>21.25</v>
      </c>
      <c r="K18" s="11">
        <v>21</v>
      </c>
      <c r="L18" s="12" t="s">
        <v>67</v>
      </c>
      <c r="M18" s="21"/>
      <c r="N18" s="39"/>
      <c r="O18" s="39"/>
      <c r="P18" s="39"/>
      <c r="Q18" s="7"/>
    </row>
    <row r="19" spans="1:17">
      <c r="A19" s="46">
        <v>2003</v>
      </c>
      <c r="B19" s="81">
        <v>151</v>
      </c>
      <c r="C19" s="83">
        <v>137</v>
      </c>
      <c r="D19" s="81">
        <v>148</v>
      </c>
      <c r="E19" s="92">
        <v>152</v>
      </c>
      <c r="F19" s="45">
        <v>17</v>
      </c>
      <c r="G19" s="21"/>
      <c r="H19" s="11">
        <v>18</v>
      </c>
      <c r="I19" s="11">
        <v>1.25</v>
      </c>
      <c r="J19" s="13">
        <f t="shared" si="0"/>
        <v>22.5</v>
      </c>
      <c r="K19" s="11">
        <v>23</v>
      </c>
      <c r="L19" s="12" t="s">
        <v>67</v>
      </c>
      <c r="M19" s="21"/>
      <c r="N19" s="39"/>
      <c r="O19" s="39"/>
      <c r="P19" s="39"/>
      <c r="Q19" s="7"/>
    </row>
    <row r="20" spans="1:17">
      <c r="A20" s="9">
        <v>2002</v>
      </c>
      <c r="B20" s="81">
        <v>154</v>
      </c>
      <c r="C20" s="83">
        <v>137</v>
      </c>
      <c r="D20" s="81">
        <v>150</v>
      </c>
      <c r="E20" s="92">
        <v>154</v>
      </c>
      <c r="F20" s="14">
        <v>18</v>
      </c>
      <c r="G20" s="21"/>
      <c r="H20" s="11">
        <v>20</v>
      </c>
      <c r="I20" s="11">
        <v>1.25</v>
      </c>
      <c r="J20" s="13">
        <f t="shared" si="0"/>
        <v>25</v>
      </c>
      <c r="K20" s="11">
        <v>25</v>
      </c>
      <c r="L20" s="12" t="s">
        <v>67</v>
      </c>
      <c r="M20" s="21"/>
      <c r="N20" s="39"/>
      <c r="O20" s="39"/>
      <c r="P20" s="39"/>
      <c r="Q20" s="7"/>
    </row>
    <row r="21" spans="1:17">
      <c r="A21" s="46">
        <v>2001</v>
      </c>
      <c r="B21" s="81">
        <v>155</v>
      </c>
      <c r="C21" s="83">
        <v>138</v>
      </c>
      <c r="D21" s="81">
        <v>152</v>
      </c>
      <c r="E21" s="92">
        <v>156</v>
      </c>
      <c r="F21" s="45">
        <v>19</v>
      </c>
      <c r="G21" s="21"/>
      <c r="H21" s="11">
        <v>22</v>
      </c>
      <c r="I21" s="11">
        <v>1.25</v>
      </c>
      <c r="J21" s="13">
        <f t="shared" si="0"/>
        <v>27.5</v>
      </c>
      <c r="K21" s="11">
        <v>28</v>
      </c>
      <c r="L21" s="12" t="s">
        <v>67</v>
      </c>
      <c r="M21" s="21"/>
      <c r="N21" s="39"/>
      <c r="O21" s="39"/>
      <c r="P21" s="39"/>
      <c r="Q21" s="7"/>
    </row>
    <row r="22" spans="1:17">
      <c r="A22" s="9">
        <v>2000</v>
      </c>
      <c r="B22" s="81">
        <v>156</v>
      </c>
      <c r="C22" s="83">
        <v>139</v>
      </c>
      <c r="D22" s="81">
        <v>155</v>
      </c>
      <c r="E22" s="92">
        <v>157</v>
      </c>
      <c r="F22" s="14">
        <v>20</v>
      </c>
      <c r="G22" s="21"/>
      <c r="H22" s="11">
        <v>25</v>
      </c>
      <c r="I22" s="11">
        <v>1.25</v>
      </c>
      <c r="J22" s="13">
        <f t="shared" si="0"/>
        <v>31.25</v>
      </c>
      <c r="K22" s="11">
        <v>31</v>
      </c>
      <c r="L22" s="12" t="s">
        <v>67</v>
      </c>
      <c r="M22" s="21"/>
      <c r="N22" s="39"/>
      <c r="O22" s="39"/>
      <c r="P22" s="39"/>
      <c r="Q22" s="7"/>
    </row>
    <row r="23" spans="1:17">
      <c r="A23" s="46">
        <v>1999</v>
      </c>
      <c r="B23" s="81">
        <v>159</v>
      </c>
      <c r="C23" s="83">
        <v>140</v>
      </c>
      <c r="D23" s="81">
        <v>156</v>
      </c>
      <c r="E23" s="92">
        <v>158</v>
      </c>
      <c r="F23" s="45">
        <v>21</v>
      </c>
      <c r="G23" s="21"/>
      <c r="H23" s="11">
        <v>30</v>
      </c>
      <c r="I23" s="11">
        <v>1.25</v>
      </c>
      <c r="J23" s="13">
        <f t="shared" si="0"/>
        <v>37.5</v>
      </c>
      <c r="K23" s="11">
        <v>38</v>
      </c>
      <c r="L23" s="12" t="s">
        <v>67</v>
      </c>
      <c r="M23" s="21"/>
      <c r="N23" s="39"/>
      <c r="O23" s="39"/>
      <c r="P23" s="39"/>
      <c r="Q23" s="7"/>
    </row>
    <row r="24" spans="1:17">
      <c r="A24" s="9">
        <v>1998</v>
      </c>
      <c r="B24" s="81">
        <v>159</v>
      </c>
      <c r="C24" s="83">
        <v>141</v>
      </c>
      <c r="D24" s="81">
        <v>158</v>
      </c>
      <c r="E24" s="92">
        <v>160</v>
      </c>
      <c r="F24" s="14">
        <v>22</v>
      </c>
      <c r="G24" s="21"/>
      <c r="H24" s="11">
        <v>35</v>
      </c>
      <c r="I24" s="11">
        <v>1.25</v>
      </c>
      <c r="J24" s="13">
        <f t="shared" si="0"/>
        <v>43.75</v>
      </c>
      <c r="K24" s="11">
        <v>44</v>
      </c>
      <c r="L24" s="12" t="s">
        <v>67</v>
      </c>
      <c r="M24" s="21"/>
      <c r="N24" s="39"/>
      <c r="O24" s="40"/>
      <c r="P24" s="40"/>
      <c r="Q24" s="7"/>
    </row>
    <row r="25" spans="1:17">
      <c r="A25" s="46">
        <v>1997</v>
      </c>
      <c r="B25" s="81">
        <v>160</v>
      </c>
      <c r="C25" s="83">
        <v>143</v>
      </c>
      <c r="D25" s="81">
        <v>160</v>
      </c>
      <c r="E25" s="92">
        <v>164</v>
      </c>
      <c r="F25" s="45">
        <v>23</v>
      </c>
      <c r="G25" s="21"/>
      <c r="H25" s="11">
        <v>40</v>
      </c>
      <c r="I25" s="11">
        <v>1.25</v>
      </c>
      <c r="J25" s="13">
        <f t="shared" si="0"/>
        <v>50</v>
      </c>
      <c r="K25" s="11">
        <v>50</v>
      </c>
      <c r="L25" s="12" t="s">
        <v>67</v>
      </c>
      <c r="M25" s="21"/>
      <c r="N25" s="39"/>
      <c r="O25" s="40"/>
      <c r="P25" s="40"/>
      <c r="Q25" s="7"/>
    </row>
    <row r="26" spans="1:17" s="56" customFormat="1">
      <c r="A26" s="9">
        <v>1996</v>
      </c>
      <c r="B26" s="81">
        <v>163</v>
      </c>
      <c r="C26" s="83">
        <v>145</v>
      </c>
      <c r="D26" s="81">
        <v>162</v>
      </c>
      <c r="E26" s="92">
        <v>166</v>
      </c>
      <c r="F26" s="70">
        <v>24</v>
      </c>
      <c r="H26" s="69"/>
      <c r="I26" s="69"/>
      <c r="J26" s="71"/>
      <c r="K26" s="69"/>
      <c r="L26" s="72"/>
      <c r="N26" s="73"/>
      <c r="O26" s="73"/>
      <c r="P26" s="73"/>
      <c r="Q26" s="74"/>
    </row>
    <row r="27" spans="1:17">
      <c r="A27" s="46">
        <v>1995</v>
      </c>
      <c r="B27" s="81">
        <v>165</v>
      </c>
      <c r="C27" s="83">
        <v>148</v>
      </c>
      <c r="D27" s="81">
        <v>166</v>
      </c>
      <c r="E27" s="92">
        <v>170</v>
      </c>
      <c r="F27" s="45">
        <v>25</v>
      </c>
      <c r="G27" s="21"/>
      <c r="H27" s="21"/>
      <c r="I27" s="21"/>
      <c r="J27" s="21"/>
      <c r="K27" s="21"/>
      <c r="L27" s="21"/>
      <c r="M27" s="21"/>
      <c r="N27" s="39"/>
      <c r="O27" s="39"/>
      <c r="P27" s="39"/>
      <c r="Q27" s="7"/>
    </row>
    <row r="28" spans="1:17">
      <c r="A28" s="9">
        <v>1994</v>
      </c>
      <c r="B28" s="81">
        <v>171</v>
      </c>
      <c r="C28" s="83">
        <v>152</v>
      </c>
      <c r="D28" s="81">
        <v>174</v>
      </c>
      <c r="E28" s="92">
        <v>174</v>
      </c>
      <c r="F28" s="14">
        <v>26</v>
      </c>
      <c r="G28" s="21"/>
      <c r="H28" s="21"/>
      <c r="I28" s="21"/>
      <c r="J28" s="21"/>
      <c r="K28" s="21"/>
      <c r="L28" s="21"/>
      <c r="M28" s="21"/>
      <c r="N28" s="39"/>
      <c r="O28" s="39"/>
      <c r="P28" s="39"/>
      <c r="Q28" s="7"/>
    </row>
    <row r="29" spans="1:17">
      <c r="A29" s="46">
        <v>1993</v>
      </c>
      <c r="B29" s="81">
        <v>176</v>
      </c>
      <c r="C29" s="83">
        <v>156</v>
      </c>
      <c r="D29" s="81">
        <v>178</v>
      </c>
      <c r="E29" s="92">
        <v>176</v>
      </c>
      <c r="F29" s="45">
        <v>27</v>
      </c>
      <c r="G29" s="21"/>
      <c r="H29" s="21"/>
      <c r="I29" s="21"/>
      <c r="J29" s="21"/>
      <c r="K29" s="21"/>
      <c r="L29" s="21"/>
      <c r="M29" s="21"/>
      <c r="N29" s="39"/>
      <c r="O29" s="39"/>
      <c r="P29" s="39"/>
      <c r="Q29" s="7"/>
    </row>
    <row r="30" spans="1:17">
      <c r="A30" s="9">
        <v>1992</v>
      </c>
      <c r="B30" s="81">
        <v>180</v>
      </c>
      <c r="C30" s="83">
        <v>158</v>
      </c>
      <c r="D30" s="81">
        <v>184</v>
      </c>
      <c r="E30" s="92">
        <v>181</v>
      </c>
      <c r="F30" s="14">
        <v>28</v>
      </c>
      <c r="G30" s="21"/>
      <c r="H30" s="21"/>
      <c r="I30" s="21"/>
      <c r="J30" s="21"/>
      <c r="K30" s="21"/>
      <c r="L30" s="21"/>
      <c r="M30" s="21"/>
      <c r="N30" s="39"/>
      <c r="O30" s="39"/>
      <c r="P30" s="39"/>
      <c r="Q30" s="7"/>
    </row>
    <row r="31" spans="1:17">
      <c r="A31" s="46">
        <v>1991</v>
      </c>
      <c r="B31" s="81">
        <v>182</v>
      </c>
      <c r="C31" s="83">
        <v>161</v>
      </c>
      <c r="D31" s="81">
        <v>189</v>
      </c>
      <c r="E31" s="92">
        <v>186</v>
      </c>
      <c r="F31" s="45">
        <v>29</v>
      </c>
      <c r="G31" s="21"/>
      <c r="H31" s="21"/>
      <c r="I31" s="21"/>
      <c r="J31" s="21"/>
      <c r="K31" s="21"/>
      <c r="L31" s="21"/>
      <c r="M31" s="21"/>
      <c r="N31" s="39"/>
      <c r="O31" s="39"/>
      <c r="P31" s="39"/>
      <c r="Q31" s="7"/>
    </row>
    <row r="32" spans="1:17">
      <c r="A32" s="9">
        <v>1990</v>
      </c>
      <c r="B32" s="81">
        <v>186</v>
      </c>
      <c r="C32" s="83">
        <v>165</v>
      </c>
      <c r="D32" s="81">
        <v>195</v>
      </c>
      <c r="E32" s="92">
        <v>191</v>
      </c>
      <c r="F32" s="14">
        <v>30</v>
      </c>
      <c r="G32" s="21"/>
      <c r="H32" s="21"/>
      <c r="I32" s="21"/>
      <c r="J32" s="21"/>
      <c r="K32" s="21"/>
      <c r="L32" s="21"/>
      <c r="M32" s="21"/>
      <c r="N32" s="39"/>
      <c r="O32" s="39"/>
      <c r="P32" s="39"/>
      <c r="Q32" s="7"/>
    </row>
    <row r="33" spans="1:17">
      <c r="A33" s="46">
        <v>1989</v>
      </c>
      <c r="B33" s="81">
        <v>191</v>
      </c>
      <c r="C33" s="83">
        <v>170</v>
      </c>
      <c r="D33" s="81">
        <v>202</v>
      </c>
      <c r="E33" s="92">
        <v>198</v>
      </c>
      <c r="F33" s="45">
        <v>31</v>
      </c>
      <c r="G33" s="21"/>
      <c r="H33" s="21"/>
      <c r="I33" s="21"/>
      <c r="J33" s="21"/>
      <c r="K33" s="21"/>
      <c r="L33" s="21"/>
      <c r="M33" s="21"/>
      <c r="N33" s="39"/>
      <c r="O33" s="39"/>
      <c r="P33" s="39"/>
      <c r="Q33" s="7"/>
    </row>
    <row r="34" spans="1:17">
      <c r="A34" s="9">
        <v>1988</v>
      </c>
      <c r="B34" s="81">
        <v>200</v>
      </c>
      <c r="C34" s="83">
        <v>178</v>
      </c>
      <c r="D34" s="81">
        <v>211</v>
      </c>
      <c r="E34" s="92">
        <v>208</v>
      </c>
      <c r="F34" s="14">
        <v>32</v>
      </c>
      <c r="G34" s="21"/>
      <c r="H34" s="21"/>
      <c r="I34" s="21"/>
      <c r="J34" s="21"/>
      <c r="K34" s="21"/>
      <c r="L34" s="21"/>
      <c r="M34" s="21"/>
      <c r="N34" s="39"/>
      <c r="O34" s="39"/>
      <c r="P34" s="39"/>
      <c r="Q34" s="7"/>
    </row>
    <row r="35" spans="1:17">
      <c r="A35" s="46">
        <v>1987</v>
      </c>
      <c r="B35" s="81">
        <v>209</v>
      </c>
      <c r="C35" s="83">
        <v>186</v>
      </c>
      <c r="D35" s="81">
        <v>217</v>
      </c>
      <c r="E35" s="92">
        <v>214</v>
      </c>
      <c r="F35" s="45">
        <v>33</v>
      </c>
      <c r="G35" s="21"/>
      <c r="H35" s="21"/>
      <c r="I35" s="21"/>
      <c r="J35" s="21"/>
      <c r="K35" s="21"/>
      <c r="L35" s="21"/>
      <c r="M35" s="21"/>
      <c r="N35" s="39"/>
      <c r="O35" s="39"/>
      <c r="P35" s="39"/>
      <c r="Q35" s="7"/>
    </row>
    <row r="36" spans="1:17">
      <c r="A36" s="9">
        <v>1986</v>
      </c>
      <c r="B36" s="81">
        <v>213</v>
      </c>
      <c r="C36" s="83">
        <v>189</v>
      </c>
      <c r="D36" s="81">
        <v>218</v>
      </c>
      <c r="E36" s="92">
        <v>218</v>
      </c>
      <c r="F36" s="14">
        <v>34</v>
      </c>
      <c r="G36" s="21"/>
      <c r="H36" s="21"/>
      <c r="I36" s="21"/>
      <c r="J36" s="21"/>
      <c r="K36" s="21"/>
      <c r="L36" s="21"/>
      <c r="M36" s="21"/>
      <c r="N36" s="39"/>
      <c r="O36" s="39"/>
      <c r="P36" s="39"/>
      <c r="Q36" s="7"/>
    </row>
    <row r="37" spans="1:17">
      <c r="A37" s="46">
        <v>1985</v>
      </c>
      <c r="B37" s="81">
        <v>215</v>
      </c>
      <c r="C37" s="83">
        <v>192</v>
      </c>
      <c r="D37" s="81">
        <v>219</v>
      </c>
      <c r="E37" s="92">
        <v>221</v>
      </c>
      <c r="F37" s="45">
        <v>35</v>
      </c>
      <c r="G37" s="21"/>
      <c r="H37" s="21"/>
      <c r="I37" s="21"/>
      <c r="J37" s="21"/>
      <c r="K37" s="21"/>
      <c r="L37" s="21"/>
      <c r="M37" s="21"/>
      <c r="N37" s="39"/>
      <c r="O37" s="39"/>
      <c r="P37" s="39"/>
      <c r="Q37" s="7"/>
    </row>
    <row r="38" spans="1:17">
      <c r="A38" s="9">
        <v>1984</v>
      </c>
      <c r="B38" s="81">
        <v>218</v>
      </c>
      <c r="C38" s="83">
        <v>197</v>
      </c>
      <c r="D38" s="81">
        <v>220</v>
      </c>
      <c r="E38" s="92">
        <v>224</v>
      </c>
      <c r="F38" s="14">
        <v>36</v>
      </c>
      <c r="G38" s="21"/>
      <c r="H38" s="21"/>
      <c r="I38" s="21"/>
      <c r="J38" s="21"/>
      <c r="K38" s="21"/>
      <c r="L38" s="21"/>
      <c r="M38" s="21"/>
      <c r="N38" s="39"/>
      <c r="O38" s="39"/>
      <c r="P38" s="39"/>
      <c r="Q38" s="7"/>
    </row>
    <row r="39" spans="1:17">
      <c r="A39" s="46">
        <v>1983</v>
      </c>
      <c r="B39" s="81">
        <v>225</v>
      </c>
      <c r="C39" s="83">
        <v>201</v>
      </c>
      <c r="D39" s="81">
        <v>227</v>
      </c>
      <c r="E39" s="92">
        <v>227</v>
      </c>
      <c r="F39" s="45">
        <v>37</v>
      </c>
      <c r="G39" s="21"/>
      <c r="H39" s="21"/>
      <c r="I39" s="21"/>
      <c r="J39" s="21"/>
      <c r="K39" s="21"/>
      <c r="L39" s="21"/>
      <c r="M39" s="21"/>
      <c r="N39" s="39"/>
      <c r="O39" s="39"/>
      <c r="P39" s="39"/>
      <c r="Q39" s="7"/>
    </row>
    <row r="40" spans="1:17">
      <c r="A40" s="9">
        <v>1982</v>
      </c>
      <c r="B40" s="81">
        <v>230</v>
      </c>
      <c r="C40" s="83">
        <v>205</v>
      </c>
      <c r="D40" s="81">
        <v>238</v>
      </c>
      <c r="E40" s="92">
        <v>233</v>
      </c>
      <c r="F40" s="14">
        <v>38</v>
      </c>
      <c r="G40" s="21"/>
      <c r="H40" s="21"/>
      <c r="I40" s="21"/>
      <c r="J40" s="21"/>
      <c r="K40" s="21"/>
      <c r="L40" s="21"/>
      <c r="M40" s="21"/>
      <c r="N40" s="39"/>
      <c r="O40" s="39"/>
      <c r="P40" s="39"/>
      <c r="Q40" s="7"/>
    </row>
    <row r="41" spans="1:17">
      <c r="A41" s="46">
        <v>1981</v>
      </c>
      <c r="B41" s="81">
        <v>240</v>
      </c>
      <c r="C41" s="83">
        <v>216</v>
      </c>
      <c r="D41" s="81">
        <v>257</v>
      </c>
      <c r="E41" s="92">
        <v>249</v>
      </c>
      <c r="F41" s="45">
        <v>39</v>
      </c>
      <c r="G41" s="21"/>
      <c r="H41" s="21"/>
      <c r="I41" s="21"/>
      <c r="J41" s="21"/>
      <c r="K41" s="21"/>
      <c r="L41" s="21"/>
      <c r="M41" s="21"/>
      <c r="N41" s="39"/>
      <c r="O41" s="39"/>
      <c r="P41" s="39"/>
      <c r="Q41" s="7"/>
    </row>
    <row r="42" spans="1:17">
      <c r="A42" s="9">
        <v>1980</v>
      </c>
      <c r="B42" s="81">
        <v>263</v>
      </c>
      <c r="C42" s="83">
        <v>238</v>
      </c>
      <c r="D42" s="81">
        <v>285</v>
      </c>
      <c r="E42" s="92">
        <v>276</v>
      </c>
      <c r="F42" s="14">
        <v>40</v>
      </c>
      <c r="G42" s="21"/>
      <c r="H42" s="21"/>
      <c r="I42" s="21"/>
      <c r="J42" s="21"/>
      <c r="K42" s="21"/>
      <c r="L42" s="21"/>
      <c r="M42" s="21"/>
      <c r="N42" s="39"/>
      <c r="O42" s="39"/>
      <c r="P42" s="39"/>
      <c r="Q42" s="7"/>
    </row>
    <row r="43" spans="1:17">
      <c r="A43" s="21"/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39"/>
      <c r="O43" s="39"/>
      <c r="P43" s="39"/>
      <c r="Q43" s="7"/>
    </row>
    <row r="44" spans="1:17">
      <c r="A44" s="21"/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39"/>
      <c r="O44" s="39"/>
      <c r="P44" s="39"/>
      <c r="Q44" s="7"/>
    </row>
    <row r="45" spans="1:17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39"/>
      <c r="O45" s="40"/>
      <c r="P45" s="40"/>
      <c r="Q45" s="7"/>
    </row>
    <row r="46" spans="1:17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39"/>
      <c r="O46" s="40"/>
      <c r="P46" s="40"/>
      <c r="Q46" s="7"/>
    </row>
    <row r="47" spans="1:1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39"/>
      <c r="O47" s="39"/>
      <c r="P47" s="39"/>
      <c r="Q47" s="7"/>
    </row>
    <row r="48" spans="1:17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40"/>
      <c r="O48" s="39"/>
      <c r="P48" s="39"/>
      <c r="Q48" s="7"/>
    </row>
    <row r="49" spans="14:17">
      <c r="N49" s="40"/>
      <c r="O49" s="39"/>
      <c r="P49" s="39"/>
      <c r="Q49" s="7"/>
    </row>
    <row r="50" spans="14:17">
      <c r="N50" s="40"/>
      <c r="O50" s="39"/>
      <c r="P50" s="39"/>
      <c r="Q50" s="7"/>
    </row>
    <row r="51" spans="14:17">
      <c r="N51" s="40"/>
      <c r="O51" s="39"/>
      <c r="P51" s="39"/>
      <c r="Q51" s="7"/>
    </row>
    <row r="52" spans="14:17">
      <c r="N52" s="40"/>
      <c r="O52" s="39"/>
      <c r="P52" s="39"/>
      <c r="Q52" s="7"/>
    </row>
    <row r="53" spans="14:17">
      <c r="N53" s="40"/>
      <c r="O53" s="39"/>
      <c r="P53" s="39"/>
      <c r="Q53" s="7"/>
    </row>
    <row r="54" spans="14:17">
      <c r="N54" s="40"/>
      <c r="O54" s="39"/>
      <c r="P54" s="39"/>
      <c r="Q54" s="7"/>
    </row>
    <row r="55" spans="14:17">
      <c r="N55" s="7"/>
      <c r="O55" s="7"/>
      <c r="P55" s="7"/>
      <c r="Q55" s="7"/>
    </row>
    <row r="56" spans="14:17">
      <c r="N56" s="40"/>
      <c r="O56" s="39"/>
      <c r="P56" s="39"/>
      <c r="Q56" s="7"/>
    </row>
    <row r="57" spans="14:17">
      <c r="N57" s="40"/>
      <c r="O57" s="39"/>
      <c r="P57" s="39"/>
      <c r="Q57" s="7"/>
    </row>
    <row r="58" spans="14:17">
      <c r="N58" s="40"/>
      <c r="O58" s="39"/>
      <c r="P58" s="39"/>
      <c r="Q58" s="7"/>
    </row>
    <row r="59" spans="14:17">
      <c r="N59" s="7"/>
      <c r="O59" s="7"/>
      <c r="P59" s="7"/>
      <c r="Q59" s="7"/>
    </row>
    <row r="60" spans="14:17">
      <c r="N60" s="7"/>
      <c r="O60" s="7"/>
      <c r="P60" s="7"/>
      <c r="Q60" s="7"/>
    </row>
  </sheetData>
  <mergeCells count="1">
    <mergeCell ref="H3:L3"/>
  </mergeCells>
  <pageMargins left="0.7" right="0.7" top="0.75" bottom="0.75" header="0.3" footer="0.3"/>
  <pageSetup orientation="portrait" r:id="rId1"/>
  <headerFooter>
    <oddFooter>&amp;A</oddFooter>
  </headerFooter>
  <colBreaks count="1" manualBreakCount="1">
    <brk id="6" max="41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C045639EA034996508D08AC8F77A4" ma:contentTypeVersion="12" ma:contentTypeDescription="Create a new document." ma:contentTypeScope="" ma:versionID="7dbf7a819558f3aedc25624ce3a3d643">
  <xsd:schema xmlns:xsd="http://www.w3.org/2001/XMLSchema" xmlns:xs="http://www.w3.org/2001/XMLSchema" xmlns:p="http://schemas.microsoft.com/office/2006/metadata/properties" xmlns:ns2="928b0ed4-59de-4866-ab39-c285c276cabe" xmlns:ns3="10427840-475b-49c9-8fdb-b62ed56f40ff" targetNamespace="http://schemas.microsoft.com/office/2006/metadata/properties" ma:root="true" ma:fieldsID="999177114d252612893f88a2cdbefd84" ns2:_="" ns3:_="">
    <xsd:import namespace="928b0ed4-59de-4866-ab39-c285c276cabe"/>
    <xsd:import namespace="10427840-475b-49c9-8fdb-b62ed56f4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b0ed4-59de-4866-ab39-c285c276c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27840-475b-49c9-8fdb-b62ed56f4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3C18A0-7822-4254-9424-9F0FB7ED5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b0ed4-59de-4866-ab39-c285c276cabe"/>
    <ds:schemaRef ds:uri="10427840-475b-49c9-8fdb-b62ed56f4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3C6BE0-5695-470E-A59E-7BDCB6BB12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F2DE4A6-F91E-4F6B-8A6E-62E71A1874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Trends Settings </vt:lpstr>
      <vt:lpstr>Industrial Composite</vt:lpstr>
      <vt:lpstr>Commercial Composite</vt:lpstr>
      <vt:lpstr>Agricultural Composite</vt:lpstr>
      <vt:lpstr>Construction Composite</vt:lpstr>
      <vt:lpstr>Ag Mobile Equip Composite</vt:lpstr>
      <vt:lpstr>Construction Mobile Composite</vt:lpstr>
      <vt:lpstr>2019 CPI</vt:lpstr>
      <vt:lpstr>2019 Equip Index Factors</vt:lpstr>
      <vt:lpstr>M&amp;E Property Good Factor</vt:lpstr>
      <vt:lpstr>2019 Agricultural % Good</vt:lpstr>
      <vt:lpstr>2019 Construction % Good</vt:lpstr>
      <vt:lpstr>'2019 Agricultural % Good'!Print_Area</vt:lpstr>
      <vt:lpstr>'2019 Construction % Good'!Print_Area</vt:lpstr>
      <vt:lpstr>'2019 CPI'!Print_Area</vt:lpstr>
      <vt:lpstr>'2019 Equip Index Factors'!Print_Area</vt:lpstr>
      <vt:lpstr>'Commercial Composite'!Print_Area</vt:lpstr>
      <vt:lpstr>'Construction Mobile Composite'!Print_Area</vt:lpstr>
      <vt:lpstr>'Industrial Composite'!Print_Area</vt:lpstr>
      <vt:lpstr>'M&amp;E Property Good Factor'!Print_Area</vt:lpstr>
    </vt:vector>
  </TitlesOfParts>
  <Manager/>
  <Company>Placer County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B Paull</dc:creator>
  <cp:lastModifiedBy>Deepika Deepika</cp:lastModifiedBy>
  <dcterms:created xsi:type="dcterms:W3CDTF">2015-12-01T16:51:04Z</dcterms:created>
  <dcterms:modified xsi:type="dcterms:W3CDTF">2020-06-26T08:48:12Z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0x01010011DC045639EA034996508D08AC8F77A4</vt:lpwstr>
  </property>
</Properties>
</file>